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ankoM\Documents\_Prace\_Rozpocty\Rekonstrukce mostu\km 1,279 tr.Tábor-Bechyně\St3\Soutez_R\"/>
    </mc:Choice>
  </mc:AlternateContent>
  <bookViews>
    <workbookView xWindow="0" yWindow="0" windowWidth="0" windowHeight="0"/>
  </bookViews>
  <sheets>
    <sheet name="Rekapitulace" sheetId="19" r:id="rId1"/>
    <sheet name="PS 01-01-21" sheetId="2" r:id="rId2"/>
    <sheet name="PS 01-02-51" sheetId="3" r:id="rId3"/>
    <sheet name="SO 01-00-01" sheetId="4" r:id="rId4"/>
    <sheet name="SO 01-14-01" sheetId="5" r:id="rId5"/>
    <sheet name="SO 01-13-01" sheetId="6" r:id="rId6"/>
    <sheet name="SO 01-13-02" sheetId="7" r:id="rId7"/>
    <sheet name="SO 01-20-01" sheetId="8" r:id="rId8"/>
    <sheet name="SO 01-30-01" sheetId="9" r:id="rId9"/>
    <sheet name="SO 01-30-02" sheetId="10" r:id="rId10"/>
    <sheet name="SO 01-30-03" sheetId="11" r:id="rId11"/>
    <sheet name="SO 01-81-01" sheetId="12" r:id="rId12"/>
    <sheet name="SO 01-87-01" sheetId="13" r:id="rId13"/>
    <sheet name="SO 01-88-01" sheetId="14" r:id="rId14"/>
    <sheet name="SO 01-91-01" sheetId="15" r:id="rId15"/>
    <sheet name="SO 01-92-01" sheetId="16" r:id="rId16"/>
    <sheet name="SO 90-90" sheetId="17" r:id="rId17"/>
    <sheet name="SO 98-98" sheetId="18" r:id="rId18"/>
  </sheets>
  <calcPr/>
</workbook>
</file>

<file path=xl/calcChain.xml><?xml version="1.0" encoding="utf-8"?>
<calcChain xmlns="http://schemas.openxmlformats.org/spreadsheetml/2006/main">
  <c i="18" l="1" r="M3"/>
  <c i="17" r="M3"/>
  <c i="16" r="M3"/>
  <c i="15" r="M3"/>
  <c i="14" r="M3"/>
  <c i="13" r="M3"/>
  <c i="12" r="M3"/>
  <c i="11" r="M3"/>
  <c i="10" r="M3"/>
  <c i="9" r="M3"/>
  <c i="8" r="M3"/>
  <c i="7" r="M3"/>
  <c i="6" r="M3"/>
  <c i="5" r="M3"/>
  <c i="4" r="M3"/>
  <c i="3" r="M3"/>
  <c i="2" r="M3"/>
  <c i="19" r="C7"/>
  <c r="C6"/>
  <c r="F37"/>
  <c r="D37"/>
  <c r="C37"/>
  <c r="E38"/>
  <c r="F38"/>
  <c r="D38"/>
  <c r="C38"/>
  <c r="E37"/>
  <c r="F35"/>
  <c r="D35"/>
  <c r="C35"/>
  <c r="E36"/>
  <c r="F36"/>
  <c r="D36"/>
  <c r="C36"/>
  <c r="E35"/>
  <c r="F32"/>
  <c r="D32"/>
  <c r="C32"/>
  <c r="E34"/>
  <c r="F34"/>
  <c r="D34"/>
  <c r="C34"/>
  <c r="E33"/>
  <c r="F33"/>
  <c r="D33"/>
  <c r="C33"/>
  <c r="E32"/>
  <c r="F30"/>
  <c r="D30"/>
  <c r="C30"/>
  <c r="E31"/>
  <c r="F31"/>
  <c r="D31"/>
  <c r="C31"/>
  <c r="E30"/>
  <c r="F28"/>
  <c r="D28"/>
  <c r="C28"/>
  <c r="E29"/>
  <c r="F29"/>
  <c r="D29"/>
  <c r="C29"/>
  <c r="E28"/>
  <c r="F26"/>
  <c r="D26"/>
  <c r="C26"/>
  <c r="E27"/>
  <c r="F27"/>
  <c r="D27"/>
  <c r="C27"/>
  <c r="E26"/>
  <c r="F22"/>
  <c r="D22"/>
  <c r="C22"/>
  <c r="E25"/>
  <c r="F25"/>
  <c r="D25"/>
  <c r="C25"/>
  <c r="E24"/>
  <c r="F24"/>
  <c r="D24"/>
  <c r="C24"/>
  <c r="E23"/>
  <c r="F23"/>
  <c r="D23"/>
  <c r="C23"/>
  <c r="E22"/>
  <c r="F20"/>
  <c r="D20"/>
  <c r="C20"/>
  <c r="E21"/>
  <c r="F21"/>
  <c r="D21"/>
  <c r="C21"/>
  <c r="E20"/>
  <c r="F17"/>
  <c r="D17"/>
  <c r="C17"/>
  <c r="E19"/>
  <c r="F19"/>
  <c r="D19"/>
  <c r="C19"/>
  <c r="E18"/>
  <c r="F18"/>
  <c r="D18"/>
  <c r="C18"/>
  <c r="E17"/>
  <c r="F14"/>
  <c r="D14"/>
  <c r="C14"/>
  <c r="E16"/>
  <c r="F16"/>
  <c r="D16"/>
  <c r="C16"/>
  <c r="E15"/>
  <c r="F15"/>
  <c r="D15"/>
  <c r="C15"/>
  <c r="E14"/>
  <c r="F12"/>
  <c r="D12"/>
  <c r="C12"/>
  <c r="E13"/>
  <c r="F13"/>
  <c r="D13"/>
  <c r="C13"/>
  <c r="E12"/>
  <c r="F10"/>
  <c r="D10"/>
  <c r="C10"/>
  <c r="E11"/>
  <c r="F11"/>
  <c r="D11"/>
  <c r="C11"/>
  <c r="E10"/>
  <c i="18" r="T7"/>
  <c r="M8"/>
  <c r="L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7" r="T7"/>
  <c r="M8"/>
  <c r="L8"/>
  <c r="M9"/>
  <c r="L9"/>
  <c r="AA34"/>
  <c r="O34"/>
  <c r="M34"/>
  <c r="I34"/>
  <c r="AA30"/>
  <c r="O30"/>
  <c r="M30"/>
  <c r="I30"/>
  <c r="AA26"/>
  <c r="O26"/>
  <c r="M26"/>
  <c r="I26"/>
  <c r="AA22"/>
  <c r="O22"/>
  <c r="M22"/>
  <c r="I22"/>
  <c r="AA18"/>
  <c r="O18"/>
  <c r="M18"/>
  <c r="I18"/>
  <c r="AA14"/>
  <c r="O14"/>
  <c r="M14"/>
  <c r="I14"/>
  <c r="AA10"/>
  <c r="O10"/>
  <c r="M10"/>
  <c r="I10"/>
  <c i="16" r="T7"/>
  <c r="M8"/>
  <c r="L8"/>
  <c r="M30"/>
  <c r="L30"/>
  <c r="AA31"/>
  <c r="O31"/>
  <c r="M31"/>
  <c r="I31"/>
  <c r="M9"/>
  <c r="L9"/>
  <c r="AA26"/>
  <c r="O26"/>
  <c r="M26"/>
  <c r="I26"/>
  <c r="AA22"/>
  <c r="O22"/>
  <c r="M22"/>
  <c r="I22"/>
  <c r="AA18"/>
  <c r="O18"/>
  <c r="M18"/>
  <c r="I18"/>
  <c r="AA14"/>
  <c r="O14"/>
  <c r="M14"/>
  <c r="I14"/>
  <c r="AA10"/>
  <c r="O10"/>
  <c r="M10"/>
  <c r="I10"/>
  <c i="15" r="T7"/>
  <c r="M8"/>
  <c r="L8"/>
  <c r="M27"/>
  <c r="L27"/>
  <c r="AA28"/>
  <c r="O28"/>
  <c r="M28"/>
  <c r="I28"/>
  <c r="M22"/>
  <c r="L22"/>
  <c r="AA23"/>
  <c r="O23"/>
  <c r="M23"/>
  <c r="I23"/>
  <c r="M9"/>
  <c r="L9"/>
  <c r="AA18"/>
  <c r="O18"/>
  <c r="M18"/>
  <c r="I18"/>
  <c r="AA14"/>
  <c r="O14"/>
  <c r="M14"/>
  <c r="I14"/>
  <c r="AA10"/>
  <c r="O10"/>
  <c r="M10"/>
  <c r="I10"/>
  <c i="14" r="T7"/>
  <c r="M8"/>
  <c r="L8"/>
  <c r="M22"/>
  <c r="L22"/>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3" r="T7"/>
  <c r="M8"/>
  <c r="L8"/>
  <c r="M63"/>
  <c r="L63"/>
  <c r="AA68"/>
  <c r="O68"/>
  <c r="M68"/>
  <c r="I68"/>
  <c r="AA64"/>
  <c r="O64"/>
  <c r="M64"/>
  <c r="I64"/>
  <c r="M38"/>
  <c r="L38"/>
  <c r="AA59"/>
  <c r="O59"/>
  <c r="M59"/>
  <c r="I59"/>
  <c r="AA55"/>
  <c r="O55"/>
  <c r="M55"/>
  <c r="I55"/>
  <c r="AA51"/>
  <c r="O51"/>
  <c r="M51"/>
  <c r="I51"/>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12" r="T7"/>
  <c r="M8"/>
  <c r="L8"/>
  <c r="M278"/>
  <c r="L278"/>
  <c r="AA283"/>
  <c r="O283"/>
  <c r="M283"/>
  <c r="I283"/>
  <c r="AA279"/>
  <c r="O279"/>
  <c r="M279"/>
  <c r="I279"/>
  <c r="M217"/>
  <c r="L217"/>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M172"/>
  <c r="L172"/>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M55"/>
  <c r="L55"/>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M46"/>
  <c r="L46"/>
  <c r="AA51"/>
  <c r="O51"/>
  <c r="M51"/>
  <c r="I51"/>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11" r="T7"/>
  <c r="M8"/>
  <c r="L8"/>
  <c r="M9"/>
  <c r="L9"/>
  <c r="AA10"/>
  <c r="O10"/>
  <c r="M10"/>
  <c r="I10"/>
  <c i="10" r="T7"/>
  <c r="M8"/>
  <c r="L8"/>
  <c r="M9"/>
  <c r="L9"/>
  <c r="AA10"/>
  <c r="O10"/>
  <c r="M10"/>
  <c r="I10"/>
  <c i="9" r="T7"/>
  <c r="M8"/>
  <c r="L8"/>
  <c r="M9"/>
  <c r="L9"/>
  <c r="AA10"/>
  <c r="O10"/>
  <c r="M10"/>
  <c r="I10"/>
  <c i="8" r="T7"/>
  <c r="M8"/>
  <c r="L8"/>
  <c r="M349"/>
  <c r="L349"/>
  <c r="AA358"/>
  <c r="O358"/>
  <c r="M358"/>
  <c r="I358"/>
  <c r="AA354"/>
  <c r="O354"/>
  <c r="M354"/>
  <c r="I354"/>
  <c r="AA350"/>
  <c r="O350"/>
  <c r="M350"/>
  <c r="I350"/>
  <c r="M244"/>
  <c r="L244"/>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M239"/>
  <c r="L239"/>
  <c r="AA240"/>
  <c r="O240"/>
  <c r="M240"/>
  <c r="I240"/>
  <c r="M222"/>
  <c r="L222"/>
  <c r="AA235"/>
  <c r="O235"/>
  <c r="M235"/>
  <c r="I235"/>
  <c r="AA231"/>
  <c r="O231"/>
  <c r="M231"/>
  <c r="I231"/>
  <c r="AA227"/>
  <c r="O227"/>
  <c r="M227"/>
  <c r="I227"/>
  <c r="AA223"/>
  <c r="O223"/>
  <c r="M223"/>
  <c r="I223"/>
  <c r="M213"/>
  <c r="L213"/>
  <c r="AA218"/>
  <c r="O218"/>
  <c r="M218"/>
  <c r="I218"/>
  <c r="AA214"/>
  <c r="O214"/>
  <c r="M214"/>
  <c r="I214"/>
  <c r="M200"/>
  <c r="L200"/>
  <c r="AA209"/>
  <c r="O209"/>
  <c r="M209"/>
  <c r="I209"/>
  <c r="AA205"/>
  <c r="O205"/>
  <c r="M205"/>
  <c r="I205"/>
  <c r="AA201"/>
  <c r="O201"/>
  <c r="M201"/>
  <c r="I201"/>
  <c r="M195"/>
  <c r="L195"/>
  <c r="AA196"/>
  <c r="O196"/>
  <c r="M196"/>
  <c r="I196"/>
  <c r="M178"/>
  <c r="L178"/>
  <c r="AA191"/>
  <c r="O191"/>
  <c r="M191"/>
  <c r="I191"/>
  <c r="AA187"/>
  <c r="O187"/>
  <c r="M187"/>
  <c r="I187"/>
  <c r="AA183"/>
  <c r="O183"/>
  <c r="M183"/>
  <c r="I183"/>
  <c r="AA179"/>
  <c r="O179"/>
  <c r="M179"/>
  <c r="I179"/>
  <c r="M121"/>
  <c r="L121"/>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M104"/>
  <c r="L104"/>
  <c r="AA117"/>
  <c r="O117"/>
  <c r="M117"/>
  <c r="I117"/>
  <c r="AA113"/>
  <c r="O113"/>
  <c r="M113"/>
  <c r="I113"/>
  <c r="AA109"/>
  <c r="O109"/>
  <c r="M109"/>
  <c r="I109"/>
  <c r="AA105"/>
  <c r="O105"/>
  <c r="M105"/>
  <c r="I105"/>
  <c r="M59"/>
  <c r="L59"/>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38"/>
  <c r="L38"/>
  <c r="AA55"/>
  <c r="O55"/>
  <c r="M55"/>
  <c r="I55"/>
  <c r="AA51"/>
  <c r="O51"/>
  <c r="M51"/>
  <c r="I51"/>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7" r="T7"/>
  <c r="M8"/>
  <c r="L8"/>
  <c r="M62"/>
  <c r="L62"/>
  <c r="AA63"/>
  <c r="O63"/>
  <c r="M63"/>
  <c r="I63"/>
  <c r="M49"/>
  <c r="L49"/>
  <c r="AA58"/>
  <c r="O58"/>
  <c r="M58"/>
  <c r="I58"/>
  <c r="AA54"/>
  <c r="O54"/>
  <c r="M54"/>
  <c r="I54"/>
  <c r="AA50"/>
  <c r="O50"/>
  <c r="M50"/>
  <c r="I50"/>
  <c r="M44"/>
  <c r="L44"/>
  <c r="AA45"/>
  <c r="O45"/>
  <c r="M45"/>
  <c r="I45"/>
  <c r="M23"/>
  <c r="L23"/>
  <c r="AA40"/>
  <c r="O40"/>
  <c r="M40"/>
  <c r="I40"/>
  <c r="AA36"/>
  <c r="O36"/>
  <c r="M36"/>
  <c r="I36"/>
  <c r="AA32"/>
  <c r="O32"/>
  <c r="M32"/>
  <c r="I32"/>
  <c r="AA28"/>
  <c r="O28"/>
  <c r="M28"/>
  <c r="I28"/>
  <c r="AA24"/>
  <c r="O24"/>
  <c r="M24"/>
  <c r="I24"/>
  <c r="M18"/>
  <c r="L18"/>
  <c r="AA19"/>
  <c r="O19"/>
  <c r="M19"/>
  <c r="I19"/>
  <c r="M9"/>
  <c r="L9"/>
  <c r="AA14"/>
  <c r="O14"/>
  <c r="M14"/>
  <c r="I14"/>
  <c r="AA10"/>
  <c r="O10"/>
  <c r="M10"/>
  <c r="I10"/>
  <c i="6" r="T7"/>
  <c r="M8"/>
  <c r="L8"/>
  <c r="M56"/>
  <c r="L56"/>
  <c r="AA57"/>
  <c r="O57"/>
  <c r="M57"/>
  <c r="I57"/>
  <c r="M35"/>
  <c r="L35"/>
  <c r="AA52"/>
  <c r="O52"/>
  <c r="M52"/>
  <c r="I52"/>
  <c r="AA48"/>
  <c r="O48"/>
  <c r="M48"/>
  <c r="I48"/>
  <c r="AA44"/>
  <c r="O44"/>
  <c r="M44"/>
  <c r="I44"/>
  <c r="AA40"/>
  <c r="O40"/>
  <c r="M40"/>
  <c r="I40"/>
  <c r="AA36"/>
  <c r="O36"/>
  <c r="M36"/>
  <c r="I36"/>
  <c r="M14"/>
  <c r="L14"/>
  <c r="AA31"/>
  <c r="O31"/>
  <c r="M31"/>
  <c r="I31"/>
  <c r="AA27"/>
  <c r="O27"/>
  <c r="M27"/>
  <c r="I27"/>
  <c r="AA23"/>
  <c r="O23"/>
  <c r="M23"/>
  <c r="I23"/>
  <c r="AA19"/>
  <c r="O19"/>
  <c r="M19"/>
  <c r="I19"/>
  <c r="AA15"/>
  <c r="O15"/>
  <c r="M15"/>
  <c r="I15"/>
  <c r="M9"/>
  <c r="L9"/>
  <c r="AA10"/>
  <c r="O10"/>
  <c r="M10"/>
  <c r="I10"/>
  <c i="5" r="T7"/>
  <c r="M8"/>
  <c r="L8"/>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 r="T7"/>
  <c r="M8"/>
  <c r="L8"/>
  <c r="M122"/>
  <c r="L122"/>
  <c r="AA127"/>
  <c r="O127"/>
  <c r="M127"/>
  <c r="I127"/>
  <c r="AA123"/>
  <c r="O123"/>
  <c r="M123"/>
  <c r="I123"/>
  <c r="M93"/>
  <c r="L93"/>
  <c r="AA118"/>
  <c r="O118"/>
  <c r="M118"/>
  <c r="I118"/>
  <c r="AA114"/>
  <c r="O114"/>
  <c r="M114"/>
  <c r="I114"/>
  <c r="AA110"/>
  <c r="O110"/>
  <c r="M110"/>
  <c r="I110"/>
  <c r="AA106"/>
  <c r="O106"/>
  <c r="M106"/>
  <c r="I106"/>
  <c r="AA102"/>
  <c r="O102"/>
  <c r="M102"/>
  <c r="I102"/>
  <c r="AA98"/>
  <c r="O98"/>
  <c r="M98"/>
  <c r="I98"/>
  <c r="AA94"/>
  <c r="O94"/>
  <c r="M94"/>
  <c r="I94"/>
  <c r="M32"/>
  <c r="L32"/>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M27"/>
  <c r="L27"/>
  <c r="AA28"/>
  <c r="O28"/>
  <c r="M28"/>
  <c r="I28"/>
  <c r="M14"/>
  <c r="L14"/>
  <c r="AA23"/>
  <c r="O23"/>
  <c r="M23"/>
  <c r="I23"/>
  <c r="AA19"/>
  <c r="O19"/>
  <c r="M19"/>
  <c r="I19"/>
  <c r="AA15"/>
  <c r="O15"/>
  <c r="M15"/>
  <c r="I15"/>
  <c r="M9"/>
  <c r="L9"/>
  <c r="AA10"/>
  <c r="O10"/>
  <c r="M10"/>
  <c r="I10"/>
  <c i="3" r="T7"/>
  <c r="M8"/>
  <c r="L8"/>
  <c r="M23"/>
  <c r="L23"/>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4"/>
  <c r="L14"/>
  <c r="AA19"/>
  <c r="O19"/>
  <c r="M19"/>
  <c r="I19"/>
  <c r="AA15"/>
  <c r="O15"/>
  <c r="M15"/>
  <c r="I15"/>
  <c r="M9"/>
  <c r="L9"/>
  <c r="AA10"/>
  <c r="O10"/>
  <c r="M10"/>
  <c r="I10"/>
  <c i="2" r="T7"/>
  <c r="M8"/>
  <c r="L8"/>
  <c r="M14"/>
  <c r="L14"/>
  <c r="AA23"/>
  <c r="O23"/>
  <c r="M23"/>
  <c r="I23"/>
  <c r="AA19"/>
  <c r="O19"/>
  <c r="M19"/>
  <c r="I19"/>
  <c r="AA15"/>
  <c r="O15"/>
  <c r="M15"/>
  <c r="I15"/>
  <c r="M9"/>
  <c r="L9"/>
  <c r="AA10"/>
  <c r="O10"/>
  <c r="M10"/>
  <c r="I10"/>
</calcChain>
</file>

<file path=xl/sharedStrings.xml><?xml version="1.0" encoding="utf-8"?>
<sst xmlns="http://schemas.openxmlformats.org/spreadsheetml/2006/main">
  <si>
    <t>Rekapitulace ceny</t>
  </si>
  <si>
    <t>5313520028-zm01</t>
  </si>
  <si>
    <t>Rekonstrukce mostu km 1,279 trati Tábor - Bechyně - VZ</t>
  </si>
  <si>
    <t>AspeEsticon</t>
  </si>
  <si>
    <t>Celková cena bez DPH:</t>
  </si>
  <si>
    <t>Celková cena s DPH:</t>
  </si>
  <si>
    <t>Objekt</t>
  </si>
  <si>
    <t>Popis</t>
  </si>
  <si>
    <t>Cena bez DPH</t>
  </si>
  <si>
    <t>DPH</t>
  </si>
  <si>
    <t>Cena s DPH</t>
  </si>
  <si>
    <t>Počet neoceněných položek</t>
  </si>
  <si>
    <t>D.1.1.2</t>
  </si>
  <si>
    <t>Železniční zabezpečovací zařízení</t>
  </si>
  <si>
    <t xml:space="preserve">  PS 01-01-21</t>
  </si>
  <si>
    <t>Úpravy traťového zabezpečovacího vedení</t>
  </si>
  <si>
    <t>D.1.2.5</t>
  </si>
  <si>
    <t>Železniční sdělovací zařízení</t>
  </si>
  <si>
    <t xml:space="preserve">  PS 01-02-51</t>
  </si>
  <si>
    <t>Úpravy sdělovacího vedení ČD - Telematika (DOK)</t>
  </si>
  <si>
    <t>D.2.1.1</t>
  </si>
  <si>
    <t>Kolejový svršek a spodek</t>
  </si>
  <si>
    <t xml:space="preserve">  SO 01-00-01</t>
  </si>
  <si>
    <t>Železniční svršek a spodek</t>
  </si>
  <si>
    <t xml:space="preserve">  SO 01-14-01</t>
  </si>
  <si>
    <t>Výstroj trati</t>
  </si>
  <si>
    <t>D.2.1.3</t>
  </si>
  <si>
    <t>Železniční přejezdy</t>
  </si>
  <si>
    <t xml:space="preserve">  SO 01-13-01</t>
  </si>
  <si>
    <t>Železniční přejezd P6296</t>
  </si>
  <si>
    <t xml:space="preserve">  SO 01-13-02</t>
  </si>
  <si>
    <t>Železniční přejezd P6297</t>
  </si>
  <si>
    <t>D.2.1.4</t>
  </si>
  <si>
    <t>Mosty, propustky a zdi</t>
  </si>
  <si>
    <t xml:space="preserve">  SO 01-20-01</t>
  </si>
  <si>
    <t>Železniční most přes Lužnici ev. km 1,279</t>
  </si>
  <si>
    <t>D.2.1.5</t>
  </si>
  <si>
    <t>Ostatní inženýrské objekty</t>
  </si>
  <si>
    <t xml:space="preserve">  SO 01-30-01</t>
  </si>
  <si>
    <t>Přeložka NN vedení EG.D, a.s. v km 1,44</t>
  </si>
  <si>
    <t xml:space="preserve">  SO 01-30-02</t>
  </si>
  <si>
    <t>Přeložka NN vedení EG.D, a.s. v km 1,493</t>
  </si>
  <si>
    <t xml:space="preserve">  SO 01-30-03</t>
  </si>
  <si>
    <t>Přeložka sdělovacích vedení CETIN - provizorní</t>
  </si>
  <si>
    <t>D.2.3.1</t>
  </si>
  <si>
    <t>Trakční vedení</t>
  </si>
  <si>
    <t xml:space="preserve">  SO 01-81-01</t>
  </si>
  <si>
    <t>D.2.3.7</t>
  </si>
  <si>
    <t>Ukolejnění kovových konstrukcí</t>
  </si>
  <si>
    <t xml:space="preserve">  SO 01-87-01</t>
  </si>
  <si>
    <t>D.2.3.8</t>
  </si>
  <si>
    <t>Vnější uzemnění</t>
  </si>
  <si>
    <t xml:space="preserve">  SO 01-88-01</t>
  </si>
  <si>
    <t>D.2.4.1</t>
  </si>
  <si>
    <t>Objekty úpravy území</t>
  </si>
  <si>
    <t xml:space="preserve">  SO 01-91-01</t>
  </si>
  <si>
    <t>Úprava území</t>
  </si>
  <si>
    <t xml:space="preserve">  SO 01-92-01</t>
  </si>
  <si>
    <t>Kácení a náhradní výsadba</t>
  </si>
  <si>
    <t>D.9.0</t>
  </si>
  <si>
    <t>Likvidace odpadů včetně dopravy</t>
  </si>
  <si>
    <t xml:space="preserve">  SO 90-90</t>
  </si>
  <si>
    <t>D.9.8</t>
  </si>
  <si>
    <t>SO 98-98 – Všeobecný objekt</t>
  </si>
  <si>
    <t xml:space="preserve">  SO 98-98</t>
  </si>
  <si>
    <t>Všeobecný objekt</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</si>
  <si>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</si>
  <si>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</si>
  <si>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</si>
  <si>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</si>
  <si>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</si>
  <si>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</si>
  <si>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</si>
  <si>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</si>
  <si>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</si>
  <si>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</si>
  <si>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</si>
  <si>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</si>
  <si>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</si>
  <si>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</si>
  <si>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</si>
  <si>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</si>
  <si>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</si>
  <si>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</si>
  <si>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</si>
  <si>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</si>
  <si>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</si>
  <si>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01-01-21</t>
  </si>
  <si>
    <t>SD</t>
  </si>
  <si>
    <t>0</t>
  </si>
  <si>
    <t>Dokumentace stavby</t>
  </si>
  <si>
    <t>P</t>
  </si>
  <si>
    <t>VSEOB004</t>
  </si>
  <si>
    <t/>
  </si>
  <si>
    <t>Realizační dokumentace stavby (RDS)</t>
  </si>
  <si>
    <t>KPL</t>
  </si>
  <si>
    <t>PP</t>
  </si>
  <si>
    <t>Vypracování RDS u vybraných SO a PS viz. technická specifikace položky.</t>
  </si>
  <si>
    <t>VV</t>
  </si>
  <si>
    <t xml:space="preserve"> "v předepsaném rozsahu a počtu dle VTP a ZTP"_x000d_</t>
  </si>
  <si>
    <t>TS</t>
  </si>
  <si>
    <t>Položka zahrnuje veškeré činnosti nezbytné k vypracování projektové dokumentace pro realozaci stavby (dále také RDS), která doplňuje a upřesňuje projektovou dokumentaci pro provádění stavby (PDPS). Jedná se o dopracování PDPS pro konrétní zhotovitelem použité technologie a materiály.</t>
  </si>
  <si>
    <t>7</t>
  </si>
  <si>
    <t>Přidružená stavební výroba</t>
  </si>
  <si>
    <t>75C917</t>
  </si>
  <si>
    <t>SNÍMAČ POČÍTAČE NÁPRAV - MONTÁŽ</t>
  </si>
  <si>
    <t>KUS</t>
  </si>
  <si>
    <t>2024_OTSKP</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</si>
  <si>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</si>
  <si>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</si>
  <si>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</si>
  <si>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</si>
  <si>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75E1B7</t>
  </si>
  <si>
    <t>REGULACE A ZKOUŠENÍ ZABEZPEČOVACÍHO ZAŘÍZENÍ</t>
  </si>
  <si>
    <t>HOD</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</si>
  <si>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</si>
  <si>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PS 01-02-51</t>
  </si>
  <si>
    <t>1</t>
  </si>
  <si>
    <t>Zemní práce</t>
  </si>
  <si>
    <t>13283</t>
  </si>
  <si>
    <t>HLOUBENÍ RÝH ŠÍŘ DO 2M PAŽ I NEPAŽ TŘ. II</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</si>
  <si>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</si>
  <si>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</si>
  <si>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</si>
  <si>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</si>
  <si>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</si>
  <si>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701005</t>
  </si>
  <si>
    <t>VYHLEDÁVACÍ MARKER ZEMNÍ S MOŽNOSTÍ ZÁPISU</t>
  </si>
  <si>
    <t>1. Položka obsahuje:
 – veškeré práce a materiál obsažený v názvu položky
2. Položka neobsahuje:
 X
3. Způsob měření:
Udává se počet kusů kompletní konstrukce nebo práce.</t>
  </si>
  <si>
    <t>702212</t>
  </si>
  <si>
    <t>KABELOVÁ CHRÁNIČKA ZEMNÍ DN PŘES 100 DO 200 MM</t>
  </si>
  <si>
    <t>M</t>
  </si>
  <si>
    <t>1. Položka obsahuje:
 – přípravu podkladu pro osazení
2. Položka neobsahuje:
 X
3. Způsob měření:
Měří se metr délkový.</t>
  </si>
  <si>
    <t>702311</t>
  </si>
  <si>
    <t>ZAKRYTÍ KABELŮ VÝSTRAŽNOU FÓLIÍ ŠÍŘKY DO 20 CM</t>
  </si>
  <si>
    <t>1. Položka obsahuje:
 – dodávku a montáž fólie
 – přípravu podkladu pro osazení
2. Položka neobsahuje:
 X
3. Způsob měření:
Měří se metr délkový.</t>
  </si>
  <si>
    <t>742P13</t>
  </si>
  <si>
    <t>ZATAŽENÍ KABELU DO CHRÁNIČKY - KABEL DO 4 KG/M</t>
  </si>
  <si>
    <t>1. Položka obsahuje:
 – montáž kabelu o váze do 4 kg/m do chráničky/ kolektoru
2. Položka neobsahuje:
 X
3. Způsob měření:
Měří se metr délkový.</t>
  </si>
  <si>
    <t>75A151</t>
  </si>
  <si>
    <t>KABEL METALICKÝ SE STÍNĚNÍM DO 12 PÁRŮ - DODÁVKA</t>
  </si>
  <si>
    <t>KMPÁR</t>
  </si>
  <si>
    <t>1. Položka obsahuje:
 – dodání kabelů podle typu od výrobců včetně mimostaveništní dopravy
2. Položka neobsahuje:
 X
3. Způsob měření:
Měří se n-násobky páru vodičů na kilometr.</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</si>
  <si>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</si>
  <si>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</si>
  <si>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</si>
  <si>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</si>
  <si>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</si>
  <si>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</si>
  <si>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75I95Y</t>
  </si>
  <si>
    <t>OPTOTRUBKA HDPE DĚLENÁ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</si>
  <si>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</si>
  <si>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</si>
  <si>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</si>
  <si>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</si>
  <si>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</si>
  <si>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</si>
  <si>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</si>
  <si>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</si>
  <si>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</si>
  <si>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</si>
  <si>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</si>
  <si>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75IA1Y</t>
  </si>
  <si>
    <t xml:space="preserve">OPTOTRUBKOVÁ SPOJKA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</si>
  <si>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</si>
  <si>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75IA51</t>
  </si>
  <si>
    <t>OPTOTRUBKOVÁ KONCOVKA PRŮMĚRU DO 40 MM - DODÁVKA</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</si>
  <si>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</si>
  <si>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</si>
  <si>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</si>
  <si>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75ID11</t>
  </si>
  <si>
    <t>PLASTOVÁ ZEMNÍ KOMORA PRO ULOŽENÍ REZERVY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</si>
  <si>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</si>
  <si>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75ID1X</t>
  </si>
  <si>
    <t>PLASTOVÁ ZEMNÍ KOMORA PRO ULOŽENÍ REZERVY - MONTÁŽ</t>
  </si>
  <si>
    <t>75IECX</t>
  </si>
  <si>
    <t>VENKOVNÍ TELEFONNÍ OBJEKT - MONTÁŽ</t>
  </si>
  <si>
    <t>75IECY</t>
  </si>
  <si>
    <t>VENKOVNÍ TELEFONNÍ OBJEKT - DEMONTÁŽ</t>
  </si>
  <si>
    <t>75II1Y</t>
  </si>
  <si>
    <t>SPOJKA PRO CELOPLASTOVÉ KABELY BEZ PANCÍŘE - DEMONTÁŽ</t>
  </si>
  <si>
    <t>75II21</t>
  </si>
  <si>
    <t>SPOJKA PRO CELOPLASTOVÉ KABELY S PANCÍŘEM DO 100 ŽIL - DODÁVKA</t>
  </si>
  <si>
    <t>75II2X</t>
  </si>
  <si>
    <t>SPOJKA PRO CELOPLASTOVÉ KABELY S PANCÍŘEM - MONTÁŽ</t>
  </si>
  <si>
    <t>75IJ12</t>
  </si>
  <si>
    <t>MĚŘENÍ JEDNOSMĚRNÉ NA SDĚLOVACÍM KABELU</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</si>
  <si>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</si>
  <si>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R701011</t>
  </si>
  <si>
    <t>VYTYČENÍ TRASY</t>
  </si>
  <si>
    <t>KM</t>
  </si>
  <si>
    <t>R-položka</t>
  </si>
  <si>
    <t>R701ADC</t>
  </si>
  <si>
    <t>GEODETICKÉ ZAMĚŘENÍ TRASY</t>
  </si>
  <si>
    <t>SO 01-00-01</t>
  </si>
  <si>
    <t>Všeobecné konstrukce a práce</t>
  </si>
  <si>
    <t>05861</t>
  </si>
  <si>
    <t>PŘECHODOVÁ KOLEJNICE 60 E2 / 49 E1</t>
  </si>
  <si>
    <t>KS</t>
  </si>
  <si>
    <t>4ks, jeden pár na každou stranu mostu</t>
  </si>
  <si>
    <t xml:space="preserve"> "cena neuvedena v OTSKP"_x000d_</t>
  </si>
  <si>
    <t>Technická specifikace položky odpovídá příslušné cenové soustavě.</t>
  </si>
  <si>
    <t>12373</t>
  </si>
  <si>
    <t>ODKOP PRO SPOD STAVBU SILNIC A ŽELEZNIC TŘ. I</t>
  </si>
  <si>
    <t>zemní výkopové práce pro nové lože a pláň</t>
  </si>
  <si>
    <t xml:space="preserve"> "2445 m3 dle listu kubatur"_x000d_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</si>
  <si>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</si>
  <si>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</si>
  <si>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</si>
  <si>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 xml:space="preserve"> (2445 m3 -295m3 rozšíření náspů) = 2150,000 [A]_x000d_</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</si>
  <si>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</si>
  <si>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</si>
  <si>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</si>
  <si>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M2</t>
  </si>
  <si>
    <t>povinná úprava po zřízení konstr.vrstvy</t>
  </si>
  <si>
    <t xml:space="preserve"> "5315m2"_x000d_</t>
  </si>
  <si>
    <t>3</t>
  </si>
  <si>
    <t>Svislé konstrukce</t>
  </si>
  <si>
    <t>32821</t>
  </si>
  <si>
    <t>OPĚRNÝ SYSTÉM S LÍCEM Z BETON PANELŮ VÝŠE DO 2M</t>
  </si>
  <si>
    <t>krabicové díly U3 pro zajištění stability svahu</t>
  </si>
  <si>
    <t xml:space="preserve"> "0.760*12"_x000d_</t>
  </si>
  <si>
    <t>5</t>
  </si>
  <si>
    <t>Komunikace</t>
  </si>
  <si>
    <t>501201</t>
  </si>
  <si>
    <t>ZŘÍZENÍ KONSTRUKČNÍ VRSTVY TĚLESA ŽELEZNIČNÍHO SPODKU Z DRCENÉHO KAMENIVA NOVÉ</t>
  </si>
  <si>
    <t>konstrukční vrstvy, část kameniva nová</t>
  </si>
  <si>
    <t xml:space="preserve"> "995 m3"_x000d_</t>
  </si>
  <si>
    <t>501202</t>
  </si>
  <si>
    <t>ZŘÍZENÍ KONSTRUKČNÍ VRSTVY TĚLESA ŽEL. SPODKU Z DRCENÉHO KAMENIVA RECYKLOVANÉHO</t>
  </si>
  <si>
    <t>konstrukční vrstva = zemní pláň, část z recyklovaného původního kameniva</t>
  </si>
  <si>
    <t xml:space="preserve"> "30% původního štěrkového lože"_x000d_</t>
  </si>
  <si>
    <t>502941</t>
  </si>
  <si>
    <t>ZŘÍZENÍ KONSTRUKČNÍ VRSTVY TĚLESA ŽELEZNIČNÍHO SPODKU Z GEOTEXTILIE</t>
  </si>
  <si>
    <t>km 1.380-1.685 = 0.305</t>
  </si>
  <si>
    <t xml:space="preserve"> "305m * 7.7"_x000d_</t>
  </si>
  <si>
    <t>502942</t>
  </si>
  <si>
    <t>ZŘÍZENÍ KONSTRUKČNÍ VRSTVY TĚLESA ŽELEZNIČNÍHO SPODKU Z GEOMŘÍŽKY</t>
  </si>
  <si>
    <t>na geotextilii</t>
  </si>
  <si>
    <t xml:space="preserve"> "stejný rozměr"_x000d_</t>
  </si>
  <si>
    <t>512550</t>
  </si>
  <si>
    <t>KOLEJOVÉ LOŽE - ZŘÍZENÍ Z KAMENIVA HRUBÉHO DRCENÉHO (ŠTĚRK)</t>
  </si>
  <si>
    <t>32/63 kolejové lože</t>
  </si>
  <si>
    <t xml:space="preserve"> "celkových 1331 m3 mínus recyklát"_x000d_</t>
  </si>
  <si>
    <t>512560</t>
  </si>
  <si>
    <t>KOLEJOVÉ LOŽE - ZŘÍZENÍ Z KAMENIVA HRUBÉHO RECYKLOVANÉHO</t>
  </si>
  <si>
    <t>využití recyklovaného materiálu</t>
  </si>
  <si>
    <t xml:space="preserve"> "70% původního"_x000d_</t>
  </si>
  <si>
    <t>523152</t>
  </si>
  <si>
    <t>KOLEJ 60 E2, ROZD. "D", BEZSTYKOVÁ, PR. BET. BEZPODKLADNICOVÝ, UP. PRUŽNÉ</t>
  </si>
  <si>
    <t>koleje pro most km 1.172-1.360</t>
  </si>
  <si>
    <t xml:space="preserve"> "188m"_x000d_</t>
  </si>
  <si>
    <t>528352</t>
  </si>
  <si>
    <t>KOLEJ 49 E1, ROZD. "U", BEZSTYKOVÁ, PR. BET. BEZPODKLADNICOVÝ, UP. PRUŽNÉ</t>
  </si>
  <si>
    <t>km 1.135-1.160 + 1.372-1.685</t>
  </si>
  <si>
    <t xml:space="preserve"> "svršek mimo most"_x000d_</t>
  </si>
  <si>
    <t>542111</t>
  </si>
  <si>
    <t>SMĚROVÉ A VÝŠKOVÉ VYROVNÁNÍ KOLEJE NA PRAŽCÍCH DŘEVĚNÝCH DO 0,05 M</t>
  </si>
  <si>
    <t>navázání na stávající stav</t>
  </si>
  <si>
    <t xml:space="preserve"> "2x50m"_x000d_</t>
  </si>
  <si>
    <t>542312</t>
  </si>
  <si>
    <t>NÁSLEDNÁ ÚPRAVA SMĚROVÉHO A VÝŠKOVÉHO USPOŘÁDÁNÍ KOLEJE - PRAŽCE BETONOVÉ</t>
  </si>
  <si>
    <t>Vyrovnání postaveného stavu podle projektovaného stavu</t>
  </si>
  <si>
    <t xml:space="preserve"> "celých nových 550m"_x000d_</t>
  </si>
  <si>
    <t>545111</t>
  </si>
  <si>
    <t>SVAR KOLEJNIC (STEJNÉHO TVARU) 60 E2, R 65 JEDNOTLIVĚ</t>
  </si>
  <si>
    <t>svary kolejnic, pár každých 74m</t>
  </si>
  <si>
    <t xml:space="preserve"> "včetně přivaření přechodových kusů"_x000d_</t>
  </si>
  <si>
    <t>545112</t>
  </si>
  <si>
    <t>SVAR KOLEJNIC (STEJNÉHO TVARU) 49 E1, T SPOJITĚ</t>
  </si>
  <si>
    <t>549111</t>
  </si>
  <si>
    <t>BROUŠENÍ KOLEJE A VÝHYBEK</t>
  </si>
  <si>
    <t>základní neboli tzv. "preventivní" broušení pro odstranění nerovností spojů</t>
  </si>
  <si>
    <t xml:space="preserve"> "viz pol. 42"_x000d_</t>
  </si>
  <si>
    <t>549210</t>
  </si>
  <si>
    <t>PRAŽCOVÁ KOTVA V NOVĚ ZŘIZOVANÉ KOLEJI</t>
  </si>
  <si>
    <t>28x2 na u přechodových kolejnic, 420 v R182</t>
  </si>
  <si>
    <t xml:space="preserve"> 476.000000 = 476,000 [A]_x000d_</t>
  </si>
  <si>
    <t>56140I</t>
  </si>
  <si>
    <t xml:space="preserve">SMĚSI Z KAMENIVA STMELENÉ CEMENTEM  SC C 15/20</t>
  </si>
  <si>
    <t>základy pro krab. Díly U3</t>
  </si>
  <si>
    <t xml:space="preserve"> "12 m * 0.15 průřez"_x000d_</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</si>
  <si>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</si>
  <si>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9</t>
  </si>
  <si>
    <t>Ostatní konstrukce a práce</t>
  </si>
  <si>
    <t>925110</t>
  </si>
  <si>
    <t>DRÁŽNÍ STEZKY Z DRTI TL. DO 50 MM</t>
  </si>
  <si>
    <t>stezky po obou stranách</t>
  </si>
  <si>
    <t xml:space="preserve"> 605.000000 = 605,000 [A]_x000d_</t>
  </si>
  <si>
    <t>935212</t>
  </si>
  <si>
    <t>PŘÍKOPOVÉ ŽLABY Z BETON TVÁRNIC ŠÍŘ DO 600MM DO BETONU TL 100MM</t>
  </si>
  <si>
    <t>270m + 2x35m</t>
  </si>
  <si>
    <t xml:space="preserve"> "TZZ3 zpevněné příkopy v části za mostem"_x000d_</t>
  </si>
  <si>
    <t>965010</t>
  </si>
  <si>
    <t>ODSTRANĚNNÍ KOLEJOVÉHO LOŽE A DRÁŽNÍCH STEZEK</t>
  </si>
  <si>
    <t>staré štěrkové lože</t>
  </si>
  <si>
    <t xml:space="preserve"> "1.84*448"_x000d_</t>
  </si>
  <si>
    <t>965023</t>
  </si>
  <si>
    <t>ODSTRANĚNÍ KOLEJOVÉHO LOŽE A DRÁŽNÍCH STEZEK - ODVOZ NA RECYKLACI</t>
  </si>
  <si>
    <t>M3KM</t>
  </si>
  <si>
    <t>na čištění a recyklaci jde většina materiálu z kol. lože, ca 40% bude tvořit odpad</t>
  </si>
  <si>
    <t xml:space="preserve"> "3 km * 825m3"_x000d_</t>
  </si>
  <si>
    <t>965123</t>
  </si>
  <si>
    <t>DEMONTÁŽ KOLEJE NA DŘEVĚNÝCH PRAŽCÍCH S ODVOZEM A NÁSLEDNÝM ROZEBRÁNÍM</t>
  </si>
  <si>
    <t>km 1.135-1.225, 1.327-1.685</t>
  </si>
  <si>
    <t xml:space="preserve"> "90m před M, 358m za M"_x000d_</t>
  </si>
  <si>
    <t>965125</t>
  </si>
  <si>
    <t>DEMONTÁŽ KOLEJE NA DŘ. - ODVOZ ROZEBRANÝCH SOUČÁSTÍ NA MONTÁŽNÍ ZÁKLADNU</t>
  </si>
  <si>
    <t>tkm</t>
  </si>
  <si>
    <t>odvod dřevěné části kolejí včetně části z mostu</t>
  </si>
  <si>
    <t xml:space="preserve"> "předkategorizace dle výkazu ceklem 71.134t materiálu*10km"_x000d_</t>
  </si>
  <si>
    <t>965154</t>
  </si>
  <si>
    <t>DEMONTÁŽ KOLEJE NA MOSTNÍCH KONSTRUKCÍCH ROZEBRÁNÍM DO SOUČÁSTÍ</t>
  </si>
  <si>
    <t>102m (1.225-1.327)</t>
  </si>
  <si>
    <t xml:space="preserve"> 102.000000 = 102,000 [A]_x000d_</t>
  </si>
  <si>
    <t>R015</t>
  </si>
  <si>
    <t>R015111</t>
  </si>
  <si>
    <t>901</t>
  </si>
  <si>
    <t>NEOCEŇOVAT - POPLATKY ZA LIKVIDACI ODPADŮ NEKONTAMINOVANÝCH - 17 05 04 VYTĚŽENÉ ZEMINY A HORNINY - I. TŘÍDA TĚŽITELNOSTI VČ. DOPRAVY</t>
  </si>
  <si>
    <t>T</t>
  </si>
  <si>
    <t>likvidace v pískovně</t>
  </si>
  <si>
    <t xml:space="preserve"> (2445 m3 -295m3 rozšíření náspů)*1,8 = 3870,000 [A]_x000d_</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</si>
  <si>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</si>
  <si>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</si>
  <si>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934</t>
  </si>
  <si>
    <t>NEOCEŇOVAT - POPLATKY ZA LIKVIDACI ODPADŮ NEBEZPEČNÝCH - 17 02 04* ŽELEZNIČNÍ PRAŽCE DŘEVĚNÉ VČ. DOPRAVY</t>
  </si>
  <si>
    <t>celková hmotnost likvidovaných dřevěných pražců a mostnic</t>
  </si>
  <si>
    <t xml:space="preserve"> 48.56t dř. Pražce +20.736 t mostnice = 69,296 [A]_x000d_</t>
  </si>
  <si>
    <t>SO 01-14-01</t>
  </si>
  <si>
    <t>923341</t>
  </si>
  <si>
    <t>RYCHLOSTNÍK N - TABULE</t>
  </si>
  <si>
    <t>1x</t>
  </si>
  <si>
    <t xml:space="preserve"> "2ks"_x000d_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</si>
  <si>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
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</si>
  <si>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923461</t>
  </si>
  <si>
    <t>NÁVĚST "PÍSKEJTE"</t>
  </si>
  <si>
    <t>nová před most</t>
  </si>
  <si>
    <t>&lt;vv&gt;&lt;r&gt;&lt;t&gt;&lt;vv&gt;&lt;r&gt;&lt;t&gt;&lt;/t&gt;&lt;/r&gt;&lt;/vv&gt; &lt;/t&gt;&lt;v&gt;1.000000&lt;/v&gt;&lt;vy&gt;A&lt;/vy&gt;&lt;/r&gt;&lt;/vv&gt; 1.000000 = 1,000 [A]_x000d_</t>
  </si>
  <si>
    <t>923462</t>
  </si>
  <si>
    <t>NÁVĚST "PÍSKEJTE" Z UŽITÉHO MATERIÁLU</t>
  </si>
  <si>
    <t>znovuvyužití stávajících pískáčků (v dobrém stavu)</t>
  </si>
  <si>
    <t>&lt;vv&gt;&lt;r&gt;&lt;t&gt;&lt;vv&gt;&lt;r&gt;&lt;t&gt;&lt;/t&gt;&lt;/r&gt;&lt;/vv&gt; &lt;/t&gt;&lt;v&gt;4.000000&lt;/v&gt;&lt;vy&gt;A&lt;/vy&gt;&lt;/r&gt;&lt;/vv&gt; 4.000000 = 4,000 [A]_x000d_</t>
  </si>
  <si>
    <t>923471</t>
  </si>
  <si>
    <t>SKLONOVNÍK</t>
  </si>
  <si>
    <t>2ks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</si>
  <si>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</si>
  <si>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923481</t>
  </si>
  <si>
    <t>STANIČNÍK - TABULE "ÚZKÁ"</t>
  </si>
  <si>
    <t>1.1-1.7</t>
  </si>
  <si>
    <t xml:space="preserve"> "2x7ks"_x000d_</t>
  </si>
  <si>
    <t>923821</t>
  </si>
  <si>
    <t>SLOUPEK DN 60 PRO NÁVĚST</t>
  </si>
  <si>
    <t>5x pískáček, 2x sklonovník, 2x staničník, 1x rychlostník</t>
  </si>
  <si>
    <t xml:space="preserve"> "10 ks"_x000d_</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</si>
  <si>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</si>
  <si>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</si>
  <si>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</si>
  <si>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3x hektometrovník</t>
  </si>
  <si>
    <t>&lt;vv&gt;&lt;r&gt;&lt;t&gt;&lt;vv&gt;&lt;r&gt;&lt;t&gt;&lt;/t&gt;&lt;/r&gt;&lt;/vv&gt; &lt;/t&gt;&lt;v&gt;3.000000&lt;/v&gt;&lt;vy&gt;A&lt;/vy&gt;&lt;/r&gt;&lt;/vv&gt; 3.000000 = 3,000 [A]_x000d_</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</si>
  <si>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</si>
  <si>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965822</t>
  </si>
  <si>
    <t>DEMONTÁŽ KILOMETROVNÍKU, HEKTOMETROVNÍKU, MEZNÍKU - ODVOZ (NA LIKVIDACI ODPADŮ NEBO JINÉ URČENÉ MÍSTO)</t>
  </si>
  <si>
    <t xml:space="preserve"> "3 ks x 157 kg x 20 km"_x000d_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</si>
  <si>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</si>
  <si>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965841</t>
  </si>
  <si>
    <t>DEMONTÁŽ JAKÉKOLIV NÁVĚSTI</t>
  </si>
  <si>
    <t>4x pískáčky, 2x rychlostník, 2x sklonovník, 6x staničník</t>
  </si>
  <si>
    <t>&lt;vv&gt;&lt;r&gt;&lt;t&gt;&lt;vv&gt;&lt;r&gt;&lt;t&gt;&lt;/t&gt;&lt;/r&gt;&lt;/vv&gt; &lt;/t&gt;&lt;v&gt;14.000000&lt;/v&gt;&lt;vy&gt;A&lt;/vy&gt;&lt;/r&gt;&lt;/vv&gt; 14.000000 = 14,000 [A]_x000d_</t>
  </si>
  <si>
    <t>965842</t>
  </si>
  <si>
    <t>DEMONTÁŽ JAKÉKOLIV NÁVĚSTI - ODVOZ (NA LIKVIDACI ODPADŮ NEBO JINÉ URČENÉ MÍSTO)</t>
  </si>
  <si>
    <t xml:space="preserve"> "20 kg/ks * 20 km * 10ks"_x000d_</t>
  </si>
  <si>
    <t>SO 01-13-01</t>
  </si>
  <si>
    <t>113325</t>
  </si>
  <si>
    <t>ODSTRAN PODKL ZPEVNĚNÝCH PLOCH Z KAMENIVA NESTMEL, ODVOZ DO 8KM</t>
  </si>
  <si>
    <t>odkop spodku přej.kce a vrstev pro vozovku</t>
  </si>
  <si>
    <t xml:space="preserve"> 17m2*0.5m = 8,500 [A]_x000d_</t>
  </si>
  <si>
    <t>základy žlabu+úprava vyústění a napojení na příkop</t>
  </si>
  <si>
    <t xml:space="preserve"> propustek 0.24*12.5 = 3,000 [A]_x000d_
 žlab 0.1*(6+2) = 0,800 [B]_x000d_
 Celkem: A+B = 3,800 [C]_x000d_</t>
  </si>
  <si>
    <t>56336</t>
  </si>
  <si>
    <t>VOZOVKOVÉ VRSTVY ZE ŠTĚRKODRTI TL. DO 300MM</t>
  </si>
  <si>
    <t>nový základ vozovky ze Štěrkodrti</t>
  </si>
  <si>
    <t xml:space="preserve"> "2x150 mm vrstva"_x000d_</t>
  </si>
  <si>
    <t>56414</t>
  </si>
  <si>
    <t>VOZOVKOVÉ VRSTVY Z ASFALTOCEMENT BETONU TL 50MM</t>
  </si>
  <si>
    <t>OKS I</t>
  </si>
  <si>
    <t xml:space="preserve"> 44.000000 = 44,000 [A]_x000d_</t>
  </si>
  <si>
    <t>572211</t>
  </si>
  <si>
    <t>SPOJOVACÍ POSTŘIK Z ASFALTU DO 0,5KG/M2</t>
  </si>
  <si>
    <t>spojovací postřik PS,E</t>
  </si>
  <si>
    <t xml:space="preserve"> "0.5 kg/m2"_x000d_</t>
  </si>
  <si>
    <t>574I51</t>
  </si>
  <si>
    <t>ASFALTOVÝ KOBEREC MASTIXOVÝ SMA 8 TL. 40MM</t>
  </si>
  <si>
    <t>asfaltový koberec mastixový SMA</t>
  </si>
  <si>
    <t xml:space="preserve"> 24+24 m2 = 48,000 [A]_x000d_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</si>
  <si>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</si>
  <si>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9181D3</t>
  </si>
  <si>
    <t>ČELA PROPUSTU Z TRUB DN DO 600MM Z BETONU DO C 16/20</t>
  </si>
  <si>
    <t xml:space="preserve"> "2 ks"_x000d_</t>
  </si>
  <si>
    <t>918358</t>
  </si>
  <si>
    <t>PROPUSTY Z TRUB DN 600MM</t>
  </si>
  <si>
    <t xml:space="preserve"> "12.5m délka"_x000d_</t>
  </si>
  <si>
    <t>921112</t>
  </si>
  <si>
    <t>ŽELEZNIČNÍ PŘEJEZD CELOPRYŽOVÝ NA BETONOVÝCH PRAŽCÍCH</t>
  </si>
  <si>
    <t>kompletní konstrukce, počítaná po m2</t>
  </si>
  <si>
    <t xml:space="preserve"> "12 m2"_x000d_</t>
  </si>
  <si>
    <t>93557</t>
  </si>
  <si>
    <t>ŽLABY Z DÍLCŮ Z BETONU SVĚTLÉ ŠÍŘKY DO 500MM VČET MŘÍŽÍ</t>
  </si>
  <si>
    <t>nový odvodňovací žlab na komunikaci</t>
  </si>
  <si>
    <t xml:space="preserve"> "11.5m"_x000d_</t>
  </si>
  <si>
    <t>965311</t>
  </si>
  <si>
    <t>ROZEBRÁNÍ PŘEJEZDU, PŘECHODU Z DÍLCŮ</t>
  </si>
  <si>
    <t>demontáž přejezdové konstrukce v přejezdu a odstranění přilehlých panelů</t>
  </si>
  <si>
    <t xml:space="preserve"> "17m2"_x000d_</t>
  </si>
  <si>
    <t>R015130</t>
  </si>
  <si>
    <t>905</t>
  </si>
  <si>
    <t>NEOCEŇOVAT - POPLATKY ZA LIKVIDACI ODPADŮ NEKONTAMINOVANÝCH - 17 03 02 VYBOURANÝ ASFALTOVÝ BETON BEZ DEHTU VČ. DOPRAVY</t>
  </si>
  <si>
    <t>likvidace staré přejezdové kce a vozovky</t>
  </si>
  <si>
    <t>SO 01-13-02</t>
  </si>
  <si>
    <t xml:space="preserve"> 7m2*0.5m = 3,500 [A]_x000d_</t>
  </si>
  <si>
    <t>129971</t>
  </si>
  <si>
    <t>ČIŠTĚNÍ POTRUBÍ DN DO 1000MM</t>
  </si>
  <si>
    <t>pročištění stávajících trubních propustků, materiál není nutné vozit na skládku</t>
  </si>
  <si>
    <t xml:space="preserve"> 7+20 m = 27,000 [A]_x000d_</t>
  </si>
  <si>
    <t>2</t>
  </si>
  <si>
    <t>Základy</t>
  </si>
  <si>
    <t>212645</t>
  </si>
  <si>
    <t>TRATIVODY KOMPL Z TRUB Z PLAST HM DN DO 200MM, RÝHA TŘ I</t>
  </si>
  <si>
    <t>trativod</t>
  </si>
  <si>
    <t xml:space="preserve"> 20m+2m vyústění = 22,000 [A]_x000d_</t>
  </si>
  <si>
    <t xml:space="preserve"> žlab 0.1*(5+4) = 0,900 [A]_x000d_</t>
  </si>
  <si>
    <t xml:space="preserve"> 31.000000 = 31,000 [A]_x000d_</t>
  </si>
  <si>
    <t xml:space="preserve"> "35 m2"_x000d_</t>
  </si>
  <si>
    <t>8</t>
  </si>
  <si>
    <t>Potrubí</t>
  </si>
  <si>
    <t>895822</t>
  </si>
  <si>
    <t>DRENÁŽNÍ ŠACHTICE KONTROLNÍ Z PLAST DÍLCŮ ŠK 80</t>
  </si>
  <si>
    <t>vstupní proplachovací kontrolní šachta trativodu</t>
  </si>
  <si>
    <t xml:space="preserve"> "Š1 a Š2"_x000d_</t>
  </si>
  <si>
    <t xml:space="preserve"> "6 m2"_x000d_</t>
  </si>
  <si>
    <t xml:space="preserve"> "5m2"_x000d_</t>
  </si>
  <si>
    <t>SO 01-20-01</t>
  </si>
  <si>
    <t>02851</t>
  </si>
  <si>
    <t>PRŮZKUMNÉ PRÁCE DIAGNOSTIKY KONSTRUKCÍ NA POVRCHU</t>
  </si>
  <si>
    <t>měření teploty nosné konstrukce, viz TZ</t>
  </si>
  <si>
    <t xml:space="preserve"> 1 = 1,000 [A]_x000d_</t>
  </si>
  <si>
    <t>Technická specifikace položky odpovídá příslušné cenové soustavě</t>
  </si>
  <si>
    <t>02861</t>
  </si>
  <si>
    <t>PRŮZKUMNÉ PRÁCE PROTIKOROZNÍ A BLUDNÝCH PROUDŮ NA POVRCHU</t>
  </si>
  <si>
    <t>viz příloha TZ 1.001</t>
  </si>
  <si>
    <t xml:space="preserve"> 1.000000 = 1,000 [A]_x000d_</t>
  </si>
  <si>
    <t>R02910</t>
  </si>
  <si>
    <t>OSTATNÍ POŽADAVKY - ZEMĚMĚŘIČSKÁ MĚŘENÍ</t>
  </si>
  <si>
    <t>geodetické doměrky v prostoru staveniště pro zhotovitelem navržené řešení výstavby viz Příloha 001 - TZ</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</si>
  <si>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</si>
  <si>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</si>
  <si>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</si>
  <si>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1.001 - TZ 
obsahuje počáteční a konečné zaměření dna řeky Lužnice</t>
  </si>
  <si>
    <t>zahrnuje veškeré náklady spojené s objednatelem požadovanými pracemi</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</si>
  <si>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</si>
  <si>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</si>
  <si>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</si>
  <si>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</si>
  <si>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</si>
  <si>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</si>
  <si>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</si>
  <si>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PDPS v rámci RDS, pro konkrétně dodávané výrobky, mostní závěry, ložiska (vč. úpravy výztuže a tvaru úložných prahů/ložiskové bloky), dokumentace pro demontáž SOK1, umístění jednotlivých dílů na úložišti, před demontáží se provede prohlídka SOK1 a aktualizace přílohy 2.602 pro rozdělení SOK1.</t>
  </si>
  <si>
    <t>R03680</t>
  </si>
  <si>
    <t>DOPRAVNÍ ZAŘÍZENÍ - TECHNOLOGIE VÝSTAVBY MOSTNÍ KONSTRUKCE</t>
  </si>
  <si>
    <t>položka zahrnuje veškeré potřebné zařízení, stavební stroje, plavidla včetně jejich dovozu, montáže, údržby, opotřebení (nájemné), demontáží, konzervací a odvozu, které jsou nutné pro zajištění výstaby mostní konstukce vč. zpřístupnění břehů řeky Lužnice pro prádění stavebních prací výstaby mostu (montáže nové i demtáže stávajcí mostní konstukce)</t>
  </si>
  <si>
    <t>11120</t>
  </si>
  <si>
    <t>ODSTRANĚNÍ KŘOVIN</t>
  </si>
  <si>
    <t>odstranění křovin a stromů do průměru 100 mm
doprava dřevin bez ohledu na vzdálenost
spálení na hromadách nebo štěpkování</t>
  </si>
  <si>
    <t>13173</t>
  </si>
  <si>
    <t>HLOUBENÍ JAM ZAPAŽ I NEPAŽ TŘ. I</t>
  </si>
  <si>
    <t xml:space="preserve"> O1: 5,7m2*8,43m = 48,051 [A]_x000d_
 O2: 9,2m2*8,9m = 81,880 [B]_x000d_
 výkopy pro odláždění: 564,55 = 564,550 [C]_x000d_
 Celkem: A+B+C = 694,481 [D]_x000d_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</si>
  <si>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</si>
  <si>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</si>
  <si>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</si>
  <si>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 xml:space="preserve"> "O1:"_x000d_
 VÝPLŇ KLENBY 18,3m3 = 18,300 [A]_x000d_
 "P3, P4 a O2"_x000d_
 VÝPLŇ KLENBY 23,5m3 = 23,500 [B]_x000d_
 Celkem: A+B = 41,800 [C]_x000d_</t>
  </si>
  <si>
    <t xml:space="preserve"> dle pol.č. 13173: 694,481 = 694,481 [A]_x000d_
 dle pol.č. 13183: 41,8 = 41,800 [B]_x000d_
 dle pol.č. 261315: 9146,2*3,14*0,025*0,025 = 17,949 [D]_x000d_
 dle pol.č. 26633:  631,4*3,14*0,075*0,075 = 11,152 [E]_x000d_
 Celkem: A+B+D+E = 765,383 [F]_x000d_</t>
  </si>
  <si>
    <t>17481</t>
  </si>
  <si>
    <t>ZÁSYP JAM A RÝH Z NAKUPOVANÝCH MATERIÁLŮ</t>
  </si>
  <si>
    <t xml:space="preserve"> 248 = 248,000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</si>
  <si>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</si>
  <si>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21341</t>
  </si>
  <si>
    <t>DRENÁŽNÍ VRSTVY Z PLASTBETONU (PLASTMALTY)</t>
  </si>
  <si>
    <t>Položka zahrnuje:
- dodávku předepsaného materiálu pro drenážní vrstvu, včetně mimostaveništní a vnitrostaveništní dopravy
- provedení drenážní vrstvy předepsaných rozměrů a předepsaného tvaru</t>
  </si>
  <si>
    <t>227831</t>
  </si>
  <si>
    <t>MIKROPILOTY KOMPLET D DO 150MM NA POVRCHU</t>
  </si>
  <si>
    <t xml:space="preserve"> Mikropiloty - pilíř P2 a P3: 496 = 496,000 [A]_x000d_
 zajišťující mikropiloty: 4*14,0 = 56,000 [B]_x000d_
 Celkem: A+B = 552,000 [C]_x000d_</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</si>
  <si>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</si>
  <si>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261315</t>
  </si>
  <si>
    <t>VRTY PRO KOTVENÍ A INJEKTÁŽ NA POVRCHU TŘ. III D DO 50MM</t>
  </si>
  <si>
    <t xml:space="preserve"> Sanace zdiva - opěra O1 a pilíř P1: 522,2 = 522,200 [A]_x000d_
 Sanace spár - opěra O1 a pilíř P1: 2075,4 = 2075,400 [B]_x000d_
 Sanace zdiva - pilíř P2: 623,6 = 623,600 [C]_x000d_
 Sanace spar - pilíř P2: 695,4 = 695,400 [D]_x000d_
 Sanace zdiva - pilíř P3, P4 a opěra O2: 1461,4 = 1461,400 [E]_x000d_
 Sanace spar - pilíř P3, P4 a opěra O2: 3568,2 = 3568,200 [F]_x000d_
 Kotevní tyče - pilíř P1:170 = 170,000 [G]_x000d_
 Stabilizace úložného prahu P3: 53,0 = 53,000 [H]_x000d_
 Celkem: A+B+C+D+E+F+G+H = 9169,200 [I]_x000d_</t>
  </si>
  <si>
    <t>položka zahrnuje:
přemístění, montáž a demontáž vrtných souprav
svislou dopravu zeminy z vrtu
vodorovnou dopravu zeminy bez uložení na skládku
případně nutné pažení dočasné (včetně odpažení) i trvalé</t>
  </si>
  <si>
    <t>26633</t>
  </si>
  <si>
    <t>VRTY PRO MIKROPILOTY V PODZEMÍ DO 12M TŘ III D DO 150MM</t>
  </si>
  <si>
    <t xml:space="preserve"> Mikropiloty - pilíř P2 a P3: 487,0 = 487,000 [A]_x000d_
 zajišťující mikropiloty: 53,0 = 53,000 [B]_x000d_
 Celkem: A+B = 540,000 [C]_x000d_</t>
  </si>
  <si>
    <t xml:space="preserve">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</si>
  <si>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281451</t>
  </si>
  <si>
    <t>INJEKTOVÁNÍ NÍZKOTLAKÉ Z CEMENTOVÉ MALTY NA POVRCHU</t>
  </si>
  <si>
    <t xml:space="preserve"> Sanace zdiva - opěra O1 a pilíř P1: 20,114 = 20,114 [A]_x000d_
 Sanace spár - opěra O1 a pilíř P1: 2,483 = 2,483 [B]_x000d_
 Sanace zdiva - pilíř P2: 24,3 = 24,300 [C]_x000d_
 Sanace spar - pilíř P2: 0,84 = 0,840 [D]_x000d_
 Sanace zdiva - pilíř P3, P4 a opěra O2: 56,842 = 56,842 [E]_x000d_
 Sanace spar - pilíř P3, P4 a opěra O2: 4,271 = 4,271 [F]_x000d_
 Sanace kuželů: 29,7 = 29,700 [G]_x000d_
 Celkem: A+B+C+D+E+F+G = 138,550 [H]_x000d_</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</si>
  <si>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</si>
  <si>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285368</t>
  </si>
  <si>
    <t>KOTVENÍ NA POVRCHU Z BETONÁŘSKÉ VÝZTUŽE DL. DO 10M</t>
  </si>
  <si>
    <t xml:space="preserve"> Kotevní tyče - pilíř P1: 10 = 10,000 [A]_x000d_</t>
  </si>
  <si>
    <t>položka zahrnuje dodávku předepsané kotvy, případně její protikorozní úpravu, její osazení do vrtu, zainjektování a napnutí, případně opěrné desky
nezahrnuje vrty</t>
  </si>
  <si>
    <t>285369</t>
  </si>
  <si>
    <t>PŘÍPLATEK ZA DALŠÍ 1M KOTVENÍ NA POVRCHU Z BETONÁŘSKÉ VÝZTUŽE</t>
  </si>
  <si>
    <t xml:space="preserve"> Kotevní tyče - pilíř P1: 10*7,5 = 75,000 [A]_x000d_</t>
  </si>
  <si>
    <t>položka zahrnuje příplatek k ceně kotvy za další 1m přes 10m
zahrnuje dodávku 1m předepsané kotvy, případně její protikorozní úpravu, její osazení do vrtu, zainjektování a napnutí</t>
  </si>
  <si>
    <t>285378</t>
  </si>
  <si>
    <t>KOTVENÍ NA POVRCHU Z PŘEDPÍNACÍ VÝZTUŽE DL. DO 10M</t>
  </si>
  <si>
    <t xml:space="preserve"> Stabilizace úložného prahu P3: 4 = 4,000 [A]_x000d_</t>
  </si>
  <si>
    <t>285379</t>
  </si>
  <si>
    <t>PŘÍPLATEK ZA DALŠÍ 1M KOTVENÍ NA POVRCHU Z PŘEDPÍNACÍ VÝZTUŽE</t>
  </si>
  <si>
    <t xml:space="preserve"> Stabilizace úložného prahu P3: 4*21 = 84,000 [A]_x000d_</t>
  </si>
  <si>
    <t>286312</t>
  </si>
  <si>
    <t>KOTVY SAMOZÁVRTNÉ V PODZEMÍ DL DO 3M ÚNOS DO 100KN</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</si>
  <si>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</si>
  <si>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R289972</t>
  </si>
  <si>
    <t>Vložka ochranné vrstvy - geosyntetikum š.1m</t>
  </si>
  <si>
    <t>viz TZ, příloha 1.001</t>
  </si>
  <si>
    <t xml:space="preserve"> O1:  5*5*1 = 25,000 [A]_x000d_
 O2:  6 * 5 * 1 = 30,000 [B]_x000d_
 Celkem: A+B = 55,000 [C]_x000d_</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</si>
  <si>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</si>
  <si>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333212</t>
  </si>
  <si>
    <t xml:space="preserve">MOSTNÍ OPĚRY A KŘÍDLA Z LOMOVÉHO KAMENE  NA MC</t>
  </si>
  <si>
    <t xml:space="preserve"> "O1:"_x000d_
 DŘÍK - BOKY 12,6m3 = 12,600 [A]_x000d_
 DŘÍK - ÚLOŽNÝ PRÁH 0,5m3 = 0,500 [B]_x000d_
 "P2: "_x000d_
 ÚLOŽNÝ PRÁH 0,5m3 = 0,500 [C]_x000d_
 "P3, P4 a O2"_x000d_
 DŘÍK - BOKY 9,3m3 = 9,300 [D]_x000d_
 DŘÍK - ÚLOŽNÝ PRÁH 0,8m3 = 0,800 [E]_x000d_
 Celkem: A+B+C+D+E = 23,700 [F]_x000d_</t>
  </si>
  <si>
    <t>položka zahrnuje dodávku a osazení lomového kamene, jeho výběr a případnou úpravu, dodávku předepsané malty, spárování.</t>
  </si>
  <si>
    <t>333365</t>
  </si>
  <si>
    <t>VÝZTUŽ MOSTNÍCH OPĚR A KŘÍDEL Z OCELI 10505, B500B</t>
  </si>
  <si>
    <t xml:space="preserve"> Sanace zdiva - opěra O1 a pilíř P1: 405,0 = 405,000 [A]_x000d_
 Sanace zdiva - pilíř P2: 987,4 = 987,400 [B]_x000d_
 Sanace zdiva - pilíř P3, P4 a opěra O2: 2429,9 = 2429,900 [C]_x000d_
 Celkem: (A+B+C)/1000 = 3,822 [D]_x000d_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</si>
  <si>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</si>
  <si>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334326</t>
  </si>
  <si>
    <t>MOSTNÍ PILÍŘE A STATIVA ZE ŽELEZOVÉHO BETONU DO C40/50</t>
  </si>
  <si>
    <t>C35/45</t>
  </si>
  <si>
    <t xml:space="preserve"> úložný prah pilíře P1: 28,3m3 = 28,300 [A]_x000d_
 úložný prah pilíře P2: 18,0m3 = 18,000 [B]_x000d_
 úložný prah pilíře P3: 38,4m3 = 38,400 [C]_x000d_
 Celkem: A+B+C = 84,700 [D]_x000d_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</si>
  <si>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</si>
  <si>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334365</t>
  </si>
  <si>
    <t>VÝZTUŽ MOSTNÍCH PILÍŘŮ A STATIV Z OCELI 10505, B500B</t>
  </si>
  <si>
    <t xml:space="preserve"> 4248,2/1000 = 4,248 [A]_x000d_
 3442,5/1000 = 3,443 [B]_x000d_
 5195,4/1000 = 5,195 [C]_x000d_
 Celkem: A+B+C = 12,886 [D]_x000d_</t>
  </si>
  <si>
    <t>4</t>
  </si>
  <si>
    <t>Vodorovné konstrukce</t>
  </si>
  <si>
    <t>421325</t>
  </si>
  <si>
    <t>MOSTNÍ NOSNÉ DESKOVÉ KONSTRUKCE ZE ŽELEZOBETONU C30/37</t>
  </si>
  <si>
    <t xml:space="preserve"> "roznášecí deska opěra O1:"_x000d_
 ROZNÁŠECÍ DESKA: 85,3m3 = 85,300 [A]_x000d_
 ŘÍMSA: 8,6m3 = 8,600 [B]_x000d_
 "roznášecí deska opěra O2:"_x000d_
 ROZNÁŠECÍ DESKA: 108,9m3 = 108,900 [C]_x000d_
 ŘÍMSA: 10,3m3 = 10,300 [D]_x000d_
 "římsové zídky:"_x000d_
 ŘÍMSOVÉ ZÍDKY: 30,0m3 = 30,000 [E]_x000d_
 ŘÍMSA: 3,1m3 = 3,100 [F]_x000d_
 betonový práh: 0,8*1,5*3,9 = 4,680 [G]_x000d_
 Celkem: A+B+C+D+E+F+G = 250,880 [H]_x000d_</t>
  </si>
  <si>
    <t>421365</t>
  </si>
  <si>
    <t>VÝZTUŽ MOSTNÍ DESKOVÉ KONSTRUKCE Z OCELI 10505, B500B</t>
  </si>
  <si>
    <t xml:space="preserve"> (11126,3+14703,5+4325,6)/1000 = 30,155 [A]_x000d_
 4,68*0,2 = 0,936 [B]_x000d_
 Celkem: A+B = 31,091 [C]_x000d_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</si>
  <si>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</si>
  <si>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</si>
  <si>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</si>
  <si>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ložisko L1, viz příloha 2.309</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</si>
  <si>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</si>
  <si>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</si>
  <si>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</si>
  <si>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ložisko L2 a L3, viz příloha 2.309</t>
  </si>
  <si>
    <t xml:space="preserve"> 2 = 2,000 [A]_x000d_</t>
  </si>
  <si>
    <t>428733</t>
  </si>
  <si>
    <t>KALOTOVÉ LOŽISKO PRO ZATÍŽ. DO 5MN, PEVNÉ</t>
  </si>
  <si>
    <t xml:space="preserve">ložisko L4,  viz příloha 2.309</t>
  </si>
  <si>
    <t>428741</t>
  </si>
  <si>
    <t>KALOTOVÉ LOŽISKO PRO ZATÍŽ. DO 10MN, VŠESMĚRNÉ</t>
  </si>
  <si>
    <t xml:space="preserve">ložisko L5,  viz příloha 2.309</t>
  </si>
  <si>
    <t>428742</t>
  </si>
  <si>
    <t>KALOTOVÉ LOŽISKO PRO ZATÍŽ. DO 10MN, JEDNOSMĚRNÉ</t>
  </si>
  <si>
    <t>ložisko L6 a L7, viz příloha 2.309</t>
  </si>
  <si>
    <t>428743</t>
  </si>
  <si>
    <t>KALOTOVÉ LOŽISKO PRO ZATÍŽ. DO 10MN, PEVNÉ</t>
  </si>
  <si>
    <t>ložisko L8, viz příloha 2.309</t>
  </si>
  <si>
    <t>451313</t>
  </si>
  <si>
    <t>PODKLADNÍ A VÝPLŇOVÉ VRSTVY Z PROSTÉHO BETONU C16/20</t>
  </si>
  <si>
    <t xml:space="preserve"> roznášecí deska opěra O1: 18,5 = 18,500 [A]_x000d_
 roznášecí deska opěra O2: 19,0 = 19,000 [B]_x000d_
 římsové zídky: 9,2 = 9,200 [C]_x000d_
 betonový práh: 1,0*1,7*4,1 = 6,970 [G]_x000d_
 Celkem: A+B+C+G = 53,670 [H]_x000d_</t>
  </si>
  <si>
    <t>45131A</t>
  </si>
  <si>
    <t>PODKLADNÍ A VÝPLŇOVÉ VRSTVY Z PROSTÉHO BETONU C20/25</t>
  </si>
  <si>
    <t xml:space="preserve"> pod dlažbu: 241,95 = 241,950 [A]_x000d_</t>
  </si>
  <si>
    <t>451366</t>
  </si>
  <si>
    <t>VÝZTUŽ PODKL VRSTEV Z KARI-SÍTÍ</t>
  </si>
  <si>
    <t xml:space="preserve"> pod dlažbu: 8710,2/1000 = 8,710 [A]_x000d_</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</si>
  <si>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</si>
  <si>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465512</t>
  </si>
  <si>
    <t>DLAŽBY Z LOMOVÉHO KAMENE NA MC</t>
  </si>
  <si>
    <t xml:space="preserve"> 1613,0*0,2 = 322,600 [A]_x000d_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</si>
  <si>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</si>
  <si>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R42417</t>
  </si>
  <si>
    <t>MOSTNÍ NOSNÍKY Z OCELI, Nosná konstrukce žel. mostu, ocelová příhradová s horní mostovkou, dodávka, vč. dopravy</t>
  </si>
  <si>
    <t>R 209</t>
  </si>
  <si>
    <t xml:space="preserve"> "viz příloha 4.003"_x000d_
 355 = 355,000 [A]_x000d_</t>
  </si>
  <si>
    <t xml:space="preserve">–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osazeníspřahovacích trnů,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zřízení potřebných manipulačních ploch vč. jejich následného odstranění "</t>
  </si>
  <si>
    <t>MOSTNÍ NOSNÍKY Z OCELI, Nosná konstrukce žel. mostu, ocelová příhradová s horní mostovkou, montáž, osazení</t>
  </si>
  <si>
    <t xml:space="preserve">–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zřízení potřebných  manipulačních ploch vč. jejich následného odstranění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osazení ložisek,
- osazení nosné konstrukce do mostního otvoru těžkými autojeřáby, specifikovanými v projektu, včetně závěsných zařízení, 
- poděrné skruže pro sestavení nosné konstrukce, 
- provizorní podepření nosné konstrukce na úložných prazích, usazení do definitvní polohy včetně zaměření ,</t>
  </si>
  <si>
    <t>501410</t>
  </si>
  <si>
    <t>ZŘÍZENÍ KONSTRUKČNÍ VRSTVY TĚLESA ŽELEZNIČNÍHO SPODKU ZE ZEMINY ZLEPŠENÉ (STABILIZOVANÉ) CEMENTEM</t>
  </si>
  <si>
    <t xml:space="preserve"> snace kuželů: 582,7 = 582,700 [A]_x000d_</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</si>
  <si>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</si>
  <si>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502813</t>
  </si>
  <si>
    <t>ZŘÍZENÍ KONSTRUKČNÍ VRSTVY TĚLESA ŽELEZNIČNÍHO SPODKU Z ANTIVIBRAČNÍCH ROHOŽÍ VODOROVNÝCH TL. OD 21 DO 30 MM</t>
  </si>
  <si>
    <t xml:space="preserve"> viz pol. R7114250 - izolace ocelové konstrukce; 648 = 648,000 [A]_x000d_</t>
  </si>
  <si>
    <t>1. Položka obsahuje:
 – nákup a dodání antivibračních rohoží v požadované kvalitě včetně upevňovacích a spojovacích prvků
 – očištění, popř. vyspravení podkladu
 – montáž antivibračních rohoží dle předepsaného technologického předpisu bez rozlišení šířky, po etapách, včetně pracovních spar a spojů
 – průkazní zkoušky, kontrolní zkoušky a kontrolní měření
 – úpravu napojení, ukončení a těsnění podél trativodů, vpustí, šachet apod.
 – úpravu povrchu vrstvy
2. Položka neobsahuje:
 X
3. Způsob měření:
Měří se metr čtverečný projektované nebo skutečné plochy, přičemž do výměry je již zahrnuto ztratné, přesahy, prořezy.</t>
  </si>
  <si>
    <t>575F43</t>
  </si>
  <si>
    <t>LITÝ ASFALT MA IV (OCHRANA MOSTNÍ IZOLACE) 11 TL. 35MM MODIFIK</t>
  </si>
  <si>
    <t>SVI 1</t>
  </si>
  <si>
    <t xml:space="preserve"> viz příloha 2.041 439 = 439,000 [A]_x000d_</t>
  </si>
  <si>
    <t>577A2</t>
  </si>
  <si>
    <t>VÝSPRAVA TRHLIN ASFALTOVOU ZÁLIVKOU MODIFIK</t>
  </si>
  <si>
    <t>zálivka spáry MA ochrany izolace</t>
  </si>
  <si>
    <t xml:space="preserve"> "viz příloha 2.041"_x000d_
 O1 38,13*2 = 76,260 [A]_x000d_
 O2 48,2*2 = 96,400 [B]_x000d_
 Celkem: A+B = 172,660 [C]_x000d_</t>
  </si>
  <si>
    <t>- vyfrézování drážky šířky do 20mm hloubky do 40mm
- vyčištění
- nátěr
- výplň předepsanou zálivkovou hmotou</t>
  </si>
  <si>
    <t>6</t>
  </si>
  <si>
    <t>Úpravy povrchů, podlahy, výplně otvorů</t>
  </si>
  <si>
    <t>62745</t>
  </si>
  <si>
    <t>SPÁROVÁNÍ STARÉHO ZDIVA CEMENTOVOU MALTOU</t>
  </si>
  <si>
    <t>vč. očištění</t>
  </si>
  <si>
    <t xml:space="preserve"> OPĚRA O1: 292 = 292,000 [A]_x000d_
 PILÍŘ P1: 263 = 263,000 [B]_x000d_
 PILÍŘ P2: 246 = 246,000 [C]_x000d_
 PILÍŘ P3: 392 = 392,000 [D]_x000d_
 PILÍŘ P4: 368 = 368,000 [E]_x000d_
 OPĚRA O2: 185 = 185,000 [F]_x000d_
 Celkem: A+B+C+D+E+F = 1746,000 [G]_x000d_</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</si>
  <si>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</si>
  <si>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t>
  </si>
  <si>
    <t>Izolace proti vodě</t>
  </si>
  <si>
    <t>R71142</t>
  </si>
  <si>
    <t>IZOLACE ASFALTOVÁ DVOUPÁSOVÁ</t>
  </si>
  <si>
    <t>SVI 1 - IZOLACE ASFALTOVÁ DVOUPÁSOVÁ + TVRDÁ OCHRANA (ochrana litým asfaltem vykázaná v položce 575F43)
VODOROVNÉ PLOCHY DNA KL, BETONOVÁ PODKLAD. KONSTR.</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</si>
  <si>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</si>
  <si>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PROTI STÉKAJÍCÍ VODĚ + MĚKKÁ OCHRANNÁ VRSTVA</t>
  </si>
  <si>
    <t>SVI 2 - IZOLACE ASFALTOVÁ JEDNOPÁSOVÁ + MĚKKÁ OCHRANA
SVISLÉ PLOCHY BOKU KL, BETONOVÁ PODKLAD. KONSTR.</t>
  </si>
  <si>
    <t xml:space="preserve"> viz příloha 2.041 58 = 58,000 [A]_x000d_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</si>
  <si>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</si>
  <si>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R7114250</t>
  </si>
  <si>
    <t>IZOLACE PROTI STÉKAJÍCÍ VODĚ BEZEŠVÁ</t>
  </si>
  <si>
    <t xml:space="preserve">IZOLACE PROTI STÉKAJÍCÍ VODĚ BEZEŠVÁ  
SVISLÉ A VODOROVNÉ PLOCHY BOKU KL, OCELOVÁ PODKLAD. KONSTR</t>
  </si>
  <si>
    <t xml:space="preserve"> viz příloha 4.003  648 = 648,000 [A]_x000d_</t>
  </si>
  <si>
    <t>74</t>
  </si>
  <si>
    <t>Elektroinstalace - silnoproud</t>
  </si>
  <si>
    <t>74A330</t>
  </si>
  <si>
    <t>SVORNÍKOVÝ KOŠ PRO ZÁKLAD TV</t>
  </si>
  <si>
    <t xml:space="preserve">1. Položka obsahuje:
 –  montáž, materiál, dovoz a protikorozní ošetření svorníkového koše pro základ TV
2. Položka neobsahuje:
 X
3. Způsob měření:
Udává se počet kusů kompletní konstrukce nebo práce.</t>
  </si>
  <si>
    <t>74B115</t>
  </si>
  <si>
    <t>STOŽÁR TV OCELOVÝ TRUBKOVÝ DO DUTINY, TYPU T245 NEBO TB245, DÉLKY DO 10 M VČETNĚ</t>
  </si>
  <si>
    <t>délky 9 m, viz TZ 1.001</t>
  </si>
  <si>
    <t xml:space="preserve"> trakční stožár TS245 dl. 9.0 m s úpravou pro připojení na NOK1,  1 ks = 1,000 [A]_x000d_</t>
  </si>
  <si>
    <t>1. Položka obsahuje:
 – montáž, materiál a dopravné stožáru typového provedení
 – protikorozní ošetření stožáru dle TKP
 – betonáž hlavičky základu
2. Položka neobsahuje:
 – základovou konstrukci
3. Způsob měření:
Udává se počet kusů trakčních podpěr.</t>
  </si>
  <si>
    <t>783</t>
  </si>
  <si>
    <t>Nátěry</t>
  </si>
  <si>
    <t>78311</t>
  </si>
  <si>
    <t>PROTIKOROZ OCHRANA OCEL KONSTR NÁTĚREM JEDNOVRST</t>
  </si>
  <si>
    <t xml:space="preserve"> "viz příloha 4.003"_x000d_
 3447 = 3447,000 [A]_x000d_</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</si>
  <si>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</si>
  <si>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78312</t>
  </si>
  <si>
    <t>PROTIKOROZ OCHRANA OCEL KONSTR NÁTĚREM VÍCEVRST</t>
  </si>
  <si>
    <t xml:space="preserve"> viz příloha 4.003 3447+588 = 4035,000 [A]_x000d_
 viz příloha 2.431+2.432 - ONS odvodnění:  113 (viz pol. 863332) = 113,000 [B]_x000d_
 Celkem: A+B = 4148,000 [C]_x000d_</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</si>
  <si>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</si>
  <si>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78314</t>
  </si>
  <si>
    <t>PROTIKOROZ OCHRANA OCEL KONSTR NÁSTŘIKEM METALIZACÍ</t>
  </si>
  <si>
    <t xml:space="preserve"> viz příloha 4.003 3447 = 3447,000 [A]_x000d_</t>
  </si>
  <si>
    <t>78315</t>
  </si>
  <si>
    <t>PROTIKOROZ OCHRANA OCEL KONSTR ŽÁR ZINKOVÁNÍM PONOREM</t>
  </si>
  <si>
    <t xml:space="preserve"> viz příloha 4.003 588 = 588,000 [A]_x000d_</t>
  </si>
  <si>
    <t>863332</t>
  </si>
  <si>
    <t>POTRUBÍ Z TRUB Z NEREZ OCELI DN DO 150MM</t>
  </si>
  <si>
    <t>viz příloha 2.431 a 2.432 - kompletní systém odvodnění vč. upevnění, závěsů, manžet, čisticích kusů, kompenzátorů a spojovacího materiálu</t>
  </si>
  <si>
    <t xml:space="preserve"> O1: 30,5 = 30,500 [A]_x000d_
 O2: 39,5 = 39,500 [B]_x000d_
 NOK1: 54 = 54,000 [C]_x000d_
 NOK2: 101 = 101,000 [D]_x000d_
 Celkem: A+B+C+D = 225,000 [E]_x000d_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</si>
  <si>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</si>
  <si>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9112A1</t>
  </si>
  <si>
    <t>ZÁBRADLÍ MOSTNÍ S VODOR MADLY - DODÁVKA A MONTÁŽ</t>
  </si>
  <si>
    <t xml:space="preserve"> O1  2* 38,2 = 76,400 [A]_x000d_
 O2  2*  48,3 = 96,600 [B]_x000d_
 P1  4,85 = 4,850 [C]_x000d_
 P3  5,55 = 5,550 [D]_x000d_
 Celkem: A+B+C+D = 183,400 [E]_x000d_</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</si>
  <si>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</si>
  <si>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</si>
  <si>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</si>
  <si>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 xml:space="preserve"> "viz příloha 1.001 TZ;   16,000 [A]"_x000d_
 O1 2 = 2,000 [A]_x000d_
 P1 4 = 4,000 [B]_x000d_
 P2 4 = 4,000 [C]_x000d_
 P3 4 = 4,000 [D]_x000d_
 O2 2 = 2,000 [E]_x000d_
 Celkem: A+B+C+D+E = 16,000 [F]_x000d_</t>
  </si>
  <si>
    <t>položka zahrnuje:
- dodání a osazení nivelační značky včetně nutných zemních prací
- vnitrostaveništní a mimostaveništní dopravu</t>
  </si>
  <si>
    <t>931182</t>
  </si>
  <si>
    <t>VÝPLŇ DILATAČNÍCH SPAR Z POLYSTYRENU TL 20MM</t>
  </si>
  <si>
    <t xml:space="preserve"> O1   5* 2,75 = 13,750 [A]_x000d_
 O2   6* 2,75 = 16,500 [B]_x000d_
 Celkem: A+B = 30,250 [C]_x000d_</t>
  </si>
  <si>
    <t>položka zahrnuje dodávku a osazení předepsaného materiálu, očištění ploch spáry před úpravou, očištění okolí spáry po úpravě</t>
  </si>
  <si>
    <t>931336</t>
  </si>
  <si>
    <t>TĚSNĚNÍ DILATAČNÍCH SPAR POLYURETANOVÝM TMELEM PRŮŘEZU DO 800MM2</t>
  </si>
  <si>
    <t xml:space="preserve"> "viz příloha 010, trvale elastický tmel"_x000d_
 O1, trvale elastický tmel vč. předtěsnění;  2*5* 2.5 = 25,000 [A]_x000d_
 O2, trvale elastický tmel vč. předtěsnění;  2*6* 2.5 = 30,000 [B]_x000d_
 Celkem: A+B = 55,000 [C]_x000d_</t>
  </si>
  <si>
    <t>položka zahrnuje dodávku a osazení předepsaného materiálu, očištění ploch spáry před úpravou, očištění okolí spáry po úpravě
nezahrnuje těsnící profil</t>
  </si>
  <si>
    <t>93152</t>
  </si>
  <si>
    <t>MOSTNÍ ZÁVĚRY POVRCHOVÉ POSUN DO 100MM</t>
  </si>
  <si>
    <t xml:space="preserve"> "viz příloha 2.310 Mostní závěry"_x000d_
 MZ1: 6,9 = 6,900 [A]_x000d_
 MZ3: 6,9 = 6,900 [B]_x000d_
 Celkem: A+B = 13,800 [C]_x000d_</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</si>
  <si>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</si>
  <si>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93153</t>
  </si>
  <si>
    <t>MOSTNÍ ZÁVĚRY POVRCHOVÉ POSUN DO 160MM</t>
  </si>
  <si>
    <t xml:space="preserve"> "viz příloha 2.310 Mostní závěry"_x000d_
 MZ2: 6,9 = 6,900 [A]_x000d_</t>
  </si>
  <si>
    <t>93261</t>
  </si>
  <si>
    <t>POCHOZÍ ROŠT Z KOMPOZITU</t>
  </si>
  <si>
    <t xml:space="preserve"> "viz příloha 2.421 Revizní lávka"_x000d_
 NOK1: 37,8*0,7 = 26,460 [A]_x000d_
 NOK2: 62,3*0,7 = 43,610 [B]_x000d_
 Celkem: A+B = 70,070 [C]_x000d_</t>
  </si>
  <si>
    <t>položka zahrnuje:
- dodání a uložení předepsané konstrukce z předepsaného materiálu včetně vnitrostaveništní a mimostaveništní dopravy
- veškeré potřebné pomocné práce
- veškerý pomocný a upevňovací materiál</t>
  </si>
  <si>
    <t>93312</t>
  </si>
  <si>
    <t>ZATĚŽOVACÍ ZKOUŠKA MOSTU STATICKÁ 1. POLE DO 500M2</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</si>
  <si>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</si>
  <si>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93315</t>
  </si>
  <si>
    <t>ZATĚŽOVACÍ ZKOUŠKA MOSTU STATICKÁ 2. A DALŠÍ POLE DO 300M2</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</si>
  <si>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</si>
  <si>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93639</t>
  </si>
  <si>
    <t>ZAÚSTĚNÍ SKLUZŮ (VČET DLAŽBY Z LOM KAMENE)</t>
  </si>
  <si>
    <t>Položka zahrnuje veškerý materiál, výrobky a polotovary, včetně mimostaveništní a vnitrostaveništní dopravy (rovněž přesuny), včetně naložení a složení,případně s uložením.</t>
  </si>
  <si>
    <t>93650</t>
  </si>
  <si>
    <t>DROBNÉ DOPLŇK KONSTR KOVOVÉ</t>
  </si>
  <si>
    <t>KG</t>
  </si>
  <si>
    <t xml:space="preserve"> konzoly: 15,62 = 15,620 [A]_x000d_</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</si>
  <si>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</si>
  <si>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936501</t>
  </si>
  <si>
    <t>DROBNÉ DOPLŇK KONSTR KOVOVÉ NEREZ</t>
  </si>
  <si>
    <t xml:space="preserve"> body MBK (4+2+4)*2 = 20,000 [A]_x000d_
 kotevní pouzdra pro jiskřiště - nerez M16, 4 ks; 8 = 8,000 [B]_x000d_
 kotevní pouzdra pro ukolejnění - nerez M16, 4 ks; 8 = 8,000 [C]_x000d_
 jiskřiště do pouzdra M16 - nerez; 4 ks; 16 = 16,000 [D]_x000d_
 příloha 2.041, lišta ukončení izolce včetně kotevního materiálu a tmelení - nerez 40x4 mm; (2*38,2+2*48,3)*1,3 173 bm*1.3 kg/bm = 225 kg = 224,900 [E]_x000d_
 příloha 4.003, revizní lávka - spojovací materiál; 250 = 250,000 [F]_x000d_
 Celkem: A+B+C+D+E+F = 526,900 [G]_x000d_</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</si>
  <si>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</si>
  <si>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936531</t>
  </si>
  <si>
    <t>MOSTNÍ ODVODŇOVACÍ SOUPRAVA 300/300</t>
  </si>
  <si>
    <t xml:space="preserve"> "odvodňovací souprava pro železnici viz příloha  2.431"_x000d_
 roznášecí desky 4+5 = 9,000 [A]_x000d_
 kamenná klenba 3 = 3,000 [B]_x000d_
 Celkem: A+B = 12,000 [C]_x000d_</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</si>
  <si>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</si>
  <si>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93657</t>
  </si>
  <si>
    <t>ŽEBŘÍKY KOVOVÉ</t>
  </si>
  <si>
    <t xml:space="preserve"> "viz příloha 2.404 a 4.003 "_x000d_
 5,5+5,5 = 11,000 [A]_x000d_</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</si>
  <si>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</si>
  <si>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938654</t>
  </si>
  <si>
    <t>OČIŠTĚNÍ OCEL KONSTR OTRYSKÁNÍM NA SUCHO KOVOVOU DRTÍ</t>
  </si>
  <si>
    <t xml:space="preserve"> viz příloha 4.003 887+113+648 = 1648,000 [A]_x000d_</t>
  </si>
  <si>
    <t>položka zahrnuje očištění předepsaným způsobem včetně odklizení vzniklého odpadu</t>
  </si>
  <si>
    <t>96613</t>
  </si>
  <si>
    <t>BOURÁNÍ KONSTRUKCÍ Z KAMENE NA MC</t>
  </si>
  <si>
    <t xml:space="preserve"> "O1:"_x000d_
 KAMENNÁ ŘÍMSA 15,1m3 = 15,100 [A]_x000d_
 KAMENNÁ POPRSNÍ ZEĎ 20,1m3 = 20,100 [B]_x000d_
 KAMENNÁ ZÁVĚRNÁ ZÍDKA 35,7m3 = 35,700 [C]_x000d_
 "P2: "_x000d_
 ÚLOŽNÝ PRÁH 12,4m3 = 12,400 [D]_x000d_
 "P3, P4 a O2"_x000d_
 KAMENNÁ ŘÍMSA 19,5m3 = 19,500 [E]_x000d_
 KAMENNÁ POPRSNÍ ZEĎ 25,4m3 = 25,400 [F]_x000d_
 KAMENNÁ ZÁVĚRNÁ ZÍDKA 46,6m3 = 46,600 [G]_x000d_
 Celkem: A+B+C+D+E+F+G = 174,800 [H]_x000d_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</si>
  <si>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</si>
  <si>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96618A</t>
  </si>
  <si>
    <t>BOURÁNÍ KONSTRUKCÍ KOVOVÝCH - BEZ DOPRAVY</t>
  </si>
  <si>
    <t xml:space="preserve"> demontáž stávající nosné konstrukce SOK1 dle aktualizované přílohy 2.602 82 = 82,000 [A]_x000d_
 Celkové množství 82.000000 = 82,000 [B]_x000d_</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</si>
  <si>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</si>
  <si>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</si>
  <si>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</si>
  <si>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SOK1 s uložením v dopravně Malšice</t>
  </si>
  <si>
    <t xml:space="preserve"> 21 km * 82 t  tkm = 1722,000 [A]_x000d_</t>
  </si>
  <si>
    <t>Položka zahrnuje samostatnou dopravu suti a vybouraných hmot. Množství se určí jako součin hmotnosti [t] a požadované vzdálenosti [km].</t>
  </si>
  <si>
    <t>967864</t>
  </si>
  <si>
    <t>VYBOURÁNÍ MOST LOŽISEK Z OCELI (OCELOLITINY)</t>
  </si>
  <si>
    <t xml:space="preserve"> 8 = 8,000 [A]_x000d_</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</si>
  <si>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</si>
  <si>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96787</t>
  </si>
  <si>
    <t>VYBOURÁNÍ MOSTNÍCH ODVODŇOVAČŮ</t>
  </si>
  <si>
    <t xml:space="preserve"> 3 = 3,000 [A]_x000d_</t>
  </si>
  <si>
    <t>R93650</t>
  </si>
  <si>
    <t>LETOPOČET - vlysem do betonu</t>
  </si>
  <si>
    <t xml:space="preserve"> 2.000000 = 2,000 [A]_x000d_</t>
  </si>
  <si>
    <t>R94390</t>
  </si>
  <si>
    <t>PROSTOROVÉ PRACOVNÍ LEŠENÍ PŘES 3 KPA - doprava, montáž, demontáž a pronájem - včetně zakrytí plachtami proti odletu prachu</t>
  </si>
  <si>
    <t xml:space="preserve"> těžké pracovní lešení pro sanaci spodní stavby a klenbových konstrukcí; 1 = 1,000 [A]_x000d_</t>
  </si>
  <si>
    <t>Položka zahrnuje dovoz, montáž, údržbu, opotřebení (nájemné), demontáž, konzervaci, odvoz.</t>
  </si>
  <si>
    <t>B</t>
  </si>
  <si>
    <t>PROSTOROVÉ PRACOVNÍ LEŠENÍ PŘES 3 KPA - doprava, montáž, dodávka</t>
  </si>
  <si>
    <t xml:space="preserve"> těžké pracovní lešení pro uskladnění stávající ocelové konstrukce SOK1; 1 = 1,000 [A]_x000d_</t>
  </si>
  <si>
    <t xml:space="preserve">Položka zahrnuje dovoz, montáž a dodávku podpěrné lešeńové konstukce viz příloha  1.001 TZ</t>
  </si>
  <si>
    <t>R94894</t>
  </si>
  <si>
    <t>PODPĚRNÉ SKRUŽE KOVOVÉ</t>
  </si>
  <si>
    <t>1. kompletní podpěrné konstrukce vč. založení pro zajištění předmontáže, montáže nové ocelové konstrukce NOK1 a NOK2 dle TP zhotovitele
2. kompletní podpěrné konstrukce pro zajištění demontáže stávající ocelové konstrukce SOK1 a SOK2 dle TP zhotovitele</t>
  </si>
  <si>
    <t>R966188-209</t>
  </si>
  <si>
    <t>DEMONTÁŽ KONSTRUKCÍ KOVOVÝCH S ODVOZEM - Rozřezání stávajících nosných konstrukcí, odvoz k sešrotování</t>
  </si>
  <si>
    <t xml:space="preserve"> demontáž stávající nosné konstrukce SOK2;  182 = 182,000 [A]_x000d_</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</si>
  <si>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</si>
  <si>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dle pol.č. 13173: 694,481*1,8 = 1250,066 [A]_x000d_</t>
  </si>
  <si>
    <t>R015113</t>
  </si>
  <si>
    <t>903</t>
  </si>
  <si>
    <t>NEOCEŇOVAT - POPLATKY ZA LIKVIDACI ODPADŮ NEKONTAMINOVANÝCH - 17 05 04 VYTĚŽENÉ ZEMINY A HORNINY - III. TŘÍDA TĚŽITELNOSTI VČ. DOPRAVY</t>
  </si>
  <si>
    <t xml:space="preserve"> dle pol.č. 13183: 41,8 = 41,800 [A]_x000d_
 dle pol.č. 261315: 9146,2*3,14*0,025*0,025 = 17,949 [B]_x000d_
 dle pol.č. 26633:  631,4*3,14*0,075*0,075 = 11,152 [C]_x000d_
 Celkem: (A+B+C)*1,8 = 127,623 [D]_x000d_</t>
  </si>
  <si>
    <t>R015120</t>
  </si>
  <si>
    <t>904</t>
  </si>
  <si>
    <t>NEOCEŇOVAT - POPLATKY ZA LIKVIDACI ODPADŮ NEKONTAMINOVANÝCH - 17 01 02 STAVEBNÍ A DEMOLIČNÍ SUŤ (CIHLY) VČ. DOPRAVY</t>
  </si>
  <si>
    <t xml:space="preserve"> dle pol.č. 96613: 174,8*2,2 = 384,560 [A]_x000d_</t>
  </si>
  <si>
    <t>SO 01-30-01</t>
  </si>
  <si>
    <t>R001</t>
  </si>
  <si>
    <t>KČ</t>
  </si>
  <si>
    <t>Cena určena SOD
273000,- Kč</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</si>
  <si>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</si>
  <si>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SO 01-30-02</t>
  </si>
  <si>
    <t>R002</t>
  </si>
  <si>
    <t>Cena určena SOD
333148,- Kč</t>
  </si>
  <si>
    <t>SO 01-30-03</t>
  </si>
  <si>
    <t>R003</t>
  </si>
  <si>
    <t>odborný odhad
50000,- Kč</t>
  </si>
  <si>
    <t>SO 01-81-01</t>
  </si>
  <si>
    <t>74A</t>
  </si>
  <si>
    <t>Základy TV</t>
  </si>
  <si>
    <t>74A110</t>
  </si>
  <si>
    <t>ZÁKLAD TV HLOUBENÝ V JAKÉKOLIV TŘÍDĚ ZEMINY</t>
  </si>
  <si>
    <t>výpočet dle ST NOVÁ</t>
  </si>
  <si>
    <t xml:space="preserve"> 94.600000 = 94,600 [A]_x000d_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</si>
  <si>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</si>
  <si>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74A112</t>
  </si>
  <si>
    <t>OCHRANA ZÁKLADU PO BETONÁŽI</t>
  </si>
  <si>
    <t xml:space="preserve"> 19.000000 = 19,000 [A]_x000d_</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</si>
  <si>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</si>
  <si>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74A151</t>
  </si>
  <si>
    <t>MANIPULACE SE ZEMINOU Z VÝKOPU NA STAVENIŠTI</t>
  </si>
  <si>
    <t>20*94,3m3</t>
  </si>
  <si>
    <t xml:space="preserve"> 1892.000000 = 1892,000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</si>
  <si>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</si>
  <si>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</si>
  <si>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NAKLÁDÁNÍ ZEMINY NA DOPRAVNÍ PROSTŘEDEK</t>
  </si>
  <si>
    <t>94,6m3*1,8t</t>
  </si>
  <si>
    <t xml:space="preserve"> 170.280000 = 170,280 [A]_x000d_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</si>
  <si>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</si>
  <si>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ST</t>
  </si>
  <si>
    <t xml:space="preserve"> 20.000000 = 20,000 [A]_x000d_</t>
  </si>
  <si>
    <t>74A340</t>
  </si>
  <si>
    <t>KOTEVNÍ SLOUPEK PRO ZÁKLAD TV</t>
  </si>
  <si>
    <t xml:space="preserve"> 3.000000 = 3,000 [A]_x000d_</t>
  </si>
  <si>
    <t>74A450</t>
  </si>
  <si>
    <t>ÚPRAVA KABELŮ U ZÁKLADU TV</t>
  </si>
  <si>
    <t xml:space="preserve"> 4.000000 = 4,000 [A]_x000d_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</si>
  <si>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</si>
  <si>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</si>
  <si>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</si>
  <si>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TP.č.19 N_kolize s propustkem</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</si>
  <si>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</si>
  <si>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74AF11</t>
  </si>
  <si>
    <t>TAŽNÉ HNACÍ VOZIDLO K PRACOVNÍM SOUPRAVÁM (PRO ZÁKLADY - MONTÁŽ)</t>
  </si>
  <si>
    <t xml:space="preserve"> 125.000000 = 125,000 [A]_x000d_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</si>
  <si>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</si>
  <si>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</si>
  <si>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</si>
  <si>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</si>
  <si>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</si>
  <si>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</si>
  <si>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74BF11</t>
  </si>
  <si>
    <t>TAŽNÉ HNACÍ VOZIDLO K PRACOVNÍM SOUPRAVÁM (PRO STOŽÁRY A BRÁNY - MONTÁŽ )</t>
  </si>
  <si>
    <t xml:space="preserve"> 26.000000 = 26,000 [A]_x000d_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</si>
  <si>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</si>
  <si>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</si>
  <si>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</si>
  <si>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</si>
  <si>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</si>
  <si>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</si>
  <si>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</si>
  <si>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</si>
  <si>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 xml:space="preserve"> 8.000000 = 8,000 [A]_x000d_</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</si>
  <si>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</si>
  <si>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</si>
  <si>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</si>
  <si>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 xml:space="preserve"> 16.000000 = 16,000 [A]_x000d_</t>
  </si>
  <si>
    <t>1. Položka obsahuje:
 – uvolnění lana nebo troleje ze závěsu a jeho opětovná montáž s použitím mechanizmů včetně potřebného měření
2. Položka neobsahuje:
 – materiál
3. Způsob měření:
Udává se počet kusů kompletní konstrukce nebo práce.</t>
  </si>
  <si>
    <t>74C312</t>
  </si>
  <si>
    <t>VĚŠÁK TROLEJE ZÁKLADNÍ (PEVNÝ NEBO KLUZNÝ)</t>
  </si>
  <si>
    <t xml:space="preserve"> 196.000000 = 196,000 [A]_x000d_</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</si>
  <si>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</si>
  <si>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74C315</t>
  </si>
  <si>
    <t>PROUDOVÉ PROPOJENÍ PODÉLNÝCH POLÍ</t>
  </si>
  <si>
    <t>3*3</t>
  </si>
  <si>
    <t xml:space="preserve"> 9.000000 = 9,000 [A]_x000d_</t>
  </si>
  <si>
    <t>74C322</t>
  </si>
  <si>
    <t>SPOJKA LAN A TROLEJÍ IZOLOVANÁ</t>
  </si>
  <si>
    <t>3*2</t>
  </si>
  <si>
    <t xml:space="preserve"> 6.000000 = 6,000 [A]_x000d_</t>
  </si>
  <si>
    <t>74C341</t>
  </si>
  <si>
    <t>PEVNÝ BOD KOMPENZOVANÉ SESTAVY</t>
  </si>
  <si>
    <t>74C513</t>
  </si>
  <si>
    <t>POHYBLIVÉ KOTVENÍ SESTAVY TV NA STOŽÁRU - 15 KN</t>
  </si>
  <si>
    <t>pol.plán 12N,14N,33N</t>
  </si>
  <si>
    <t>74C543</t>
  </si>
  <si>
    <t>PŘÍPLATEK ZA POUŽITÍ JEDNÉ SADY LITINOVÉHO ZÁVAŽÍ - 15 KN</t>
  </si>
  <si>
    <t>(Položka je příplatkovou jakožto materiálový rozdíl oproti standardnímu vybavení zdrojové položky. Samostatně ji tedy nelze použít.)
1. Položka obsahuje:
 – všechny náklady na dodané zařízení
2. Položka neobsahuje:
 X
3. Způsob měření:
Udává se počet kusů kompletní konstrukce nebo práce.</t>
  </si>
  <si>
    <t>74C572</t>
  </si>
  <si>
    <t>TAŽENÍ NOSNÉHO LANA 70 MM2 BZ, FE</t>
  </si>
  <si>
    <t>Nástavky 2*15m*3kotv</t>
  </si>
  <si>
    <t xml:space="preserve"> 90.000000 = 90,000 [A]_x000d_</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</si>
  <si>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</si>
  <si>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</si>
  <si>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</si>
  <si>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km 1,03 do km 2,33</t>
  </si>
  <si>
    <t xml:space="preserve"> 1300.000000 = 1300,000 [A]_x000d_</t>
  </si>
  <si>
    <t>74C583</t>
  </si>
  <si>
    <t>TAŽENÍ TROLEJE 150 MM2 CU</t>
  </si>
  <si>
    <t>74C591</t>
  </si>
  <si>
    <t>VÝŠKOVÁ REGULACE TROLEJE</t>
  </si>
  <si>
    <t>2*1300m</t>
  </si>
  <si>
    <t xml:space="preserve"> 2600.000000 = 2600,000 [A]_x000d_</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</si>
  <si>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</si>
  <si>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</si>
  <si>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</si>
  <si>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12N,14N</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</si>
  <si>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</si>
  <si>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</si>
  <si>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</si>
  <si>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</si>
  <si>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</si>
  <si>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</si>
  <si>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</si>
  <si>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74C631</t>
  </si>
  <si>
    <t>PŘIPEVNĚNÍ KONZOLY ZV, NV, OV PRO SVISLÝ ZÁVĚS NA STOŽÁR</t>
  </si>
  <si>
    <t xml:space="preserve"> 10.000000 = 10,000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</si>
  <si>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</si>
  <si>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74C632</t>
  </si>
  <si>
    <t>PŘIPEVNĚNÍ KONZOLY ZV, NV, OV PRO "V" ZÁVĚS NA STOŽÁR</t>
  </si>
  <si>
    <t>74C641</t>
  </si>
  <si>
    <t>SVISLÝ ZÁVĚS 1-2 LAN ZV, NV, OV</t>
  </si>
  <si>
    <t>74C643</t>
  </si>
  <si>
    <t>V ZÁVĚS 1-2 LAN ZV, NV, OV</t>
  </si>
  <si>
    <t>74C652</t>
  </si>
  <si>
    <t>PROUDOVÉ SPOJENÍ DVOU LAN ZV, NV, OV</t>
  </si>
  <si>
    <t>74C655</t>
  </si>
  <si>
    <t>PŘIPOJENÍ ZV, NV, OV 1-2 LANA NA TV</t>
  </si>
  <si>
    <t>po 150m</t>
  </si>
  <si>
    <t xml:space="preserve"> 5.000000 = 5,000 [A]_x000d_</t>
  </si>
  <si>
    <t>74C671</t>
  </si>
  <si>
    <t>TAŽENÍ LANA PRO ZV, NV, OV - 120 MM2 CU</t>
  </si>
  <si>
    <t>km 1,03- do km 1,73</t>
  </si>
  <si>
    <t xml:space="preserve"> 700.000000 = 700,000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</si>
  <si>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</si>
  <si>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</si>
  <si>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</si>
  <si>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 xml:space="preserve"> 40.000000 = 40,000 [A]_x000d_</t>
  </si>
  <si>
    <t>74C967</t>
  </si>
  <si>
    <t>VÝSTRAŽNÁ TABULKA NA STOŽÁRU TV NEBO KONSTRUKCI</t>
  </si>
  <si>
    <t>74C968</t>
  </si>
  <si>
    <t>TABULKA ČÍSLOVÁNÍ STOŽÁRU NEBO POHONU ODPOJOVAČE</t>
  </si>
  <si>
    <t>74C973</t>
  </si>
  <si>
    <t>ÚPRAVY STÁVAJÍCÍHO TV - PROVIZORNÍ STAVY ZA 100 M ZPROVOZŇOVANÉ SKUPINY</t>
  </si>
  <si>
    <t>2*150m</t>
  </si>
  <si>
    <t>1. Položka obsahuje:
 – veškeré další práce a úpravy na stávajícím TV, nutné ke zprovoznění TV 
2. Položka neobsahuje:
 X
3. Způsob měření:
Udává se počet kusů .1ks je 100m úsek stávající elektrifikované koleje. (Trat´a malá žst. 5-10 ks, velká žst. 20-40 ks).</t>
  </si>
  <si>
    <t>74CF11</t>
  </si>
  <si>
    <t>TAŽNÉ HNACÍ VOZIDLO K PRACOVNÍM SOUPRAVÁM (PRO VODIČE - MONTÁŽ)</t>
  </si>
  <si>
    <t xml:space="preserve"> 126.000000 = 126,000 [A]_x000d_</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</si>
  <si>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</si>
  <si>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t>
  </si>
  <si>
    <t>Revize, zkoušky a měření TV</t>
  </si>
  <si>
    <t>74F312</t>
  </si>
  <si>
    <t>MĚŘENÍ PARAMETRŮ TV STATICKÉ</t>
  </si>
  <si>
    <t xml:space="preserve"> 1.300000 = 1,300 [A]_x000d_</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</si>
  <si>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</si>
  <si>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</si>
  <si>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</si>
  <si>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</si>
  <si>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</si>
  <si>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</si>
  <si>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</si>
  <si>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</si>
  <si>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UPŘESNĚNÍM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</si>
  <si>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</si>
  <si>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</si>
  <si>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74F320</t>
  </si>
  <si>
    <t>STABILIZACE PLASTIKOVÝM MEZNÍKEM</t>
  </si>
  <si>
    <t>1. Položka obsahuje:
 – osazení geodetické zn.pro měření vzdálenosti PH TP pro další zpracování projektu
 – dopravu kolejových mechanismů z mateřského depa do prostoru stavby a zpět
2. Položka neobsahuje:
 X
3. Způsob měření:
Měří se 1 kus základu</t>
  </si>
  <si>
    <t>74F321</t>
  </si>
  <si>
    <t>PROTOKOL ZPŮSOBILOSTI</t>
  </si>
  <si>
    <t xml:space="preserve">1. Položka obsahuje:
 – vyhotovení dokladu právnickou osobou o trolejových vedeních a trakčních zařízeních
2. Položka neobsahuje:
 X
3. Způsob měření:
Udává se v  ks.1ks pro 1x SO,PS.</t>
  </si>
  <si>
    <t>74F322</t>
  </si>
  <si>
    <t>REVIZNÍ ZPRÁVA</t>
  </si>
  <si>
    <t xml:space="preserve">1. Položka obsahuje:
 – revizi autorizovaným revizním technikem na zařízeních trakčního vedení podle požadavku ČSN, včetně hodnocení
2. Položka neobsahuje:
 X
3. Způsob měření:
Udává se v  ks.Výpočet dle ks elektrifikovaných kolejí, neutrální pole 4ks, velká žst. dle počtu stavebních postupů.</t>
  </si>
  <si>
    <t>74F323</t>
  </si>
  <si>
    <t>PROTOKOL UTZ</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</si>
  <si>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</si>
  <si>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</si>
  <si>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</si>
  <si>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hodinách.U velkých celků a žst. dle stavebních postupů 1ks postupu...10hod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</si>
  <si>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</si>
  <si>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</si>
  <si>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hodinách.Výpočet dle počtu hod výluk.</t>
  </si>
  <si>
    <t>74F333</t>
  </si>
  <si>
    <t>ZAMĚŘENÍ SKUTEČNÉHO PROVEDENÍ TV 1KOLEJ. TRAŤ ZA 100M</t>
  </si>
  <si>
    <t xml:space="preserve"> 13.000000 = 13,000 [A]_x000d_</t>
  </si>
  <si>
    <t xml:space="preserve">1. Položka obsahuje:
 – geodetickou činnost po výstavbě  TV
2. Položka neobsahuje:
 X
3. Způsob měření:
Měří se 1 kus za každých 100m TV</t>
  </si>
  <si>
    <t>74F4</t>
  </si>
  <si>
    <t>Demontáže TV</t>
  </si>
  <si>
    <t>74EF11</t>
  </si>
  <si>
    <t>HNACÍ KOLEJOVÁ VOZIDLA DEMONTÁŽNÍCH SOUPRAV PRO PRÁCE NA TV</t>
  </si>
  <si>
    <t xml:space="preserve"> 97.000000 = 97,000 [A]_x000d_</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</si>
  <si>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</si>
  <si>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</si>
  <si>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</si>
  <si>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 xml:space="preserve"> 31.500000 = 31,500 [A]_x000d_</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</si>
  <si>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</si>
  <si>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</si>
  <si>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</si>
  <si>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 xml:space="preserve"> 17.000000 = 17,000 [A]_x000d_</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</si>
  <si>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</si>
  <si>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</si>
  <si>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</si>
  <si>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</si>
  <si>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</si>
  <si>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</si>
  <si>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</si>
  <si>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</si>
  <si>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 xml:space="preserve"> 18.000000 = 18,000 [A]_x000d_</t>
  </si>
  <si>
    <t>74F444</t>
  </si>
  <si>
    <t>DEMONTÁŽ KOTVENÍ TR NEBO NL POHYBLIVÝCH</t>
  </si>
  <si>
    <t>74F455</t>
  </si>
  <si>
    <t>DEMONTÁŽ VĚŠÁKŮ TROLEJE</t>
  </si>
  <si>
    <t xml:space="preserve"> 79.000000 = 79,000 [A]_x000d_</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</si>
  <si>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</si>
  <si>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</si>
  <si>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</si>
  <si>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</si>
  <si>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</si>
  <si>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</si>
  <si>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 xml:space="preserve"> 1280.000000 = 1280,000 [A]_x000d_</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</si>
  <si>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</si>
  <si>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</si>
  <si>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</si>
  <si>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 xml:space="preserve"> 1370.000000 = 1370,000 [A]_x000d_</t>
  </si>
  <si>
    <t>74F468</t>
  </si>
  <si>
    <t>DEMONTÁŽ LAN ZV, NV, OV VČETNĚ PROPOJEK A SPOJEK STŘIHÁNÍM</t>
  </si>
  <si>
    <t xml:space="preserve"> 680.000000 = 680,000 [A]_x000d_</t>
  </si>
  <si>
    <t>74F491</t>
  </si>
  <si>
    <t>DEMONTÁŽ - MANIPULACE SE SUTÍ NA STAVENIŠTI</t>
  </si>
  <si>
    <t>20km*31,5m3</t>
  </si>
  <si>
    <t xml:space="preserve"> 630.000000 = 630,000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</si>
  <si>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</si>
  <si>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</si>
  <si>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NAKLÁDÁNÍ SUTI NA DOPRAVNÍ PROSTŘEDEK</t>
  </si>
  <si>
    <t>31,5m3*2,5t</t>
  </si>
  <si>
    <t xml:space="preserve"> 78.750000 = 78,750 [A]_x000d_</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</si>
  <si>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</si>
  <si>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R015140</t>
  </si>
  <si>
    <t>906</t>
  </si>
  <si>
    <t>NEOCEŇOVAT - POPLATKY ZA LIKVIDACI ODPADŮ NEKONTAMINOVANÝCH - 17 01 01 BETON Z DEMOLIC OBJEKTŮ, ZÁKLADŮ TV VČ. DOPRAVY</t>
  </si>
  <si>
    <t>SO 01-87-01</t>
  </si>
  <si>
    <t>74C923</t>
  </si>
  <si>
    <t>NEPŘÍMÉ UKOLEJNĚNÍ KONSTRUKCE VŠECH TYPŮ (VČETNĚ VÝZTUŽNÝCH DVOJIC) - 1 VODIČ</t>
  </si>
  <si>
    <t xml:space="preserve"> 15.000000 = 15,000 [A]_x000d_</t>
  </si>
  <si>
    <t>74C924</t>
  </si>
  <si>
    <t>NEPŘÍMÉ UKOLEJNĚNÍ KONSTRUKCE VŠECH TYPŮ (VČETNĚ VÝZTUŽNÝCH DVOJIC) - 2 VODIČE</t>
  </si>
  <si>
    <t>74C926</t>
  </si>
  <si>
    <t>SKUPINOVÉ VODIVÉ SPOJENÍ KONSTRUKCÍ (DO 20 M)</t>
  </si>
  <si>
    <t>2*(39,5+38,5+62,6+48,2)</t>
  </si>
  <si>
    <t>74C971</t>
  </si>
  <si>
    <t>POSPOJOVÁNÍ VODIVÝCH KONSTRUKCÍ PROUDOVOU PROPOJKOU</t>
  </si>
  <si>
    <t>ok mostu_KSU</t>
  </si>
  <si>
    <t>74C972</t>
  </si>
  <si>
    <t>ODDĚLENÍ VODIVÉ KONSTRUKCE IZOLAČNÍ VLOŽKOU</t>
  </si>
  <si>
    <t>74C974</t>
  </si>
  <si>
    <t>AKTUALIZACE KSU A TP DLE KOLEJOVÝCH POSTUPŮ ZA 100 M ZPROVOZŇOVANÉ SKUPINY</t>
  </si>
  <si>
    <t>km 1,05 do km 1,73</t>
  </si>
  <si>
    <t xml:space="preserve"> 6.800000 = 6,800 [A]_x000d_</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</si>
  <si>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</si>
  <si>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</si>
  <si>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</si>
  <si>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km1,05 do km 2,33</t>
  </si>
  <si>
    <t xml:space="preserve"> 12.800000 = 12,800 [A]_x000d_</t>
  </si>
  <si>
    <t>1. Položka obsahuje:
 – veškeré další práce pro zpracování a odsouhlasení KSU a TP při uvádění do provozu
2. Položka neobsahuje:
 X
3. Způsob měření:
Udává se počet kusů. 1ks je 100m úsek elektrifikované koleje.</t>
  </si>
  <si>
    <t>74F314</t>
  </si>
  <si>
    <t>MĚŘENÍ DOTYKOVÉHO NAPĚTÍ U VODIVÉ KONSTRUKCE</t>
  </si>
  <si>
    <t xml:space="preserve"> 23.000000 = 23,000 [A]_x000d_</t>
  </si>
  <si>
    <t>1. Položka obsahuje:
 – měření elektrických parametrů TV pro zpracování revize
 – dopravu kolejových mechanismů z mateřského depa do prostoru stavby a zpět
2. Položka neobsahuje:
 X
3. Způsob měření:
Měří se1 kus ukolejněné TP nebo OK</t>
  </si>
  <si>
    <t>1. Položka obsahuje:
 – protokol autorizovaným revizním technikem na zařízeních trakčního vedení podle požadavku ČSN, včetně hodnocení
2. Položka neobsahuje:
 X
3. Způsob měření:
Udává se v ks.1ks pro 1xSO,1xPS.</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</si>
  <si>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</si>
  <si>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74F459</t>
  </si>
  <si>
    <t>DEMONTÁŽ UKOLEJNĚNÍ KONSTRUKCÍ A PODPĚR VČETNĚ UCHYCENÍ A VODIČE</t>
  </si>
  <si>
    <t>74F473</t>
  </si>
  <si>
    <t>DEMONTÁŽ UKOLEJŇOVACÍCH DRÁTŮ IZOLOVANÝCH PO ZEMI (MIMO PŘIPOJENÍ KE KONSTRUKCÍM)</t>
  </si>
  <si>
    <t xml:space="preserve"> 2*(39,5+38,5+62,6+48,2) ok most = 377,600 [A]_x000d_</t>
  </si>
  <si>
    <t>SO 01-88-01</t>
  </si>
  <si>
    <t xml:space="preserve"> 18ks uzemnění*1,0m3 = 18,000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</si>
  <si>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</si>
  <si>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132831</t>
  </si>
  <si>
    <t>HLOUBENÍ RÝH ŠÍŘ DO 2M PAŽ I NEPAŽ TŘ. II, ODVOZ DO 1KM</t>
  </si>
  <si>
    <t xml:space="preserve"> 9*25m*0,7m*0,9m = 141,750 [A]_x000d_</t>
  </si>
  <si>
    <t xml:space="preserve"> 141.750000 = 141,750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</si>
  <si>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</si>
  <si>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1. Položka obsahuje:  
 – veškeré práce a materiál obsažený v názvu položky  
2. Položka neobsahuje:  
 X  
3. Způsob měření:  
Udává se počet kusů kompletní konstrukce nebo práce.</t>
  </si>
  <si>
    <t>741821</t>
  </si>
  <si>
    <t>UZEMŇOVACÍ VODIČ NA POVRCHU NEREZOVÝ (V4A) DO 120 MM2</t>
  </si>
  <si>
    <t xml:space="preserve"> 9*15m = 135,000 [A]_x000d_</t>
  </si>
  <si>
    <t xml:space="preserve">1. Položka obsahuje:  
 – uchycení vodiče na povrch vč. podpěr, konzol, svorek a pod.  
 – měření, dělení, spojování  
 – nátěr  
2. Položka neobsahuje:  
 X  
3. Způsob měření:  
Měří se metr délkový.</t>
  </si>
  <si>
    <t>741921</t>
  </si>
  <si>
    <t>UZEMŇOVACÍ VODIČ V ZEMI NEREZOVÝ (V4A) DO 120 MM2</t>
  </si>
  <si>
    <t xml:space="preserve"> 9*30m = 270,000 [A]_x000d_</t>
  </si>
  <si>
    <t xml:space="preserve">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</si>
  <si>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741B21</t>
  </si>
  <si>
    <t>ZEMNÍCÍ TYČ NEREZOVÁ (V4A) DÉLKY DO 2 M</t>
  </si>
  <si>
    <t xml:space="preserve">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</si>
  <si>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</si>
  <si>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</si>
  <si>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741C02</t>
  </si>
  <si>
    <t>UZEMŇOVACÍ SVORKA</t>
  </si>
  <si>
    <t xml:space="preserve"> 2*9ks = 18,000 [A]_x000d_</t>
  </si>
  <si>
    <t xml:space="preserve">1. Položka obsahuje:  
 – veškeré příslušenství  
2. Položka neobsahuje:  
 X  
3. Způsob měření:  
Udává se počet kusů kompletní konstrukce nebo práce.</t>
  </si>
  <si>
    <t>741C05</t>
  </si>
  <si>
    <t>SPOJOVÁNÍ UZEMŇOVACÍCH VODIČŮ</t>
  </si>
  <si>
    <t xml:space="preserve">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</si>
  <si>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</si>
  <si>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</si>
  <si>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 xml:space="preserve">1. Položka obsahuje:  
 – vodivé připojení vodiče na konstrukci  
 – dělení, tvarování, spojování  
 – ochranný i barevný nátěr spoje dle příslušných norem  
2. Položka neobsahuje:  
 X  
3. Způsob měření:  
Udává se počet kusů kompletní konstrukce nebo práce.</t>
  </si>
  <si>
    <t>741C08</t>
  </si>
  <si>
    <t>OBSYP UZEMŇOVACÍHO VEDENÍ BENTONITEM (2 KG/M)</t>
  </si>
  <si>
    <t xml:space="preserve"> 270.000000 = 270,000 [A]_x000d_</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</si>
  <si>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</si>
  <si>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</si>
  <si>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</si>
  <si>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 xml:space="preserve">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</si>
  <si>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747213</t>
  </si>
  <si>
    <t>CELKOVÁ PROHLÍDKA, ZKOUŠENÍ, MĚŘENÍ A VYHOTOVENÍ VÝCHOZÍ REVIZNÍ ZPRÁVY, PRO OBJEM IN PŘES 500 DO 1000 TIS. KČ</t>
  </si>
  <si>
    <t xml:space="preserve">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</si>
  <si>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</si>
  <si>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</si>
  <si>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 xml:space="preserve">1. Položka obsahuje:  
 – cenu za vyhotovení dokladu právnickou osobou o silnoproudých zařízeních a vydání průkazu způsobilosti  
2. Položka neobsahuje:  
 X  
3. Způsob měření:  
Udává se počet kusů kompletní konstrukce nebo práce.</t>
  </si>
  <si>
    <t>747411</t>
  </si>
  <si>
    <t>MĚŘENÍ ZEMNÍCH ODPORŮ - ZEMNIČE PRVNÍHO NEBO SAMOSTATNÉHO</t>
  </si>
  <si>
    <t xml:space="preserve">1. Položka obsahuje:  
 – cenu za měření dle příslušných norem a předpisů, včetně vystavení protokolu  
2. Položka neobsahuje:  
 X  
3. Způsob měření:  
Udává se počet kusů kompletní konstrukce nebo práce.</t>
  </si>
  <si>
    <t>747413</t>
  </si>
  <si>
    <t>MĚŘENÍ ZEMNÍCH ODPORŮ - ZEMNICÍ SÍTĚ DÉLKY PÁSKU DO 100 M</t>
  </si>
  <si>
    <t>747421</t>
  </si>
  <si>
    <t>MĚŘENÍ KOROZNÍCH VLIVŮ NA UZEMŇOVACÍ SÍŤ</t>
  </si>
  <si>
    <t>747423</t>
  </si>
  <si>
    <t>MĚŘENÍ KROKOVÉHO A DOTYKOVÉHO NAPĚTÍ ZEMNÍCÍ SÍTĚ DO 200 M2 PLOCHY</t>
  </si>
  <si>
    <t>747701</t>
  </si>
  <si>
    <t>DOKONČOVACÍ MONTÁŽNÍ PRÁCE NA ELEKTRICKÉM ZAŘÍZENÍ</t>
  </si>
  <si>
    <t xml:space="preserve">1. Položka obsahuje:  
 – cenu za práce spojené s uváděním zařízení do provozu, drobné montážní práce v rozvaděčích, koordinaci se zhotoviteli souvisejících zařízení apod.  
2. Položka neobsahuje:  
 X  
3. Způsob měření:  
Udává se čas v hodinách.</t>
  </si>
  <si>
    <t>SO 01-91-01</t>
  </si>
  <si>
    <t>R027121</t>
  </si>
  <si>
    <t>PROVIZORNÍ PŘÍSTUPOVÉ CESTY - ZŘÍZENÍ</t>
  </si>
  <si>
    <t xml:space="preserve"> 4,0*218,0 = 872,000 [A]_x000d_</t>
  </si>
  <si>
    <t>zahrnuje veškeré náklady spojené s objednatelem požadovanými zařízeními</t>
  </si>
  <si>
    <t>R027123</t>
  </si>
  <si>
    <t>PROVIZORNÍ PŘÍSTUPOVÉ CESTY - ZRUŠENÍ</t>
  </si>
  <si>
    <t>R02720</t>
  </si>
  <si>
    <t>POMOC PRÁCE ZŘÍZ NEBO ZAJIŠŤ REGULACI A OCHRANU DOPRAVY</t>
  </si>
  <si>
    <t>Dopravně inženýrská opatření po dobu průběhu stavby</t>
  </si>
  <si>
    <t>12110A</t>
  </si>
  <si>
    <t>SEJMUTÍ ORNICE NEBO LESNÍ PŮDY - BEZ DOPRAVY</t>
  </si>
  <si>
    <t xml:space="preserve"> (4,0*218,0+40,0*20,0+33,0*11,0+20,0*41,0)*0,2 = 571,000 [A]_x000d_</t>
  </si>
  <si>
    <t>položka zahrnuje sejmutí ornice bez ohledu na tloušťku vrstvy
nezahrnuje uložení na trvalou skládku</t>
  </si>
  <si>
    <t xml:space="preserve"> ornice 571*1,8 = 1027,800 [A]_x000d_</t>
  </si>
  <si>
    <t>SO 01-92-01</t>
  </si>
  <si>
    <t>popis položky</t>
  </si>
  <si>
    <t xml:space="preserve"> "viz Příloha Tabulková část"_x000d_</t>
  </si>
  <si>
    <t>Odstranění křovin a stromů do průměru 100 mm, doprava dřevin bez ohledu na vzdálenost, spálení na hromadách nebo štěpkování. Podrobněji viz Dendrologický průzkum.</t>
  </si>
  <si>
    <t>11201</t>
  </si>
  <si>
    <t>KÁCENÍ STROMŮ D KMENE DO 0,5M S ODSTRANĚNÍM PAŘEZŮ</t>
  </si>
  <si>
    <t xml:space="preserve"> 145.000000 = 145,000 [A]_x000d_</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</si>
  <si>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</si>
  <si>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</si>
  <si>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</si>
  <si>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11203</t>
  </si>
  <si>
    <t>KÁCENÍ STROMŮ D KMENE PŘES 0,9M S ODSTRANĚNÍM PAŘEZŮ</t>
  </si>
  <si>
    <t xml:space="preserve"> 29.000000 = 29,000 [A]_x000d_</t>
  </si>
  <si>
    <t>Kácení stromů se měří se měří v ks poražených stromů (průměr stromů se měří v místě řezu) a zahrnuje zejména: poražení stromu a osekání větví, spálení větví na hromadách nebo štěpkování, dopravu a uložení kemnů, případné další práce s nimi dle pokynů zadávací dokumentace. Odstranění pařezů se měří v ks vytrhaných nebo vykopaných pařezů a zahrnuje zejména: vytrhánínebo vykopání pařezů, veškerézemní práce spojené s odstraněním pařezů, dopravu a uložení pařezů, případné další práce s nimi dle pokynů zadávací dokumentace, zásyp jam po pařezech. Podrobněji viz Dendrologický průzkum.</t>
  </si>
  <si>
    <t>184A1</t>
  </si>
  <si>
    <t>VYSAZOVÁNÍ KEŘŮ LISTNATÝCH S BALEM VČETNĚ VÝKOPU JAMKY</t>
  </si>
  <si>
    <t>10 ks lísek obecných</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</si>
  <si>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</si>
  <si>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R015160</t>
  </si>
  <si>
    <t>908</t>
  </si>
  <si>
    <t>NEOCEŇOVAT - POPLATKY ZA LIKVIDACI ODPADŮ NEKONTAMINOVANÝCH VČETNĚ DOPRAVY NA SKLÁDKU A VEŠKERÉ MANIPULACE- 02 01 03 SMÝCENÉ STROMY A KEŘE VČETNĚ DOPRAVY</t>
  </si>
  <si>
    <t>Evidenční položka. Neoceňovat! Nacenit v SO 90-90.</t>
  </si>
  <si>
    <t xml:space="preserve"> (4475,0*25kg/m2+145*100kg/kus+70*150/kus+29*200kg/kus)/1000 = 142,675 [A]_x000d_</t>
  </si>
  <si>
    <t xml:space="preserve">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</si>
  <si>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90-90</t>
  </si>
  <si>
    <t>POPLATKY ZA LIKVIDACI ODPADŮ NEKONTAMINOVANÝCH - 17 05 04 VYTĚŽENÉ ZEMINY A HORNINY - I. TŘÍDA TĚŽITELNOSTI VČ. DOPRAVY</t>
  </si>
  <si>
    <t xml:space="preserve"> 6318.146000 = 6318,146 [A]_x000d_</t>
  </si>
  <si>
    <t>POPLATKY ZA LIKVIDACI ODPADŮ NEKONTAMINOVANÝCH - 17 05 04 VYTĚŽENÉ ZEMINY A HORNINY - III. TŘÍDA TĚŽITELNOSTI VČ. DOPRAVY</t>
  </si>
  <si>
    <t xml:space="preserve"> 127.622000 = 127,622 [A]_x000d_</t>
  </si>
  <si>
    <t>POPLATKY ZA LIKVIDACI ODPADŮ NEKONTAMINOVANÝCH - 17 01 02 STAVEBNÍ A DEMOLIČNÍ SUŤ (CIHLY) VČ. DOPRAVY</t>
  </si>
  <si>
    <t xml:space="preserve"> 384.560000 = 384,560 [A]_x000d_</t>
  </si>
  <si>
    <t>POPLATKY ZA LIKVIDACI ODPADŮ NEKONTAMINOVANÝCH - 17 03 02 VYBOURANÝ ASFALTOVÝ BETON BEZ DEHTU VČ. DOPRAVY</t>
  </si>
  <si>
    <t xml:space="preserve"> 21.600000 = 21,600 [A]_x000d_</t>
  </si>
  <si>
    <t>POPLATKY ZA LIKVIDACI ODPADŮ NEKONTAMINOVANÝCH - 17 01 01 BETON Z DEMOLIC OBJEKTŮ, ZÁKLADŮ TV VČ. DOPRAVY</t>
  </si>
  <si>
    <t>POPLATKY ZA LIKVIDACI ODPADŮ NEKONTAMINOVANÝCH - 02 01 03 SMÝCENÉ STROMY A KEŘE VČ. DOPRAVY</t>
  </si>
  <si>
    <t xml:space="preserve"> 142.675000 = 142,675 [A]_x000d_</t>
  </si>
  <si>
    <t>POPLATKY ZA LIKVIDACI ODPADŮ NEBEZPEČNÝCH - 17 02 04* ŽELEZNIČNÍ PRAŽCE DŘEVĚNÉ VČ. DOPRAVY</t>
  </si>
  <si>
    <t>SO 98-98</t>
  </si>
  <si>
    <t>VSEOB001</t>
  </si>
  <si>
    <t>Dokumentace skutečného provedení stavby, geodetická část</t>
  </si>
  <si>
    <t>Vypracování vybrané části dokumentace skutečného provedení (DSPS)</t>
  </si>
  <si>
    <t xml:space="preserve"> "v předepsaném rozsahu a počtu dle VTP a ZTP "_x000d_
 Celkem 1 = 1,000 [B]_x000d_</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</si>
  <si>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</si>
  <si>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</si>
  <si>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</si>
  <si>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</si>
  <si>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</si>
  <si>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</si>
  <si>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</si>
  <si>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</si>
  <si>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Osvědčení o shodě notifikovanou osobou</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</si>
  <si>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</si>
  <si>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</si>
  <si>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</si>
  <si>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</si>
  <si>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</si>
  <si>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</si>
  <si>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</si>
  <si>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Publicita</t>
  </si>
  <si>
    <t xml:space="preserve"> "v předepsaném rozsahu a počtu dle ZTP "_x000d_
 Celkem 1 = 1,000 [B]_x000d_</t>
  </si>
  <si>
    <t>Položka zahrnuje veškeré činnosti nezbytné pro zajištění publicity stavby. Veškerá požadavky na rozsah publicity určují ZTP.</t>
  </si>
  <si>
    <t>VSEOB007</t>
  </si>
  <si>
    <t>Hlukové měření pro účely realizace stavby</t>
  </si>
  <si>
    <t xml:space="preserve">1: měření hluku a vibrací před uvedení do provozu (2 referenční body), viz příloha B - STZ; 1
2: měření hluku a vibrací po uvedení do provozu (2 referenční body), viz příloha B - STZ; 1
3: měření hluku a vibrací v průběhu výstavby (hluk ze stavební činnosti),  viz příloha B - STZ; 4</t>
  </si>
  <si>
    <t xml:space="preserve"> "v předepsaném rozsahu a počtu dle VTP a ZTP "_x000d_
 Celkem 6 = 6,000 [B]_x000d_</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</si>
  <si>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</si>
  <si>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</si>
  <si>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</si>
  <si>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Pronájmy pozemků pro účely stavby v období dle harmonogramu stavby - včetně všech příslušných poplatků vyplývajících z užívání pozemků.</t>
  </si>
  <si>
    <t>VSEOB009</t>
  </si>
  <si>
    <t>Biologický (ekologický) dozor</t>
  </si>
  <si>
    <t>v předepsaném rozsahu a počtu dle VTP a ZTP (dodržení rozhodnutí dočených orgánů státní správy)</t>
  </si>
  <si>
    <t>Náklady na biologický dozor v rámci trvání stavby vč. zajištění záchranného transferu</t>
  </si>
  <si>
    <t>VSEOB010</t>
  </si>
  <si>
    <t>Korozní měření</t>
  </si>
  <si>
    <t>15 měřících bodů, 3. etapy měření viz příloha B - STZ</t>
  </si>
  <si>
    <t>VSEOB011</t>
  </si>
  <si>
    <t>Geotechnický dozor</t>
  </si>
  <si>
    <t>Náklady na geotechnický dozor v rámci stavby a báňský dozor v rámci stavby</t>
  </si>
  <si>
    <t>VSEOB012</t>
  </si>
  <si>
    <t>Asistence - vodní turistika řeka Lužnice</t>
  </si>
  <si>
    <t>DEN</t>
  </si>
  <si>
    <t xml:space="preserve">viz příloha B - STZ,  květen až srpen (4 měsíce)</t>
  </si>
  <si>
    <t xml:space="preserve"> "v předepsaném rozsahu a počtu dle VTP a ZTP "_x000d_
 Celkem 123 = 123,000 [B]_x000d_</t>
  </si>
  <si>
    <t>Náklady na zajištění výstup vodáků na pravý břeh pro dle potřeby součinnost při přenášení turistických plavidel. Zpětné nalodění na řeku Lužnici je možné pod jezem Přibík. Předpoklad intenzity plavidel je ve vodácké sezóně od května do srpna ~60 plavidel/den v pátek, sobotu, neděli a ostatní dny ~20 až 30 plavidel/den. Z důvodu zajištění bezpečnosti osob (vodních turistů) je předpoklad zákazu proplutí pod staveništěm mostu v době realizace stavby nad tokem. Mimo hlavní sezónu nebude asistence zajišťována.</t>
  </si>
  <si>
    <t>VSEOB013</t>
  </si>
  <si>
    <t>Exkurze</t>
  </si>
  <si>
    <t>Exkurze dle zákona o zadávání veřejných zakázek</t>
  </si>
  <si>
    <t xml:space="preserve"> "Předpoklad 1 exkurze v době realizace stavby "_x000d_
 Celkem 3 = 3,000 [B]_x000d_</t>
  </si>
  <si>
    <t xml:space="preserve">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KUS 
4. Způsob měření:  soubor všech úkonů a činností, které jsou třeba k uskutečnění akce pro jednu skupinu návštěvníků
5. Hlavní materiál:0</t>
  </si>
  <si>
    <t>VSEOB014</t>
  </si>
  <si>
    <t>Zvýšené nároky na ostrahu staveniště – stavby</t>
  </si>
  <si>
    <t>měsíc</t>
  </si>
  <si>
    <t xml:space="preserve">1. Položka obsahuje:  Položka zahrnuje všechny nezbytné práce, náklady a zařízení včetně všech doprav a pomocného materiálu nutných pro zajištění ostrahy stavby v průběhu její realizace. 
2. Položka reprezentuje každý započatý měsíc, ve kterém je nutné ostrahu provádět. Nejedná se o celé období realizace stavby, pouze období, kdy by realizace stavby mohla být ohrožena vandalizmem, nebo krádeží naskladněného materiálu, případně krádeží nezakrytých stavebních konstrukcí). Pro danou stavbu bylo stanoveno období 03-08/2025.</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</si>
</sst>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5">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3">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5"/>
  <cols>
    <col min="1" max="1" width="24.72656" style="1" customWidth="1"/>
    <col min="2" max="2" width="61.81641" style="1" customWidth="1"/>
    <col min="3" max="3" width="21.63281" style="1" customWidth="1"/>
    <col min="4" max="4" width="21.63281" style="1" customWidth="1"/>
    <col min="5" max="5" width="21.63281" style="1" customWidth="1"/>
    <col min="6" max="6" width="30.90625"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ht="13">
      <c r="B6" s="7" t="s">
        <v>4</v>
      </c>
      <c r="C6" s="8">
        <f>C10+C12+C14+C17+C20+C22+C26+C28+C30+C32+C35+C37</f>
        <v>0</v>
      </c>
    </row>
    <row r="7" ht="13">
      <c r="B7" s="7" t="s">
        <v>5</v>
      </c>
      <c r="C7" s="8">
        <f>E10+E12+E14+E17+E20+E22+E26+E28+E30+E32+E35+E37</f>
        <v>0</v>
      </c>
    </row>
    <row r="9">
      <c r="A9" s="9" t="s">
        <v>6</v>
      </c>
      <c r="B9" s="9" t="s">
        <v>7</v>
      </c>
      <c r="C9" s="9" t="s">
        <v>8</v>
      </c>
      <c r="D9" s="9" t="s">
        <v>9</v>
      </c>
      <c r="E9" s="9" t="s">
        <v>10</v>
      </c>
      <c r="F9" s="9" t="s">
        <v>11</v>
      </c>
    </row>
    <row r="10">
      <c r="A10" s="10" t="s">
        <v>12</v>
      </c>
      <c r="B10" s="10" t="s">
        <v>13</v>
      </c>
      <c r="C10" s="11">
        <f>C11</f>
        <v>0</v>
      </c>
      <c r="D10" s="11">
        <f>D11</f>
        <v>0</v>
      </c>
      <c r="E10" s="11">
        <f>C10+D10</f>
        <v>0</v>
      </c>
      <c r="F10" s="12">
        <f>F11</f>
        <v>0</v>
      </c>
    </row>
    <row r="11">
      <c r="A11" s="10" t="s">
        <v>14</v>
      </c>
      <c r="B11" s="10" t="s">
        <v>15</v>
      </c>
      <c r="C11" s="11">
        <f>'PS 01-01-21'!M8</f>
        <v>0</v>
      </c>
      <c r="D11" s="11">
        <f>SUMIFS('PS 01-01-21'!O:O,'PS 01-01-21'!A:A,"P")</f>
        <v>0</v>
      </c>
      <c r="E11" s="11">
        <f>C11+D11</f>
        <v>0</v>
      </c>
      <c r="F11" s="12">
        <f>'PS 01-01-21'!T7</f>
        <v>0</v>
      </c>
    </row>
    <row r="12">
      <c r="A12" s="10" t="s">
        <v>16</v>
      </c>
      <c r="B12" s="10" t="s">
        <v>17</v>
      </c>
      <c r="C12" s="11">
        <f>C13</f>
        <v>0</v>
      </c>
      <c r="D12" s="11">
        <f>D13</f>
        <v>0</v>
      </c>
      <c r="E12" s="11">
        <f>C12+D12</f>
        <v>0</v>
      </c>
      <c r="F12" s="12">
        <f>F13</f>
        <v>0</v>
      </c>
    </row>
    <row r="13">
      <c r="A13" s="10" t="s">
        <v>18</v>
      </c>
      <c r="B13" s="10" t="s">
        <v>19</v>
      </c>
      <c r="C13" s="11">
        <f>'PS 01-02-51'!M8</f>
        <v>0</v>
      </c>
      <c r="D13" s="11">
        <f>SUMIFS('PS 01-02-51'!O:O,'PS 01-02-51'!A:A,"P")</f>
        <v>0</v>
      </c>
      <c r="E13" s="11">
        <f>C13+D13</f>
        <v>0</v>
      </c>
      <c r="F13" s="12">
        <f>'PS 01-02-51'!T7</f>
        <v>0</v>
      </c>
    </row>
    <row r="14">
      <c r="A14" s="10" t="s">
        <v>20</v>
      </c>
      <c r="B14" s="10" t="s">
        <v>21</v>
      </c>
      <c r="C14" s="11">
        <f>C15+C16</f>
        <v>0</v>
      </c>
      <c r="D14" s="11">
        <f>D15+D16</f>
        <v>0</v>
      </c>
      <c r="E14" s="11">
        <f>C14+D14</f>
        <v>0</v>
      </c>
      <c r="F14" s="12">
        <f>F15+F16</f>
        <v>0</v>
      </c>
    </row>
    <row r="15">
      <c r="A15" s="10" t="s">
        <v>22</v>
      </c>
      <c r="B15" s="10" t="s">
        <v>23</v>
      </c>
      <c r="C15" s="11">
        <f>'SO 01-00-01'!M8</f>
        <v>0</v>
      </c>
      <c r="D15" s="11">
        <f>SUMIFS('SO 01-00-01'!O:O,'SO 01-00-01'!A:A,"P")</f>
        <v>0</v>
      </c>
      <c r="E15" s="11">
        <f>C15+D15</f>
        <v>0</v>
      </c>
      <c r="F15" s="12">
        <f>'SO 01-00-01'!T7</f>
        <v>0</v>
      </c>
    </row>
    <row r="16">
      <c r="A16" s="10" t="s">
        <v>24</v>
      </c>
      <c r="B16" s="10" t="s">
        <v>25</v>
      </c>
      <c r="C16" s="11">
        <f>'SO 01-14-01'!M8</f>
        <v>0</v>
      </c>
      <c r="D16" s="11">
        <f>SUMIFS('SO 01-14-01'!O:O,'SO 01-14-01'!A:A,"P")</f>
        <v>0</v>
      </c>
      <c r="E16" s="11">
        <f>C16+D16</f>
        <v>0</v>
      </c>
      <c r="F16" s="12">
        <f>'SO 01-14-01'!T7</f>
        <v>0</v>
      </c>
    </row>
    <row r="17">
      <c r="A17" s="10" t="s">
        <v>26</v>
      </c>
      <c r="B17" s="10" t="s">
        <v>27</v>
      </c>
      <c r="C17" s="11">
        <f>C18+C19</f>
        <v>0</v>
      </c>
      <c r="D17" s="11">
        <f>D18+D19</f>
        <v>0</v>
      </c>
      <c r="E17" s="11">
        <f>C17+D17</f>
        <v>0</v>
      </c>
      <c r="F17" s="12">
        <f>F18+F19</f>
        <v>0</v>
      </c>
    </row>
    <row r="18">
      <c r="A18" s="10" t="s">
        <v>28</v>
      </c>
      <c r="B18" s="10" t="s">
        <v>29</v>
      </c>
      <c r="C18" s="11">
        <f>'SO 01-13-01'!M8</f>
        <v>0</v>
      </c>
      <c r="D18" s="11">
        <f>SUMIFS('SO 01-13-01'!O:O,'SO 01-13-01'!A:A,"P")</f>
        <v>0</v>
      </c>
      <c r="E18" s="11">
        <f>C18+D18</f>
        <v>0</v>
      </c>
      <c r="F18" s="12">
        <f>'SO 01-13-01'!T7</f>
        <v>0</v>
      </c>
    </row>
    <row r="19">
      <c r="A19" s="10" t="s">
        <v>30</v>
      </c>
      <c r="B19" s="10" t="s">
        <v>31</v>
      </c>
      <c r="C19" s="11">
        <f>'SO 01-13-02'!M8</f>
        <v>0</v>
      </c>
      <c r="D19" s="11">
        <f>SUMIFS('SO 01-13-02'!O:O,'SO 01-13-02'!A:A,"P")</f>
        <v>0</v>
      </c>
      <c r="E19" s="11">
        <f>C19+D19</f>
        <v>0</v>
      </c>
      <c r="F19" s="12">
        <f>'SO 01-13-02'!T7</f>
        <v>0</v>
      </c>
    </row>
    <row r="20">
      <c r="A20" s="10" t="s">
        <v>32</v>
      </c>
      <c r="B20" s="10" t="s">
        <v>33</v>
      </c>
      <c r="C20" s="11">
        <f>C21</f>
        <v>0</v>
      </c>
      <c r="D20" s="11">
        <f>D21</f>
        <v>0</v>
      </c>
      <c r="E20" s="11">
        <f>C20+D20</f>
        <v>0</v>
      </c>
      <c r="F20" s="12">
        <f>F21</f>
        <v>0</v>
      </c>
    </row>
    <row r="21">
      <c r="A21" s="10" t="s">
        <v>34</v>
      </c>
      <c r="B21" s="10" t="s">
        <v>35</v>
      </c>
      <c r="C21" s="11">
        <f>'SO 01-20-01'!M8</f>
        <v>0</v>
      </c>
      <c r="D21" s="11">
        <f>SUMIFS('SO 01-20-01'!O:O,'SO 01-20-01'!A:A,"P")</f>
        <v>0</v>
      </c>
      <c r="E21" s="11">
        <f>C21+D21</f>
        <v>0</v>
      </c>
      <c r="F21" s="12">
        <f>'SO 01-20-01'!T7</f>
        <v>0</v>
      </c>
    </row>
    <row r="22">
      <c r="A22" s="10" t="s">
        <v>36</v>
      </c>
      <c r="B22" s="10" t="s">
        <v>37</v>
      </c>
      <c r="C22" s="11">
        <f>C23+C24+C25</f>
        <v>0</v>
      </c>
      <c r="D22" s="11">
        <f>D23+D24+D25</f>
        <v>0</v>
      </c>
      <c r="E22" s="11">
        <f>C22+D22</f>
        <v>0</v>
      </c>
      <c r="F22" s="12">
        <f>F23+F24+F25</f>
        <v>0</v>
      </c>
    </row>
    <row r="23">
      <c r="A23" s="10" t="s">
        <v>38</v>
      </c>
      <c r="B23" s="10" t="s">
        <v>39</v>
      </c>
      <c r="C23" s="11">
        <f>'SO 01-30-01'!M8</f>
        <v>0</v>
      </c>
      <c r="D23" s="11">
        <f>SUMIFS('SO 01-30-01'!O:O,'SO 01-30-01'!A:A,"P")</f>
        <v>0</v>
      </c>
      <c r="E23" s="11">
        <f>C23+D23</f>
        <v>0</v>
      </c>
      <c r="F23" s="12">
        <f>'SO 01-30-01'!T7</f>
        <v>0</v>
      </c>
    </row>
    <row r="24">
      <c r="A24" s="10" t="s">
        <v>40</v>
      </c>
      <c r="B24" s="10" t="s">
        <v>41</v>
      </c>
      <c r="C24" s="11">
        <f>'SO 01-30-02'!M8</f>
        <v>0</v>
      </c>
      <c r="D24" s="11">
        <f>SUMIFS('SO 01-30-02'!O:O,'SO 01-30-02'!A:A,"P")</f>
        <v>0</v>
      </c>
      <c r="E24" s="11">
        <f>C24+D24</f>
        <v>0</v>
      </c>
      <c r="F24" s="12">
        <f>'SO 01-30-02'!T7</f>
        <v>0</v>
      </c>
    </row>
    <row r="25">
      <c r="A25" s="10" t="s">
        <v>42</v>
      </c>
      <c r="B25" s="10" t="s">
        <v>43</v>
      </c>
      <c r="C25" s="11">
        <f>'SO 01-30-03'!M8</f>
        <v>0</v>
      </c>
      <c r="D25" s="11">
        <f>SUMIFS('SO 01-30-03'!O:O,'SO 01-30-03'!A:A,"P")</f>
        <v>0</v>
      </c>
      <c r="E25" s="11">
        <f>C25+D25</f>
        <v>0</v>
      </c>
      <c r="F25" s="12">
        <f>'SO 01-30-03'!T7</f>
        <v>0</v>
      </c>
    </row>
    <row r="26">
      <c r="A26" s="10" t="s">
        <v>44</v>
      </c>
      <c r="B26" s="10" t="s">
        <v>45</v>
      </c>
      <c r="C26" s="11">
        <f>C27</f>
        <v>0</v>
      </c>
      <c r="D26" s="11">
        <f>D27</f>
        <v>0</v>
      </c>
      <c r="E26" s="11">
        <f>C26+D26</f>
        <v>0</v>
      </c>
      <c r="F26" s="12">
        <f>F27</f>
        <v>0</v>
      </c>
    </row>
    <row r="27">
      <c r="A27" s="10" t="s">
        <v>46</v>
      </c>
      <c r="B27" s="10" t="s">
        <v>45</v>
      </c>
      <c r="C27" s="11">
        <f>'SO 01-81-01'!M8</f>
        <v>0</v>
      </c>
      <c r="D27" s="11">
        <f>SUMIFS('SO 01-81-01'!O:O,'SO 01-81-01'!A:A,"P")</f>
        <v>0</v>
      </c>
      <c r="E27" s="11">
        <f>C27+D27</f>
        <v>0</v>
      </c>
      <c r="F27" s="12">
        <f>'SO 01-81-01'!T7</f>
        <v>0</v>
      </c>
    </row>
    <row r="28">
      <c r="A28" s="10" t="s">
        <v>47</v>
      </c>
      <c r="B28" s="10" t="s">
        <v>48</v>
      </c>
      <c r="C28" s="11">
        <f>C29</f>
        <v>0</v>
      </c>
      <c r="D28" s="11">
        <f>D29</f>
        <v>0</v>
      </c>
      <c r="E28" s="11">
        <f>C28+D28</f>
        <v>0</v>
      </c>
      <c r="F28" s="12">
        <f>F29</f>
        <v>0</v>
      </c>
    </row>
    <row r="29">
      <c r="A29" s="10" t="s">
        <v>49</v>
      </c>
      <c r="B29" s="10" t="s">
        <v>48</v>
      </c>
      <c r="C29" s="11">
        <f>'SO 01-87-01'!M8</f>
        <v>0</v>
      </c>
      <c r="D29" s="11">
        <f>SUMIFS('SO 01-87-01'!O:O,'SO 01-87-01'!A:A,"P")</f>
        <v>0</v>
      </c>
      <c r="E29" s="11">
        <f>C29+D29</f>
        <v>0</v>
      </c>
      <c r="F29" s="12">
        <f>'SO 01-87-01'!T7</f>
        <v>0</v>
      </c>
    </row>
    <row r="30">
      <c r="A30" s="10" t="s">
        <v>50</v>
      </c>
      <c r="B30" s="10" t="s">
        <v>51</v>
      </c>
      <c r="C30" s="11">
        <f>C31</f>
        <v>0</v>
      </c>
      <c r="D30" s="11">
        <f>D31</f>
        <v>0</v>
      </c>
      <c r="E30" s="11">
        <f>C30+D30</f>
        <v>0</v>
      </c>
      <c r="F30" s="12">
        <f>F31</f>
        <v>0</v>
      </c>
    </row>
    <row r="31">
      <c r="A31" s="10" t="s">
        <v>52</v>
      </c>
      <c r="B31" s="10" t="s">
        <v>51</v>
      </c>
      <c r="C31" s="11">
        <f>'SO 01-88-01'!M8</f>
        <v>0</v>
      </c>
      <c r="D31" s="11">
        <f>SUMIFS('SO 01-88-01'!O:O,'SO 01-88-01'!A:A,"P")</f>
        <v>0</v>
      </c>
      <c r="E31" s="11">
        <f>C31+D31</f>
        <v>0</v>
      </c>
      <c r="F31" s="12">
        <f>'SO 01-88-01'!T7</f>
        <v>0</v>
      </c>
    </row>
    <row r="32">
      <c r="A32" s="10" t="s">
        <v>53</v>
      </c>
      <c r="B32" s="10" t="s">
        <v>54</v>
      </c>
      <c r="C32" s="11">
        <f>C33+C34</f>
        <v>0</v>
      </c>
      <c r="D32" s="11">
        <f>D33+D34</f>
        <v>0</v>
      </c>
      <c r="E32" s="11">
        <f>C32+D32</f>
        <v>0</v>
      </c>
      <c r="F32" s="12">
        <f>F33+F34</f>
        <v>0</v>
      </c>
    </row>
    <row r="33">
      <c r="A33" s="10" t="s">
        <v>55</v>
      </c>
      <c r="B33" s="10" t="s">
        <v>56</v>
      </c>
      <c r="C33" s="11">
        <f>'SO 01-91-01'!M8</f>
        <v>0</v>
      </c>
      <c r="D33" s="11">
        <f>SUMIFS('SO 01-91-01'!O:O,'SO 01-91-01'!A:A,"P")</f>
        <v>0</v>
      </c>
      <c r="E33" s="11">
        <f>C33+D33</f>
        <v>0</v>
      </c>
      <c r="F33" s="12">
        <f>'SO 01-91-01'!T7</f>
        <v>0</v>
      </c>
    </row>
    <row r="34">
      <c r="A34" s="10" t="s">
        <v>57</v>
      </c>
      <c r="B34" s="10" t="s">
        <v>58</v>
      </c>
      <c r="C34" s="11">
        <f>'SO 01-92-01'!M8</f>
        <v>0</v>
      </c>
      <c r="D34" s="11">
        <f>SUMIFS('SO 01-92-01'!O:O,'SO 01-92-01'!A:A,"P")</f>
        <v>0</v>
      </c>
      <c r="E34" s="11">
        <f>C34+D34</f>
        <v>0</v>
      </c>
      <c r="F34" s="12">
        <f>'SO 01-92-01'!T7</f>
        <v>0</v>
      </c>
    </row>
    <row r="35">
      <c r="A35" s="10" t="s">
        <v>59</v>
      </c>
      <c r="B35" s="10" t="s">
        <v>60</v>
      </c>
      <c r="C35" s="11">
        <f>C36</f>
        <v>0</v>
      </c>
      <c r="D35" s="11">
        <f>D36</f>
        <v>0</v>
      </c>
      <c r="E35" s="11">
        <f>C35+D35</f>
        <v>0</v>
      </c>
      <c r="F35" s="12">
        <f>F36</f>
        <v>0</v>
      </c>
    </row>
    <row r="36">
      <c r="A36" s="10" t="s">
        <v>61</v>
      </c>
      <c r="B36" s="10" t="s">
        <v>60</v>
      </c>
      <c r="C36" s="11">
        <f>'SO 90-90'!M8</f>
        <v>0</v>
      </c>
      <c r="D36" s="11">
        <f>SUMIFS('SO 90-90'!O:O,'SO 90-90'!A:A,"P")</f>
        <v>0</v>
      </c>
      <c r="E36" s="11">
        <f>C36+D36</f>
        <v>0</v>
      </c>
      <c r="F36" s="12">
        <f>'SO 90-90'!T7</f>
        <v>0</v>
      </c>
    </row>
    <row r="37">
      <c r="A37" s="10" t="s">
        <v>62</v>
      </c>
      <c r="B37" s="10" t="s">
        <v>63</v>
      </c>
      <c r="C37" s="11">
        <f>C38</f>
        <v>0</v>
      </c>
      <c r="D37" s="11">
        <f>D38</f>
        <v>0</v>
      </c>
      <c r="E37" s="11">
        <f>C37+D37</f>
        <v>0</v>
      </c>
      <c r="F37" s="12">
        <f>F38</f>
        <v>0</v>
      </c>
    </row>
    <row r="38">
      <c r="A38" s="10" t="s">
        <v>64</v>
      </c>
      <c r="B38" s="10" t="s">
        <v>65</v>
      </c>
      <c r="C38" s="11">
        <f>'SO 98-98'!M8</f>
        <v>0</v>
      </c>
      <c r="D38" s="11">
        <f>SUMIFS('SO 98-98'!O:O,'SO 98-98'!A:A,"P")</f>
        <v>0</v>
      </c>
      <c r="E38" s="11">
        <f>C38+D38</f>
        <v>0</v>
      </c>
      <c r="F38" s="12">
        <f>'SO 98-98'!T7</f>
        <v>0</v>
      </c>
    </row>
    <row r="39">
      <c r="A39" s="13"/>
      <c r="B39" s="13"/>
      <c r="C39" s="14"/>
      <c r="D39" s="14"/>
      <c r="E39" s="14"/>
      <c r="F39" s="15"/>
    </row>
  </sheetData>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36</v>
      </c>
      <c r="M3" s="20">
        <f>Rekapitulace!C22</f>
        <v>0</v>
      </c>
      <c r="N3" s="6" t="s">
        <v>3</v>
      </c>
      <c r="O3">
        <v>0</v>
      </c>
      <c r="P3">
        <v>2</v>
      </c>
    </row>
    <row r="4" ht="34.01575" customHeight="1">
      <c r="A4" s="16" t="s">
        <v>69</v>
      </c>
      <c r="B4" s="17" t="s">
        <v>70</v>
      </c>
      <c r="C4" s="18" t="s">
        <v>36</v>
      </c>
      <c r="D4" s="1"/>
      <c r="E4" s="17" t="s">
        <v>37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COUNTIFS(L8:L14,"=0",A8:A14,"P")+COUNTIFS(L8:L14,"",A8:A14,"P")+SUM(Q8:Q14)</f>
        <v>0</v>
      </c>
    </row>
    <row r="8" ht="13">
      <c r="A8" s="1" t="s">
        <v>86</v>
      </c>
      <c r="C8" s="22" t="s">
        <v>769</v>
      </c>
      <c r="E8" s="23" t="s">
        <v>41</v>
      </c>
      <c r="L8" s="24">
        <f>L9</f>
        <v>0</v>
      </c>
      <c r="M8" s="24">
        <f>M9</f>
        <v>0</v>
      </c>
      <c r="N8" s="25"/>
    </row>
    <row r="9" ht="13">
      <c r="A9" s="1" t="s">
        <v>88</v>
      </c>
      <c r="C9" s="22" t="s">
        <v>283</v>
      </c>
      <c r="E9" s="23" t="s">
        <v>284</v>
      </c>
      <c r="L9" s="24">
        <f>SUMIFS(L10:L13,A10:A13,"P")</f>
        <v>0</v>
      </c>
      <c r="M9" s="24">
        <f>SUMIFS(M10:M13,A10:A13,"P")</f>
        <v>0</v>
      </c>
      <c r="N9" s="25"/>
    </row>
    <row r="10">
      <c r="A10" s="1" t="s">
        <v>91</v>
      </c>
      <c r="B10" s="1">
        <v>1</v>
      </c>
      <c r="C10" s="26" t="s">
        <v>770</v>
      </c>
      <c r="D10" t="s">
        <v>93</v>
      </c>
      <c r="E10" s="27" t="s">
        <v>39</v>
      </c>
      <c r="F10" s="28" t="s">
        <v>766</v>
      </c>
      <c r="G10" s="29">
        <v>1</v>
      </c>
      <c r="H10" s="28">
        <v>0</v>
      </c>
      <c r="I10" s="30">
        <f>ROUND(G10*H10,P4)</f>
        <v>0</v>
      </c>
      <c r="L10" s="30">
        <v>0</v>
      </c>
      <c r="M10" s="24">
        <f>ROUND(G10*L10,P4)</f>
        <v>0</v>
      </c>
      <c r="N10" s="25" t="s">
        <v>191</v>
      </c>
      <c r="O10" s="31">
        <f>M10*AA10</f>
        <v>0</v>
      </c>
      <c r="P10" s="1">
        <v>3</v>
      </c>
      <c r="AA10" s="1">
        <f>IF(P10=1,$O$3,IF(P10=2,$O$4,$O$5))</f>
        <v>0</v>
      </c>
    </row>
    <row r="11" ht="25">
      <c r="A11" s="1" t="s">
        <v>96</v>
      </c>
      <c r="E11" s="27" t="s">
        <v>771</v>
      </c>
    </row>
    <row r="12" ht="13">
      <c r="A12" s="1" t="s">
        <v>98</v>
      </c>
      <c r="E12" s="32" t="s">
        <v>449</v>
      </c>
    </row>
    <row r="13" ht="112.5">
      <c r="A13" s="1" t="s">
        <v>100</v>
      </c>
      <c r="E13" s="27" t="s">
        <v>768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36</v>
      </c>
      <c r="M3" s="20">
        <f>Rekapitulace!C22</f>
        <v>0</v>
      </c>
      <c r="N3" s="6" t="s">
        <v>3</v>
      </c>
      <c r="O3">
        <v>0</v>
      </c>
      <c r="P3">
        <v>2</v>
      </c>
    </row>
    <row r="4" ht="34.01575" customHeight="1">
      <c r="A4" s="16" t="s">
        <v>69</v>
      </c>
      <c r="B4" s="17" t="s">
        <v>70</v>
      </c>
      <c r="C4" s="18" t="s">
        <v>36</v>
      </c>
      <c r="D4" s="1"/>
      <c r="E4" s="17" t="s">
        <v>37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COUNTIFS(L8:L14,"=0",A8:A14,"P")+COUNTIFS(L8:L14,"",A8:A14,"P")+SUM(Q8:Q14)</f>
        <v>0</v>
      </c>
    </row>
    <row r="8" ht="13">
      <c r="A8" s="1" t="s">
        <v>86</v>
      </c>
      <c r="C8" s="22" t="s">
        <v>772</v>
      </c>
      <c r="E8" s="23" t="s">
        <v>43</v>
      </c>
      <c r="L8" s="24">
        <f>L9</f>
        <v>0</v>
      </c>
      <c r="M8" s="24">
        <f>M9</f>
        <v>0</v>
      </c>
      <c r="N8" s="25"/>
    </row>
    <row r="9" ht="13">
      <c r="A9" s="1" t="s">
        <v>88</v>
      </c>
      <c r="C9" s="22" t="s">
        <v>283</v>
      </c>
      <c r="E9" s="23" t="s">
        <v>284</v>
      </c>
      <c r="L9" s="24">
        <f>SUMIFS(L10:L13,A10:A13,"P")</f>
        <v>0</v>
      </c>
      <c r="M9" s="24">
        <f>SUMIFS(M10:M13,A10:A13,"P")</f>
        <v>0</v>
      </c>
      <c r="N9" s="25"/>
    </row>
    <row r="10">
      <c r="A10" s="1" t="s">
        <v>91</v>
      </c>
      <c r="B10" s="1">
        <v>1</v>
      </c>
      <c r="C10" s="26" t="s">
        <v>773</v>
      </c>
      <c r="D10" t="s">
        <v>93</v>
      </c>
      <c r="E10" s="27" t="s">
        <v>43</v>
      </c>
      <c r="F10" s="28" t="s">
        <v>766</v>
      </c>
      <c r="G10" s="29">
        <v>1</v>
      </c>
      <c r="H10" s="28">
        <v>0</v>
      </c>
      <c r="I10" s="30">
        <f>ROUND(G10*H10,P4)</f>
        <v>0</v>
      </c>
      <c r="L10" s="30">
        <v>0</v>
      </c>
      <c r="M10" s="24">
        <f>ROUND(G10*L10,P4)</f>
        <v>0</v>
      </c>
      <c r="N10" s="25" t="s">
        <v>191</v>
      </c>
      <c r="O10" s="31">
        <f>M10*AA10</f>
        <v>0</v>
      </c>
      <c r="P10" s="1">
        <v>3</v>
      </c>
      <c r="AA10" s="1">
        <f>IF(P10=1,$O$3,IF(P10=2,$O$4,$O$5))</f>
        <v>0</v>
      </c>
    </row>
    <row r="11" ht="25">
      <c r="A11" s="1" t="s">
        <v>96</v>
      </c>
      <c r="E11" s="27" t="s">
        <v>774</v>
      </c>
    </row>
    <row r="12" ht="13">
      <c r="A12" s="1" t="s">
        <v>98</v>
      </c>
      <c r="E12" s="32" t="s">
        <v>449</v>
      </c>
    </row>
    <row r="13" ht="112.5">
      <c r="A13" s="1" t="s">
        <v>100</v>
      </c>
      <c r="E13" s="27" t="s">
        <v>768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44</v>
      </c>
      <c r="M3" s="20">
        <f>Rekapitulace!C26</f>
        <v>0</v>
      </c>
      <c r="N3" s="6" t="s">
        <v>3</v>
      </c>
      <c r="O3">
        <v>0</v>
      </c>
      <c r="P3">
        <v>2</v>
      </c>
    </row>
    <row r="4" ht="34.01575" customHeight="1">
      <c r="A4" s="16" t="s">
        <v>69</v>
      </c>
      <c r="B4" s="17" t="s">
        <v>70</v>
      </c>
      <c r="C4" s="18" t="s">
        <v>44</v>
      </c>
      <c r="D4" s="1"/>
      <c r="E4" s="17" t="s">
        <v>45</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COUNTIFS(L8:L287,"=0",A8:A287,"P")+COUNTIFS(L8:L287,"",A8:A287,"P")+SUM(Q8:Q287)</f>
        <v>0</v>
      </c>
    </row>
    <row r="8" ht="13">
      <c r="A8" s="1" t="s">
        <v>86</v>
      </c>
      <c r="C8" s="22" t="s">
        <v>775</v>
      </c>
      <c r="E8" s="23" t="s">
        <v>45</v>
      </c>
      <c r="L8" s="24">
        <f>L9+L46+L55+L172+L217+L278</f>
        <v>0</v>
      </c>
      <c r="M8" s="24">
        <f>M9+M46+M55+M172+M217+M278</f>
        <v>0</v>
      </c>
      <c r="N8" s="25"/>
    </row>
    <row r="9" ht="13">
      <c r="A9" s="1" t="s">
        <v>88</v>
      </c>
      <c r="C9" s="22" t="s">
        <v>776</v>
      </c>
      <c r="E9" s="23" t="s">
        <v>777</v>
      </c>
      <c r="L9" s="24">
        <f>SUMIFS(L10:L45,A10:A45,"P")</f>
        <v>0</v>
      </c>
      <c r="M9" s="24">
        <f>SUMIFS(M10:M45,A10:A45,"P")</f>
        <v>0</v>
      </c>
      <c r="N9" s="25"/>
    </row>
    <row r="10">
      <c r="A10" s="1" t="s">
        <v>91</v>
      </c>
      <c r="B10" s="1">
        <v>1</v>
      </c>
      <c r="C10" s="26" t="s">
        <v>778</v>
      </c>
      <c r="D10" t="s">
        <v>93</v>
      </c>
      <c r="E10" s="27" t="s">
        <v>779</v>
      </c>
      <c r="F10" s="28" t="s">
        <v>121</v>
      </c>
      <c r="G10" s="29">
        <v>94.599999999999994</v>
      </c>
      <c r="H10" s="28">
        <v>0</v>
      </c>
      <c r="I10" s="30">
        <f>ROUND(G10*H10,P4)</f>
        <v>0</v>
      </c>
      <c r="L10" s="30">
        <v>0</v>
      </c>
      <c r="M10" s="24">
        <f>ROUND(G10*L10,P4)</f>
        <v>0</v>
      </c>
      <c r="N10" s="25" t="s">
        <v>107</v>
      </c>
      <c r="O10" s="31">
        <f>M10*AA10</f>
        <v>0</v>
      </c>
      <c r="P10" s="1">
        <v>3</v>
      </c>
      <c r="AA10" s="1">
        <f>IF(P10=1,$O$3,IF(P10=2,$O$4,$O$5))</f>
        <v>0</v>
      </c>
    </row>
    <row r="11">
      <c r="A11" s="1" t="s">
        <v>96</v>
      </c>
      <c r="E11" s="27" t="s">
        <v>780</v>
      </c>
    </row>
    <row r="12" ht="13">
      <c r="A12" s="1" t="s">
        <v>98</v>
      </c>
      <c r="E12" s="32" t="s">
        <v>781</v>
      </c>
    </row>
    <row r="13" ht="212.5">
      <c r="A13" s="1" t="s">
        <v>100</v>
      </c>
      <c r="E13" s="27" t="s">
        <v>782</v>
      </c>
    </row>
    <row r="14">
      <c r="A14" s="1" t="s">
        <v>91</v>
      </c>
      <c r="B14" s="1">
        <v>2</v>
      </c>
      <c r="C14" s="26" t="s">
        <v>783</v>
      </c>
      <c r="D14" t="s">
        <v>93</v>
      </c>
      <c r="E14" s="27" t="s">
        <v>784</v>
      </c>
      <c r="F14" s="28" t="s">
        <v>106</v>
      </c>
      <c r="G14" s="29">
        <v>19</v>
      </c>
      <c r="H14" s="28">
        <v>0</v>
      </c>
      <c r="I14" s="30">
        <f>ROUND(G14*H14,P4)</f>
        <v>0</v>
      </c>
      <c r="L14" s="30">
        <v>0</v>
      </c>
      <c r="M14" s="24">
        <f>ROUND(G14*L14,P4)</f>
        <v>0</v>
      </c>
      <c r="N14" s="25" t="s">
        <v>107</v>
      </c>
      <c r="O14" s="31">
        <f>M14*AA14</f>
        <v>0</v>
      </c>
      <c r="P14" s="1">
        <v>3</v>
      </c>
      <c r="AA14" s="1">
        <f>IF(P14=1,$O$3,IF(P14=2,$O$4,$O$5))</f>
        <v>0</v>
      </c>
    </row>
    <row r="15">
      <c r="A15" s="1" t="s">
        <v>96</v>
      </c>
      <c r="E15" s="27" t="s">
        <v>93</v>
      </c>
    </row>
    <row r="16" ht="13">
      <c r="A16" s="1" t="s">
        <v>98</v>
      </c>
      <c r="E16" s="32" t="s">
        <v>785</v>
      </c>
    </row>
    <row r="17" ht="137.5">
      <c r="A17" s="1" t="s">
        <v>100</v>
      </c>
      <c r="E17" s="27" t="s">
        <v>786</v>
      </c>
    </row>
    <row r="18">
      <c r="A18" s="1" t="s">
        <v>91</v>
      </c>
      <c r="B18" s="1">
        <v>3</v>
      </c>
      <c r="C18" s="26" t="s">
        <v>787</v>
      </c>
      <c r="D18" t="s">
        <v>93</v>
      </c>
      <c r="E18" s="27" t="s">
        <v>788</v>
      </c>
      <c r="F18" s="28" t="s">
        <v>299</v>
      </c>
      <c r="G18" s="29">
        <v>1892</v>
      </c>
      <c r="H18" s="28">
        <v>0</v>
      </c>
      <c r="I18" s="30">
        <f>ROUND(G18*H18,P4)</f>
        <v>0</v>
      </c>
      <c r="L18" s="30">
        <v>0</v>
      </c>
      <c r="M18" s="24">
        <f>ROUND(G18*L18,P4)</f>
        <v>0</v>
      </c>
      <c r="N18" s="25" t="s">
        <v>107</v>
      </c>
      <c r="O18" s="31">
        <f>M18*AA18</f>
        <v>0</v>
      </c>
      <c r="P18" s="1">
        <v>3</v>
      </c>
      <c r="AA18" s="1">
        <f>IF(P18=1,$O$3,IF(P18=2,$O$4,$O$5))</f>
        <v>0</v>
      </c>
    </row>
    <row r="19">
      <c r="A19" s="1" t="s">
        <v>96</v>
      </c>
      <c r="E19" s="27" t="s">
        <v>789</v>
      </c>
    </row>
    <row r="20" ht="13">
      <c r="A20" s="1" t="s">
        <v>98</v>
      </c>
      <c r="E20" s="32" t="s">
        <v>790</v>
      </c>
    </row>
    <row r="21" ht="125">
      <c r="A21" s="1" t="s">
        <v>100</v>
      </c>
      <c r="E21" s="27" t="s">
        <v>791</v>
      </c>
    </row>
    <row r="22">
      <c r="A22" s="1" t="s">
        <v>91</v>
      </c>
      <c r="B22" s="1">
        <v>4</v>
      </c>
      <c r="C22" s="26" t="s">
        <v>792</v>
      </c>
      <c r="D22" t="s">
        <v>93</v>
      </c>
      <c r="E22" s="27" t="s">
        <v>793</v>
      </c>
      <c r="F22" s="28" t="s">
        <v>319</v>
      </c>
      <c r="G22" s="29">
        <v>170.28</v>
      </c>
      <c r="H22" s="28">
        <v>0</v>
      </c>
      <c r="I22" s="30">
        <f>ROUND(G22*H22,P4)</f>
        <v>0</v>
      </c>
      <c r="L22" s="30">
        <v>0</v>
      </c>
      <c r="M22" s="24">
        <f>ROUND(G22*L22,P4)</f>
        <v>0</v>
      </c>
      <c r="N22" s="25" t="s">
        <v>107</v>
      </c>
      <c r="O22" s="31">
        <f>M22*AA22</f>
        <v>0</v>
      </c>
      <c r="P22" s="1">
        <v>3</v>
      </c>
      <c r="AA22" s="1">
        <f>IF(P22=1,$O$3,IF(P22=2,$O$4,$O$5))</f>
        <v>0</v>
      </c>
    </row>
    <row r="23">
      <c r="A23" s="1" t="s">
        <v>96</v>
      </c>
      <c r="E23" s="27" t="s">
        <v>794</v>
      </c>
    </row>
    <row r="24" ht="13">
      <c r="A24" s="1" t="s">
        <v>98</v>
      </c>
      <c r="E24" s="32" t="s">
        <v>795</v>
      </c>
    </row>
    <row r="25" ht="100">
      <c r="A25" s="1" t="s">
        <v>100</v>
      </c>
      <c r="E25" s="27" t="s">
        <v>796</v>
      </c>
    </row>
    <row r="26">
      <c r="A26" s="1" t="s">
        <v>91</v>
      </c>
      <c r="B26" s="1">
        <v>5</v>
      </c>
      <c r="C26" s="26" t="s">
        <v>631</v>
      </c>
      <c r="D26" t="s">
        <v>93</v>
      </c>
      <c r="E26" s="27" t="s">
        <v>632</v>
      </c>
      <c r="F26" s="28" t="s">
        <v>106</v>
      </c>
      <c r="G26" s="29">
        <v>20</v>
      </c>
      <c r="H26" s="28">
        <v>0</v>
      </c>
      <c r="I26" s="30">
        <f>ROUND(G26*H26,P4)</f>
        <v>0</v>
      </c>
      <c r="L26" s="30">
        <v>0</v>
      </c>
      <c r="M26" s="24">
        <f>ROUND(G26*L26,P4)</f>
        <v>0</v>
      </c>
      <c r="N26" s="25" t="s">
        <v>107</v>
      </c>
      <c r="O26" s="31">
        <f>M26*AA26</f>
        <v>0</v>
      </c>
      <c r="P26" s="1">
        <v>3</v>
      </c>
      <c r="AA26" s="1">
        <f>IF(P26=1,$O$3,IF(P26=2,$O$4,$O$5))</f>
        <v>0</v>
      </c>
    </row>
    <row r="27">
      <c r="A27" s="1" t="s">
        <v>96</v>
      </c>
      <c r="E27" s="27" t="s">
        <v>797</v>
      </c>
    </row>
    <row r="28" ht="13">
      <c r="A28" s="1" t="s">
        <v>98</v>
      </c>
      <c r="E28" s="32" t="s">
        <v>798</v>
      </c>
    </row>
    <row r="29" ht="75">
      <c r="A29" s="1" t="s">
        <v>100</v>
      </c>
      <c r="E29" s="27" t="s">
        <v>633</v>
      </c>
    </row>
    <row r="30">
      <c r="A30" s="1" t="s">
        <v>91</v>
      </c>
      <c r="B30" s="1">
        <v>6</v>
      </c>
      <c r="C30" s="26" t="s">
        <v>799</v>
      </c>
      <c r="D30" t="s">
        <v>93</v>
      </c>
      <c r="E30" s="27" t="s">
        <v>800</v>
      </c>
      <c r="F30" s="28" t="s">
        <v>106</v>
      </c>
      <c r="G30" s="29">
        <v>3</v>
      </c>
      <c r="H30" s="28">
        <v>0</v>
      </c>
      <c r="I30" s="30">
        <f>ROUND(G30*H30,P4)</f>
        <v>0</v>
      </c>
      <c r="L30" s="30">
        <v>0</v>
      </c>
      <c r="M30" s="24">
        <f>ROUND(G30*L30,P4)</f>
        <v>0</v>
      </c>
      <c r="N30" s="25" t="s">
        <v>107</v>
      </c>
      <c r="O30" s="31">
        <f>M30*AA30</f>
        <v>0</v>
      </c>
      <c r="P30" s="1">
        <v>3</v>
      </c>
      <c r="AA30" s="1">
        <f>IF(P30=1,$O$3,IF(P30=2,$O$4,$O$5))</f>
        <v>0</v>
      </c>
    </row>
    <row r="31">
      <c r="A31" s="1" t="s">
        <v>96</v>
      </c>
      <c r="E31" s="27" t="s">
        <v>797</v>
      </c>
    </row>
    <row r="32" ht="13">
      <c r="A32" s="1" t="s">
        <v>98</v>
      </c>
      <c r="E32" s="32" t="s">
        <v>801</v>
      </c>
    </row>
    <row r="33" ht="75">
      <c r="A33" s="1" t="s">
        <v>100</v>
      </c>
      <c r="E33" s="27" t="s">
        <v>633</v>
      </c>
    </row>
    <row r="34">
      <c r="A34" s="1" t="s">
        <v>91</v>
      </c>
      <c r="B34" s="1">
        <v>7</v>
      </c>
      <c r="C34" s="26" t="s">
        <v>802</v>
      </c>
      <c r="D34" t="s">
        <v>93</v>
      </c>
      <c r="E34" s="27" t="s">
        <v>803</v>
      </c>
      <c r="F34" s="28" t="s">
        <v>106</v>
      </c>
      <c r="G34" s="29">
        <v>4</v>
      </c>
      <c r="H34" s="28">
        <v>0</v>
      </c>
      <c r="I34" s="30">
        <f>ROUND(G34*H34,P4)</f>
        <v>0</v>
      </c>
      <c r="L34" s="30">
        <v>0</v>
      </c>
      <c r="M34" s="24">
        <f>ROUND(G34*L34,P4)</f>
        <v>0</v>
      </c>
      <c r="N34" s="25" t="s">
        <v>107</v>
      </c>
      <c r="O34" s="31">
        <f>M34*AA34</f>
        <v>0</v>
      </c>
      <c r="P34" s="1">
        <v>3</v>
      </c>
      <c r="AA34" s="1">
        <f>IF(P34=1,$O$3,IF(P34=2,$O$4,$O$5))</f>
        <v>0</v>
      </c>
    </row>
    <row r="35">
      <c r="A35" s="1" t="s">
        <v>96</v>
      </c>
      <c r="E35" s="27" t="s">
        <v>93</v>
      </c>
    </row>
    <row r="36" ht="13">
      <c r="A36" s="1" t="s">
        <v>98</v>
      </c>
      <c r="E36" s="32" t="s">
        <v>804</v>
      </c>
    </row>
    <row r="37" ht="112.5">
      <c r="A37" s="1" t="s">
        <v>100</v>
      </c>
      <c r="E37" s="27" t="s">
        <v>805</v>
      </c>
    </row>
    <row r="38">
      <c r="A38" s="1" t="s">
        <v>91</v>
      </c>
      <c r="B38" s="1">
        <v>8</v>
      </c>
      <c r="C38" s="26" t="s">
        <v>806</v>
      </c>
      <c r="D38" t="s">
        <v>93</v>
      </c>
      <c r="E38" s="27" t="s">
        <v>807</v>
      </c>
      <c r="F38" s="28" t="s">
        <v>106</v>
      </c>
      <c r="G38" s="29">
        <v>1</v>
      </c>
      <c r="H38" s="28">
        <v>0</v>
      </c>
      <c r="I38" s="30">
        <f>ROUND(G38*H38,P4)</f>
        <v>0</v>
      </c>
      <c r="L38" s="30">
        <v>0</v>
      </c>
      <c r="M38" s="24">
        <f>ROUND(G38*L38,P4)</f>
        <v>0</v>
      </c>
      <c r="N38" s="25" t="s">
        <v>107</v>
      </c>
      <c r="O38" s="31">
        <f>M38*AA38</f>
        <v>0</v>
      </c>
      <c r="P38" s="1">
        <v>3</v>
      </c>
      <c r="AA38" s="1">
        <f>IF(P38=1,$O$3,IF(P38=2,$O$4,$O$5))</f>
        <v>0</v>
      </c>
    </row>
    <row r="39">
      <c r="A39" s="1" t="s">
        <v>96</v>
      </c>
      <c r="E39" s="27" t="s">
        <v>808</v>
      </c>
    </row>
    <row r="40" ht="13">
      <c r="A40" s="1" t="s">
        <v>98</v>
      </c>
      <c r="E40" s="32" t="s">
        <v>449</v>
      </c>
    </row>
    <row r="41" ht="112.5">
      <c r="A41" s="1" t="s">
        <v>100</v>
      </c>
      <c r="E41" s="27" t="s">
        <v>809</v>
      </c>
    </row>
    <row r="42">
      <c r="A42" s="1" t="s">
        <v>91</v>
      </c>
      <c r="B42" s="1">
        <v>9</v>
      </c>
      <c r="C42" s="26" t="s">
        <v>810</v>
      </c>
      <c r="D42" t="s">
        <v>93</v>
      </c>
      <c r="E42" s="27" t="s">
        <v>811</v>
      </c>
      <c r="F42" s="28" t="s">
        <v>114</v>
      </c>
      <c r="G42" s="29">
        <v>125</v>
      </c>
      <c r="H42" s="28">
        <v>0</v>
      </c>
      <c r="I42" s="30">
        <f>ROUND(G42*H42,P4)</f>
        <v>0</v>
      </c>
      <c r="L42" s="30">
        <v>0</v>
      </c>
      <c r="M42" s="24">
        <f>ROUND(G42*L42,P4)</f>
        <v>0</v>
      </c>
      <c r="N42" s="25" t="s">
        <v>107</v>
      </c>
      <c r="O42" s="31">
        <f>M42*AA42</f>
        <v>0</v>
      </c>
      <c r="P42" s="1">
        <v>3</v>
      </c>
      <c r="AA42" s="1">
        <f>IF(P42=1,$O$3,IF(P42=2,$O$4,$O$5))</f>
        <v>0</v>
      </c>
    </row>
    <row r="43">
      <c r="A43" s="1" t="s">
        <v>96</v>
      </c>
      <c r="E43" s="27" t="s">
        <v>93</v>
      </c>
    </row>
    <row r="44" ht="13">
      <c r="A44" s="1" t="s">
        <v>98</v>
      </c>
      <c r="E44" s="32" t="s">
        <v>812</v>
      </c>
    </row>
    <row r="45" ht="87.5">
      <c r="A45" s="1" t="s">
        <v>100</v>
      </c>
      <c r="E45" s="27" t="s">
        <v>813</v>
      </c>
    </row>
    <row r="46" ht="13">
      <c r="A46" s="1" t="s">
        <v>88</v>
      </c>
      <c r="C46" s="22" t="s">
        <v>814</v>
      </c>
      <c r="E46" s="23" t="s">
        <v>815</v>
      </c>
      <c r="L46" s="24">
        <f>SUMIFS(L47:L54,A47:A54,"P")</f>
        <v>0</v>
      </c>
      <c r="M46" s="24">
        <f>SUMIFS(M47:M54,A47:A54,"P")</f>
        <v>0</v>
      </c>
      <c r="N46" s="25"/>
    </row>
    <row r="47" ht="25">
      <c r="A47" s="1" t="s">
        <v>91</v>
      </c>
      <c r="B47" s="1">
        <v>10</v>
      </c>
      <c r="C47" s="26" t="s">
        <v>816</v>
      </c>
      <c r="D47" t="s">
        <v>93</v>
      </c>
      <c r="E47" s="27" t="s">
        <v>817</v>
      </c>
      <c r="F47" s="28" t="s">
        <v>106</v>
      </c>
      <c r="G47" s="29">
        <v>20</v>
      </c>
      <c r="H47" s="28">
        <v>0</v>
      </c>
      <c r="I47" s="30">
        <f>ROUND(G47*H47,P4)</f>
        <v>0</v>
      </c>
      <c r="L47" s="30">
        <v>0</v>
      </c>
      <c r="M47" s="24">
        <f>ROUND(G47*L47,P4)</f>
        <v>0</v>
      </c>
      <c r="N47" s="25" t="s">
        <v>107</v>
      </c>
      <c r="O47" s="31">
        <f>M47*AA47</f>
        <v>0</v>
      </c>
      <c r="P47" s="1">
        <v>3</v>
      </c>
      <c r="AA47" s="1">
        <f>IF(P47=1,$O$3,IF(P47=2,$O$4,$O$5))</f>
        <v>0</v>
      </c>
    </row>
    <row r="48">
      <c r="A48" s="1" t="s">
        <v>96</v>
      </c>
      <c r="E48" s="27" t="s">
        <v>93</v>
      </c>
    </row>
    <row r="49" ht="13">
      <c r="A49" s="1" t="s">
        <v>98</v>
      </c>
      <c r="E49" s="32" t="s">
        <v>798</v>
      </c>
    </row>
    <row r="50" ht="100">
      <c r="A50" s="1" t="s">
        <v>100</v>
      </c>
      <c r="E50" s="27" t="s">
        <v>818</v>
      </c>
    </row>
    <row r="51" ht="25">
      <c r="A51" s="1" t="s">
        <v>91</v>
      </c>
      <c r="B51" s="1">
        <v>11</v>
      </c>
      <c r="C51" s="26" t="s">
        <v>819</v>
      </c>
      <c r="D51" t="s">
        <v>93</v>
      </c>
      <c r="E51" s="27" t="s">
        <v>820</v>
      </c>
      <c r="F51" s="28" t="s">
        <v>114</v>
      </c>
      <c r="G51" s="29">
        <v>26</v>
      </c>
      <c r="H51" s="28">
        <v>0</v>
      </c>
      <c r="I51" s="30">
        <f>ROUND(G51*H51,P4)</f>
        <v>0</v>
      </c>
      <c r="L51" s="30">
        <v>0</v>
      </c>
      <c r="M51" s="24">
        <f>ROUND(G51*L51,P4)</f>
        <v>0</v>
      </c>
      <c r="N51" s="25" t="s">
        <v>107</v>
      </c>
      <c r="O51" s="31">
        <f>M51*AA51</f>
        <v>0</v>
      </c>
      <c r="P51" s="1">
        <v>3</v>
      </c>
      <c r="AA51" s="1">
        <f>IF(P51=1,$O$3,IF(P51=2,$O$4,$O$5))</f>
        <v>0</v>
      </c>
    </row>
    <row r="52">
      <c r="A52" s="1" t="s">
        <v>96</v>
      </c>
      <c r="E52" s="27" t="s">
        <v>93</v>
      </c>
    </row>
    <row r="53" ht="13">
      <c r="A53" s="1" t="s">
        <v>98</v>
      </c>
      <c r="E53" s="32" t="s">
        <v>821</v>
      </c>
    </row>
    <row r="54" ht="100">
      <c r="A54" s="1" t="s">
        <v>100</v>
      </c>
      <c r="E54" s="27" t="s">
        <v>822</v>
      </c>
    </row>
    <row r="55" ht="13">
      <c r="A55" s="1" t="s">
        <v>88</v>
      </c>
      <c r="C55" s="22" t="s">
        <v>823</v>
      </c>
      <c r="E55" s="23" t="s">
        <v>824</v>
      </c>
      <c r="L55" s="24">
        <f>SUMIFS(L56:L171,A56:A171,"P")</f>
        <v>0</v>
      </c>
      <c r="M55" s="24">
        <f>SUMIFS(M56:M171,A56:A171,"P")</f>
        <v>0</v>
      </c>
      <c r="N55" s="25"/>
    </row>
    <row r="56">
      <c r="A56" s="1" t="s">
        <v>91</v>
      </c>
      <c r="B56" s="1">
        <v>12</v>
      </c>
      <c r="C56" s="26" t="s">
        <v>825</v>
      </c>
      <c r="D56" t="s">
        <v>93</v>
      </c>
      <c r="E56" s="27" t="s">
        <v>826</v>
      </c>
      <c r="F56" s="28" t="s">
        <v>106</v>
      </c>
      <c r="G56" s="29">
        <v>20</v>
      </c>
      <c r="H56" s="28">
        <v>0</v>
      </c>
      <c r="I56" s="30">
        <f>ROUND(G56*H56,P4)</f>
        <v>0</v>
      </c>
      <c r="L56" s="30">
        <v>0</v>
      </c>
      <c r="M56" s="24">
        <f>ROUND(G56*L56,P4)</f>
        <v>0</v>
      </c>
      <c r="N56" s="25" t="s">
        <v>107</v>
      </c>
      <c r="O56" s="31">
        <f>M56*AA56</f>
        <v>0</v>
      </c>
      <c r="P56" s="1">
        <v>3</v>
      </c>
      <c r="AA56" s="1">
        <f>IF(P56=1,$O$3,IF(P56=2,$O$4,$O$5))</f>
        <v>0</v>
      </c>
    </row>
    <row r="57">
      <c r="A57" s="1" t="s">
        <v>96</v>
      </c>
      <c r="E57" s="27" t="s">
        <v>93</v>
      </c>
    </row>
    <row r="58" ht="13">
      <c r="A58" s="1" t="s">
        <v>98</v>
      </c>
      <c r="E58" s="32" t="s">
        <v>798</v>
      </c>
    </row>
    <row r="59" ht="87.5">
      <c r="A59" s="1" t="s">
        <v>100</v>
      </c>
      <c r="E59" s="27" t="s">
        <v>827</v>
      </c>
    </row>
    <row r="60">
      <c r="A60" s="1" t="s">
        <v>91</v>
      </c>
      <c r="B60" s="1">
        <v>13</v>
      </c>
      <c r="C60" s="26" t="s">
        <v>828</v>
      </c>
      <c r="D60" t="s">
        <v>93</v>
      </c>
      <c r="E60" s="27" t="s">
        <v>829</v>
      </c>
      <c r="F60" s="28" t="s">
        <v>106</v>
      </c>
      <c r="G60" s="29">
        <v>8</v>
      </c>
      <c r="H60" s="28">
        <v>0</v>
      </c>
      <c r="I60" s="30">
        <f>ROUND(G60*H60,P4)</f>
        <v>0</v>
      </c>
      <c r="L60" s="30">
        <v>0</v>
      </c>
      <c r="M60" s="24">
        <f>ROUND(G60*L60,P4)</f>
        <v>0</v>
      </c>
      <c r="N60" s="25" t="s">
        <v>107</v>
      </c>
      <c r="O60" s="31">
        <f>M60*AA60</f>
        <v>0</v>
      </c>
      <c r="P60" s="1">
        <v>3</v>
      </c>
      <c r="AA60" s="1">
        <f>IF(P60=1,$O$3,IF(P60=2,$O$4,$O$5))</f>
        <v>0</v>
      </c>
    </row>
    <row r="61">
      <c r="A61" s="1" t="s">
        <v>96</v>
      </c>
      <c r="E61" s="27" t="s">
        <v>93</v>
      </c>
    </row>
    <row r="62" ht="13">
      <c r="A62" s="1" t="s">
        <v>98</v>
      </c>
      <c r="E62" s="32" t="s">
        <v>830</v>
      </c>
    </row>
    <row r="63" ht="87.5">
      <c r="A63" s="1" t="s">
        <v>100</v>
      </c>
      <c r="E63" s="27" t="s">
        <v>831</v>
      </c>
    </row>
    <row r="64">
      <c r="A64" s="1" t="s">
        <v>91</v>
      </c>
      <c r="B64" s="1">
        <v>14</v>
      </c>
      <c r="C64" s="26" t="s">
        <v>832</v>
      </c>
      <c r="D64" t="s">
        <v>93</v>
      </c>
      <c r="E64" s="27" t="s">
        <v>833</v>
      </c>
      <c r="F64" s="28" t="s">
        <v>106</v>
      </c>
      <c r="G64" s="29">
        <v>16</v>
      </c>
      <c r="H64" s="28">
        <v>0</v>
      </c>
      <c r="I64" s="30">
        <f>ROUND(G64*H64,P4)</f>
        <v>0</v>
      </c>
      <c r="L64" s="30">
        <v>0</v>
      </c>
      <c r="M64" s="24">
        <f>ROUND(G64*L64,P4)</f>
        <v>0</v>
      </c>
      <c r="N64" s="25" t="s">
        <v>107</v>
      </c>
      <c r="O64" s="31">
        <f>M64*AA64</f>
        <v>0</v>
      </c>
      <c r="P64" s="1">
        <v>3</v>
      </c>
      <c r="AA64" s="1">
        <f>IF(P64=1,$O$3,IF(P64=2,$O$4,$O$5))</f>
        <v>0</v>
      </c>
    </row>
    <row r="65">
      <c r="A65" s="1" t="s">
        <v>96</v>
      </c>
      <c r="E65" s="27" t="s">
        <v>93</v>
      </c>
    </row>
    <row r="66" ht="13">
      <c r="A66" s="1" t="s">
        <v>98</v>
      </c>
      <c r="E66" s="32" t="s">
        <v>834</v>
      </c>
    </row>
    <row r="67" ht="87.5">
      <c r="A67" s="1" t="s">
        <v>100</v>
      </c>
      <c r="E67" s="27" t="s">
        <v>835</v>
      </c>
    </row>
    <row r="68">
      <c r="A68" s="1" t="s">
        <v>91</v>
      </c>
      <c r="B68" s="1">
        <v>15</v>
      </c>
      <c r="C68" s="26" t="s">
        <v>836</v>
      </c>
      <c r="D68" t="s">
        <v>93</v>
      </c>
      <c r="E68" s="27" t="s">
        <v>837</v>
      </c>
      <c r="F68" s="28" t="s">
        <v>106</v>
      </c>
      <c r="G68" s="29">
        <v>196</v>
      </c>
      <c r="H68" s="28">
        <v>0</v>
      </c>
      <c r="I68" s="30">
        <f>ROUND(G68*H68,P4)</f>
        <v>0</v>
      </c>
      <c r="L68" s="30">
        <v>0</v>
      </c>
      <c r="M68" s="24">
        <f>ROUND(G68*L68,P4)</f>
        <v>0</v>
      </c>
      <c r="N68" s="25" t="s">
        <v>107</v>
      </c>
      <c r="O68" s="31">
        <f>M68*AA68</f>
        <v>0</v>
      </c>
      <c r="P68" s="1">
        <v>3</v>
      </c>
      <c r="AA68" s="1">
        <f>IF(P68=1,$O$3,IF(P68=2,$O$4,$O$5))</f>
        <v>0</v>
      </c>
    </row>
    <row r="69">
      <c r="A69" s="1" t="s">
        <v>96</v>
      </c>
      <c r="E69" s="27" t="s">
        <v>93</v>
      </c>
    </row>
    <row r="70" ht="13">
      <c r="A70" s="1" t="s">
        <v>98</v>
      </c>
      <c r="E70" s="32" t="s">
        <v>838</v>
      </c>
    </row>
    <row r="71" ht="100">
      <c r="A71" s="1" t="s">
        <v>100</v>
      </c>
      <c r="E71" s="27" t="s">
        <v>839</v>
      </c>
    </row>
    <row r="72">
      <c r="A72" s="1" t="s">
        <v>91</v>
      </c>
      <c r="B72" s="1">
        <v>16</v>
      </c>
      <c r="C72" s="26" t="s">
        <v>840</v>
      </c>
      <c r="D72" t="s">
        <v>93</v>
      </c>
      <c r="E72" s="27" t="s">
        <v>841</v>
      </c>
      <c r="F72" s="28" t="s">
        <v>106</v>
      </c>
      <c r="G72" s="29">
        <v>9</v>
      </c>
      <c r="H72" s="28">
        <v>0</v>
      </c>
      <c r="I72" s="30">
        <f>ROUND(G72*H72,P4)</f>
        <v>0</v>
      </c>
      <c r="L72" s="30">
        <v>0</v>
      </c>
      <c r="M72" s="24">
        <f>ROUND(G72*L72,P4)</f>
        <v>0</v>
      </c>
      <c r="N72" s="25" t="s">
        <v>107</v>
      </c>
      <c r="O72" s="31">
        <f>M72*AA72</f>
        <v>0</v>
      </c>
      <c r="P72" s="1">
        <v>3</v>
      </c>
      <c r="AA72" s="1">
        <f>IF(P72=1,$O$3,IF(P72=2,$O$4,$O$5))</f>
        <v>0</v>
      </c>
    </row>
    <row r="73">
      <c r="A73" s="1" t="s">
        <v>96</v>
      </c>
      <c r="E73" s="27" t="s">
        <v>842</v>
      </c>
    </row>
    <row r="74" ht="13">
      <c r="A74" s="1" t="s">
        <v>98</v>
      </c>
      <c r="E74" s="32" t="s">
        <v>843</v>
      </c>
    </row>
    <row r="75" ht="100">
      <c r="A75" s="1" t="s">
        <v>100</v>
      </c>
      <c r="E75" s="27" t="s">
        <v>839</v>
      </c>
    </row>
    <row r="76">
      <c r="A76" s="1" t="s">
        <v>91</v>
      </c>
      <c r="B76" s="1">
        <v>17</v>
      </c>
      <c r="C76" s="26" t="s">
        <v>844</v>
      </c>
      <c r="D76" t="s">
        <v>93</v>
      </c>
      <c r="E76" s="27" t="s">
        <v>845</v>
      </c>
      <c r="F76" s="28" t="s">
        <v>106</v>
      </c>
      <c r="G76" s="29">
        <v>6</v>
      </c>
      <c r="H76" s="28">
        <v>0</v>
      </c>
      <c r="I76" s="30">
        <f>ROUND(G76*H76,P4)</f>
        <v>0</v>
      </c>
      <c r="L76" s="30">
        <v>0</v>
      </c>
      <c r="M76" s="24">
        <f>ROUND(G76*L76,P4)</f>
        <v>0</v>
      </c>
      <c r="N76" s="25" t="s">
        <v>107</v>
      </c>
      <c r="O76" s="31">
        <f>M76*AA76</f>
        <v>0</v>
      </c>
      <c r="P76" s="1">
        <v>3</v>
      </c>
      <c r="AA76" s="1">
        <f>IF(P76=1,$O$3,IF(P76=2,$O$4,$O$5))</f>
        <v>0</v>
      </c>
    </row>
    <row r="77">
      <c r="A77" s="1" t="s">
        <v>96</v>
      </c>
      <c r="E77" s="27" t="s">
        <v>846</v>
      </c>
    </row>
    <row r="78" ht="13">
      <c r="A78" s="1" t="s">
        <v>98</v>
      </c>
      <c r="E78" s="32" t="s">
        <v>847</v>
      </c>
    </row>
    <row r="79" ht="100">
      <c r="A79" s="1" t="s">
        <v>100</v>
      </c>
      <c r="E79" s="27" t="s">
        <v>839</v>
      </c>
    </row>
    <row r="80">
      <c r="A80" s="1" t="s">
        <v>91</v>
      </c>
      <c r="B80" s="1">
        <v>18</v>
      </c>
      <c r="C80" s="26" t="s">
        <v>848</v>
      </c>
      <c r="D80" t="s">
        <v>93</v>
      </c>
      <c r="E80" s="27" t="s">
        <v>849</v>
      </c>
      <c r="F80" s="28" t="s">
        <v>106</v>
      </c>
      <c r="G80" s="29">
        <v>1</v>
      </c>
      <c r="H80" s="28">
        <v>0</v>
      </c>
      <c r="I80" s="30">
        <f>ROUND(G80*H80,P4)</f>
        <v>0</v>
      </c>
      <c r="L80" s="30">
        <v>0</v>
      </c>
      <c r="M80" s="24">
        <f>ROUND(G80*L80,P4)</f>
        <v>0</v>
      </c>
      <c r="N80" s="25" t="s">
        <v>107</v>
      </c>
      <c r="O80" s="31">
        <f>M80*AA80</f>
        <v>0</v>
      </c>
      <c r="P80" s="1">
        <v>3</v>
      </c>
      <c r="AA80" s="1">
        <f>IF(P80=1,$O$3,IF(P80=2,$O$4,$O$5))</f>
        <v>0</v>
      </c>
    </row>
    <row r="81">
      <c r="A81" s="1" t="s">
        <v>96</v>
      </c>
      <c r="E81" s="27" t="s">
        <v>93</v>
      </c>
    </row>
    <row r="82" ht="13">
      <c r="A82" s="1" t="s">
        <v>98</v>
      </c>
      <c r="E82" s="32" t="s">
        <v>449</v>
      </c>
    </row>
    <row r="83" ht="100">
      <c r="A83" s="1" t="s">
        <v>100</v>
      </c>
      <c r="E83" s="27" t="s">
        <v>839</v>
      </c>
    </row>
    <row r="84">
      <c r="A84" s="1" t="s">
        <v>91</v>
      </c>
      <c r="B84" s="1">
        <v>19</v>
      </c>
      <c r="C84" s="26" t="s">
        <v>850</v>
      </c>
      <c r="D84" t="s">
        <v>93</v>
      </c>
      <c r="E84" s="27" t="s">
        <v>851</v>
      </c>
      <c r="F84" s="28" t="s">
        <v>106</v>
      </c>
      <c r="G84" s="29">
        <v>3</v>
      </c>
      <c r="H84" s="28">
        <v>0</v>
      </c>
      <c r="I84" s="30">
        <f>ROUND(G84*H84,P4)</f>
        <v>0</v>
      </c>
      <c r="L84" s="30">
        <v>0</v>
      </c>
      <c r="M84" s="24">
        <f>ROUND(G84*L84,P4)</f>
        <v>0</v>
      </c>
      <c r="N84" s="25" t="s">
        <v>107</v>
      </c>
      <c r="O84" s="31">
        <f>M84*AA84</f>
        <v>0</v>
      </c>
      <c r="P84" s="1">
        <v>3</v>
      </c>
      <c r="AA84" s="1">
        <f>IF(P84=1,$O$3,IF(P84=2,$O$4,$O$5))</f>
        <v>0</v>
      </c>
    </row>
    <row r="85">
      <c r="A85" s="1" t="s">
        <v>96</v>
      </c>
      <c r="E85" s="27" t="s">
        <v>852</v>
      </c>
    </row>
    <row r="86" ht="13">
      <c r="A86" s="1" t="s">
        <v>98</v>
      </c>
      <c r="E86" s="32" t="s">
        <v>801</v>
      </c>
    </row>
    <row r="87" ht="100">
      <c r="A87" s="1" t="s">
        <v>100</v>
      </c>
      <c r="E87" s="27" t="s">
        <v>839</v>
      </c>
    </row>
    <row r="88">
      <c r="A88" s="1" t="s">
        <v>91</v>
      </c>
      <c r="B88" s="1">
        <v>20</v>
      </c>
      <c r="C88" s="26" t="s">
        <v>853</v>
      </c>
      <c r="D88" t="s">
        <v>93</v>
      </c>
      <c r="E88" s="27" t="s">
        <v>854</v>
      </c>
      <c r="F88" s="28" t="s">
        <v>106</v>
      </c>
      <c r="G88" s="29">
        <v>6</v>
      </c>
      <c r="H88" s="28">
        <v>0</v>
      </c>
      <c r="I88" s="30">
        <f>ROUND(G88*H88,P4)</f>
        <v>0</v>
      </c>
      <c r="L88" s="30">
        <v>0</v>
      </c>
      <c r="M88" s="24">
        <f>ROUND(G88*L88,P4)</f>
        <v>0</v>
      </c>
      <c r="N88" s="25" t="s">
        <v>107</v>
      </c>
      <c r="O88" s="31">
        <f>M88*AA88</f>
        <v>0</v>
      </c>
      <c r="P88" s="1">
        <v>3</v>
      </c>
      <c r="AA88" s="1">
        <f>IF(P88=1,$O$3,IF(P88=2,$O$4,$O$5))</f>
        <v>0</v>
      </c>
    </row>
    <row r="89">
      <c r="A89" s="1" t="s">
        <v>96</v>
      </c>
      <c r="E89" s="27" t="s">
        <v>93</v>
      </c>
    </row>
    <row r="90" ht="13">
      <c r="A90" s="1" t="s">
        <v>98</v>
      </c>
      <c r="E90" s="32" t="s">
        <v>847</v>
      </c>
    </row>
    <row r="91" ht="100">
      <c r="A91" s="1" t="s">
        <v>100</v>
      </c>
      <c r="E91" s="27" t="s">
        <v>855</v>
      </c>
    </row>
    <row r="92">
      <c r="A92" s="1" t="s">
        <v>91</v>
      </c>
      <c r="B92" s="1">
        <v>21</v>
      </c>
      <c r="C92" s="26" t="s">
        <v>856</v>
      </c>
      <c r="D92" t="s">
        <v>93</v>
      </c>
      <c r="E92" s="27" t="s">
        <v>857</v>
      </c>
      <c r="F92" s="28" t="s">
        <v>131</v>
      </c>
      <c r="G92" s="29">
        <v>90</v>
      </c>
      <c r="H92" s="28">
        <v>0</v>
      </c>
      <c r="I92" s="30">
        <f>ROUND(G92*H92,P4)</f>
        <v>0</v>
      </c>
      <c r="L92" s="30">
        <v>0</v>
      </c>
      <c r="M92" s="24">
        <f>ROUND(G92*L92,P4)</f>
        <v>0</v>
      </c>
      <c r="N92" s="25" t="s">
        <v>107</v>
      </c>
      <c r="O92" s="31">
        <f>M92*AA92</f>
        <v>0</v>
      </c>
      <c r="P92" s="1">
        <v>3</v>
      </c>
      <c r="AA92" s="1">
        <f>IF(P92=1,$O$3,IF(P92=2,$O$4,$O$5))</f>
        <v>0</v>
      </c>
    </row>
    <row r="93">
      <c r="A93" s="1" t="s">
        <v>96</v>
      </c>
      <c r="E93" s="27" t="s">
        <v>858</v>
      </c>
    </row>
    <row r="94" ht="13">
      <c r="A94" s="1" t="s">
        <v>98</v>
      </c>
      <c r="E94" s="32" t="s">
        <v>859</v>
      </c>
    </row>
    <row r="95" ht="100">
      <c r="A95" s="1" t="s">
        <v>100</v>
      </c>
      <c r="E95" s="27" t="s">
        <v>860</v>
      </c>
    </row>
    <row r="96">
      <c r="A96" s="1" t="s">
        <v>91</v>
      </c>
      <c r="B96" s="1">
        <v>22</v>
      </c>
      <c r="C96" s="26" t="s">
        <v>861</v>
      </c>
      <c r="D96" t="s">
        <v>93</v>
      </c>
      <c r="E96" s="27" t="s">
        <v>862</v>
      </c>
      <c r="F96" s="28" t="s">
        <v>131</v>
      </c>
      <c r="G96" s="29">
        <v>1300</v>
      </c>
      <c r="H96" s="28">
        <v>0</v>
      </c>
      <c r="I96" s="30">
        <f>ROUND(G96*H96,P4)</f>
        <v>0</v>
      </c>
      <c r="L96" s="30">
        <v>0</v>
      </c>
      <c r="M96" s="24">
        <f>ROUND(G96*L96,P4)</f>
        <v>0</v>
      </c>
      <c r="N96" s="25" t="s">
        <v>107</v>
      </c>
      <c r="O96" s="31">
        <f>M96*AA96</f>
        <v>0</v>
      </c>
      <c r="P96" s="1">
        <v>3</v>
      </c>
      <c r="AA96" s="1">
        <f>IF(P96=1,$O$3,IF(P96=2,$O$4,$O$5))</f>
        <v>0</v>
      </c>
    </row>
    <row r="97">
      <c r="A97" s="1" t="s">
        <v>96</v>
      </c>
      <c r="E97" s="27" t="s">
        <v>863</v>
      </c>
    </row>
    <row r="98" ht="13">
      <c r="A98" s="1" t="s">
        <v>98</v>
      </c>
      <c r="E98" s="32" t="s">
        <v>864</v>
      </c>
    </row>
    <row r="99" ht="100">
      <c r="A99" s="1" t="s">
        <v>100</v>
      </c>
      <c r="E99" s="27" t="s">
        <v>860</v>
      </c>
    </row>
    <row r="100">
      <c r="A100" s="1" t="s">
        <v>91</v>
      </c>
      <c r="B100" s="1">
        <v>23</v>
      </c>
      <c r="C100" s="26" t="s">
        <v>865</v>
      </c>
      <c r="D100" t="s">
        <v>93</v>
      </c>
      <c r="E100" s="27" t="s">
        <v>866</v>
      </c>
      <c r="F100" s="28" t="s">
        <v>131</v>
      </c>
      <c r="G100" s="29">
        <v>1300</v>
      </c>
      <c r="H100" s="28">
        <v>0</v>
      </c>
      <c r="I100" s="30">
        <f>ROUND(G100*H100,P4)</f>
        <v>0</v>
      </c>
      <c r="L100" s="30">
        <v>0</v>
      </c>
      <c r="M100" s="24">
        <f>ROUND(G100*L100,P4)</f>
        <v>0</v>
      </c>
      <c r="N100" s="25" t="s">
        <v>107</v>
      </c>
      <c r="O100" s="31">
        <f>M100*AA100</f>
        <v>0</v>
      </c>
      <c r="P100" s="1">
        <v>3</v>
      </c>
      <c r="AA100" s="1">
        <f>IF(P100=1,$O$3,IF(P100=2,$O$4,$O$5))</f>
        <v>0</v>
      </c>
    </row>
    <row r="101">
      <c r="A101" s="1" t="s">
        <v>96</v>
      </c>
      <c r="E101" s="27" t="s">
        <v>863</v>
      </c>
    </row>
    <row r="102" ht="13">
      <c r="A102" s="1" t="s">
        <v>98</v>
      </c>
      <c r="E102" s="32" t="s">
        <v>864</v>
      </c>
    </row>
    <row r="103" ht="100">
      <c r="A103" s="1" t="s">
        <v>100</v>
      </c>
      <c r="E103" s="27" t="s">
        <v>860</v>
      </c>
    </row>
    <row r="104">
      <c r="A104" s="1" t="s">
        <v>91</v>
      </c>
      <c r="B104" s="1">
        <v>24</v>
      </c>
      <c r="C104" s="26" t="s">
        <v>867</v>
      </c>
      <c r="D104" t="s">
        <v>93</v>
      </c>
      <c r="E104" s="27" t="s">
        <v>868</v>
      </c>
      <c r="F104" s="28" t="s">
        <v>131</v>
      </c>
      <c r="G104" s="29">
        <v>2600</v>
      </c>
      <c r="H104" s="28">
        <v>0</v>
      </c>
      <c r="I104" s="30">
        <f>ROUND(G104*H104,P4)</f>
        <v>0</v>
      </c>
      <c r="L104" s="30">
        <v>0</v>
      </c>
      <c r="M104" s="24">
        <f>ROUND(G104*L104,P4)</f>
        <v>0</v>
      </c>
      <c r="N104" s="25" t="s">
        <v>107</v>
      </c>
      <c r="O104" s="31">
        <f>M104*AA104</f>
        <v>0</v>
      </c>
      <c r="P104" s="1">
        <v>3</v>
      </c>
      <c r="AA104" s="1">
        <f>IF(P104=1,$O$3,IF(P104=2,$O$4,$O$5))</f>
        <v>0</v>
      </c>
    </row>
    <row r="105">
      <c r="A105" s="1" t="s">
        <v>96</v>
      </c>
      <c r="E105" s="27" t="s">
        <v>869</v>
      </c>
    </row>
    <row r="106" ht="13">
      <c r="A106" s="1" t="s">
        <v>98</v>
      </c>
      <c r="E106" s="32" t="s">
        <v>870</v>
      </c>
    </row>
    <row r="107" ht="87.5">
      <c r="A107" s="1" t="s">
        <v>100</v>
      </c>
      <c r="E107" s="27" t="s">
        <v>871</v>
      </c>
    </row>
    <row r="108">
      <c r="A108" s="1" t="s">
        <v>91</v>
      </c>
      <c r="B108" s="1">
        <v>25</v>
      </c>
      <c r="C108" s="26" t="s">
        <v>872</v>
      </c>
      <c r="D108" t="s">
        <v>93</v>
      </c>
      <c r="E108" s="27" t="s">
        <v>873</v>
      </c>
      <c r="F108" s="28" t="s">
        <v>106</v>
      </c>
      <c r="G108" s="29">
        <v>3</v>
      </c>
      <c r="H108" s="28">
        <v>0</v>
      </c>
      <c r="I108" s="30">
        <f>ROUND(G108*H108,P4)</f>
        <v>0</v>
      </c>
      <c r="L108" s="30">
        <v>0</v>
      </c>
      <c r="M108" s="24">
        <f>ROUND(G108*L108,P4)</f>
        <v>0</v>
      </c>
      <c r="N108" s="25" t="s">
        <v>107</v>
      </c>
      <c r="O108" s="31">
        <f>M108*AA108</f>
        <v>0</v>
      </c>
      <c r="P108" s="1">
        <v>3</v>
      </c>
      <c r="AA108" s="1">
        <f>IF(P108=1,$O$3,IF(P108=2,$O$4,$O$5))</f>
        <v>0</v>
      </c>
    </row>
    <row r="109">
      <c r="A109" s="1" t="s">
        <v>96</v>
      </c>
      <c r="E109" s="27" t="s">
        <v>874</v>
      </c>
    </row>
    <row r="110" ht="13">
      <c r="A110" s="1" t="s">
        <v>98</v>
      </c>
      <c r="E110" s="32" t="s">
        <v>801</v>
      </c>
    </row>
    <row r="111" ht="100">
      <c r="A111" s="1" t="s">
        <v>100</v>
      </c>
      <c r="E111" s="27" t="s">
        <v>839</v>
      </c>
    </row>
    <row r="112">
      <c r="A112" s="1" t="s">
        <v>91</v>
      </c>
      <c r="B112" s="1">
        <v>26</v>
      </c>
      <c r="C112" s="26" t="s">
        <v>875</v>
      </c>
      <c r="D112" t="s">
        <v>93</v>
      </c>
      <c r="E112" s="27" t="s">
        <v>876</v>
      </c>
      <c r="F112" s="28" t="s">
        <v>106</v>
      </c>
      <c r="G112" s="29">
        <v>6</v>
      </c>
      <c r="H112" s="28">
        <v>0</v>
      </c>
      <c r="I112" s="30">
        <f>ROUND(G112*H112,P4)</f>
        <v>0</v>
      </c>
      <c r="L112" s="30">
        <v>0</v>
      </c>
      <c r="M112" s="24">
        <f>ROUND(G112*L112,P4)</f>
        <v>0</v>
      </c>
      <c r="N112" s="25" t="s">
        <v>107</v>
      </c>
      <c r="O112" s="31">
        <f>M112*AA112</f>
        <v>0</v>
      </c>
      <c r="P112" s="1">
        <v>3</v>
      </c>
      <c r="AA112" s="1">
        <f>IF(P112=1,$O$3,IF(P112=2,$O$4,$O$5))</f>
        <v>0</v>
      </c>
    </row>
    <row r="113">
      <c r="A113" s="1" t="s">
        <v>96</v>
      </c>
      <c r="E113" s="27" t="s">
        <v>93</v>
      </c>
    </row>
    <row r="114" ht="13">
      <c r="A114" s="1" t="s">
        <v>98</v>
      </c>
      <c r="E114" s="32" t="s">
        <v>847</v>
      </c>
    </row>
    <row r="115" ht="87.5">
      <c r="A115" s="1" t="s">
        <v>100</v>
      </c>
      <c r="E115" s="27" t="s">
        <v>877</v>
      </c>
    </row>
    <row r="116">
      <c r="A116" s="1" t="s">
        <v>91</v>
      </c>
      <c r="B116" s="1">
        <v>27</v>
      </c>
      <c r="C116" s="26" t="s">
        <v>878</v>
      </c>
      <c r="D116" t="s">
        <v>93</v>
      </c>
      <c r="E116" s="27" t="s">
        <v>879</v>
      </c>
      <c r="F116" s="28" t="s">
        <v>106</v>
      </c>
      <c r="G116" s="29">
        <v>3</v>
      </c>
      <c r="H116" s="28">
        <v>0</v>
      </c>
      <c r="I116" s="30">
        <f>ROUND(G116*H116,P4)</f>
        <v>0</v>
      </c>
      <c r="L116" s="30">
        <v>0</v>
      </c>
      <c r="M116" s="24">
        <f>ROUND(G116*L116,P4)</f>
        <v>0</v>
      </c>
      <c r="N116" s="25" t="s">
        <v>107</v>
      </c>
      <c r="O116" s="31">
        <f>M116*AA116</f>
        <v>0</v>
      </c>
      <c r="P116" s="1">
        <v>3</v>
      </c>
      <c r="AA116" s="1">
        <f>IF(P116=1,$O$3,IF(P116=2,$O$4,$O$5))</f>
        <v>0</v>
      </c>
    </row>
    <row r="117">
      <c r="A117" s="1" t="s">
        <v>96</v>
      </c>
      <c r="E117" s="27" t="s">
        <v>93</v>
      </c>
    </row>
    <row r="118" ht="13">
      <c r="A118" s="1" t="s">
        <v>98</v>
      </c>
      <c r="E118" s="32" t="s">
        <v>801</v>
      </c>
    </row>
    <row r="119" ht="87.5">
      <c r="A119" s="1" t="s">
        <v>100</v>
      </c>
      <c r="E119" s="27" t="s">
        <v>877</v>
      </c>
    </row>
    <row r="120">
      <c r="A120" s="1" t="s">
        <v>91</v>
      </c>
      <c r="B120" s="1">
        <v>28</v>
      </c>
      <c r="C120" s="26" t="s">
        <v>880</v>
      </c>
      <c r="D120" t="s">
        <v>93</v>
      </c>
      <c r="E120" s="27" t="s">
        <v>881</v>
      </c>
      <c r="F120" s="28" t="s">
        <v>106</v>
      </c>
      <c r="G120" s="29">
        <v>3</v>
      </c>
      <c r="H120" s="28">
        <v>0</v>
      </c>
      <c r="I120" s="30">
        <f>ROUND(G120*H120,P4)</f>
        <v>0</v>
      </c>
      <c r="L120" s="30">
        <v>0</v>
      </c>
      <c r="M120" s="24">
        <f>ROUND(G120*L120,P4)</f>
        <v>0</v>
      </c>
      <c r="N120" s="25" t="s">
        <v>107</v>
      </c>
      <c r="O120" s="31">
        <f>M120*AA120</f>
        <v>0</v>
      </c>
      <c r="P120" s="1">
        <v>3</v>
      </c>
      <c r="AA120" s="1">
        <f>IF(P120=1,$O$3,IF(P120=2,$O$4,$O$5))</f>
        <v>0</v>
      </c>
    </row>
    <row r="121">
      <c r="A121" s="1" t="s">
        <v>96</v>
      </c>
      <c r="E121" s="27" t="s">
        <v>93</v>
      </c>
    </row>
    <row r="122" ht="13">
      <c r="A122" s="1" t="s">
        <v>98</v>
      </c>
      <c r="E122" s="32" t="s">
        <v>801</v>
      </c>
    </row>
    <row r="123" ht="87.5">
      <c r="A123" s="1" t="s">
        <v>100</v>
      </c>
      <c r="E123" s="27" t="s">
        <v>877</v>
      </c>
    </row>
    <row r="124">
      <c r="A124" s="1" t="s">
        <v>91</v>
      </c>
      <c r="B124" s="1">
        <v>29</v>
      </c>
      <c r="C124" s="26" t="s">
        <v>882</v>
      </c>
      <c r="D124" t="s">
        <v>93</v>
      </c>
      <c r="E124" s="27" t="s">
        <v>883</v>
      </c>
      <c r="F124" s="28" t="s">
        <v>106</v>
      </c>
      <c r="G124" s="29">
        <v>10</v>
      </c>
      <c r="H124" s="28">
        <v>0</v>
      </c>
      <c r="I124" s="30">
        <f>ROUND(G124*H124,P4)</f>
        <v>0</v>
      </c>
      <c r="L124" s="30">
        <v>0</v>
      </c>
      <c r="M124" s="24">
        <f>ROUND(G124*L124,P4)</f>
        <v>0</v>
      </c>
      <c r="N124" s="25" t="s">
        <v>107</v>
      </c>
      <c r="O124" s="31">
        <f>M124*AA124</f>
        <v>0</v>
      </c>
      <c r="P124" s="1">
        <v>3</v>
      </c>
      <c r="AA124" s="1">
        <f>IF(P124=1,$O$3,IF(P124=2,$O$4,$O$5))</f>
        <v>0</v>
      </c>
    </row>
    <row r="125">
      <c r="A125" s="1" t="s">
        <v>96</v>
      </c>
      <c r="E125" s="27" t="s">
        <v>93</v>
      </c>
    </row>
    <row r="126" ht="13">
      <c r="A126" s="1" t="s">
        <v>98</v>
      </c>
      <c r="E126" s="32" t="s">
        <v>884</v>
      </c>
    </row>
    <row r="127" ht="112.5">
      <c r="A127" s="1" t="s">
        <v>100</v>
      </c>
      <c r="E127" s="27" t="s">
        <v>885</v>
      </c>
    </row>
    <row r="128">
      <c r="A128" s="1" t="s">
        <v>91</v>
      </c>
      <c r="B128" s="1">
        <v>30</v>
      </c>
      <c r="C128" s="26" t="s">
        <v>886</v>
      </c>
      <c r="D128" t="s">
        <v>93</v>
      </c>
      <c r="E128" s="27" t="s">
        <v>887</v>
      </c>
      <c r="F128" s="28" t="s">
        <v>106</v>
      </c>
      <c r="G128" s="29">
        <v>8</v>
      </c>
      <c r="H128" s="28">
        <v>0</v>
      </c>
      <c r="I128" s="30">
        <f>ROUND(G128*H128,P4)</f>
        <v>0</v>
      </c>
      <c r="L128" s="30">
        <v>0</v>
      </c>
      <c r="M128" s="24">
        <f>ROUND(G128*L128,P4)</f>
        <v>0</v>
      </c>
      <c r="N128" s="25" t="s">
        <v>107</v>
      </c>
      <c r="O128" s="31">
        <f>M128*AA128</f>
        <v>0</v>
      </c>
      <c r="P128" s="1">
        <v>3</v>
      </c>
      <c r="AA128" s="1">
        <f>IF(P128=1,$O$3,IF(P128=2,$O$4,$O$5))</f>
        <v>0</v>
      </c>
    </row>
    <row r="129">
      <c r="A129" s="1" t="s">
        <v>96</v>
      </c>
      <c r="E129" s="27" t="s">
        <v>93</v>
      </c>
    </row>
    <row r="130" ht="13">
      <c r="A130" s="1" t="s">
        <v>98</v>
      </c>
      <c r="E130" s="32" t="s">
        <v>830</v>
      </c>
    </row>
    <row r="131" ht="112.5">
      <c r="A131" s="1" t="s">
        <v>100</v>
      </c>
      <c r="E131" s="27" t="s">
        <v>885</v>
      </c>
    </row>
    <row r="132">
      <c r="A132" s="1" t="s">
        <v>91</v>
      </c>
      <c r="B132" s="1">
        <v>31</v>
      </c>
      <c r="C132" s="26" t="s">
        <v>888</v>
      </c>
      <c r="D132" t="s">
        <v>93</v>
      </c>
      <c r="E132" s="27" t="s">
        <v>889</v>
      </c>
      <c r="F132" s="28" t="s">
        <v>106</v>
      </c>
      <c r="G132" s="29">
        <v>10</v>
      </c>
      <c r="H132" s="28">
        <v>0</v>
      </c>
      <c r="I132" s="30">
        <f>ROUND(G132*H132,P4)</f>
        <v>0</v>
      </c>
      <c r="L132" s="30">
        <v>0</v>
      </c>
      <c r="M132" s="24">
        <f>ROUND(G132*L132,P4)</f>
        <v>0</v>
      </c>
      <c r="N132" s="25" t="s">
        <v>107</v>
      </c>
      <c r="O132" s="31">
        <f>M132*AA132</f>
        <v>0</v>
      </c>
      <c r="P132" s="1">
        <v>3</v>
      </c>
      <c r="AA132" s="1">
        <f>IF(P132=1,$O$3,IF(P132=2,$O$4,$O$5))</f>
        <v>0</v>
      </c>
    </row>
    <row r="133">
      <c r="A133" s="1" t="s">
        <v>96</v>
      </c>
      <c r="E133" s="27" t="s">
        <v>93</v>
      </c>
    </row>
    <row r="134" ht="13">
      <c r="A134" s="1" t="s">
        <v>98</v>
      </c>
      <c r="E134" s="32" t="s">
        <v>884</v>
      </c>
    </row>
    <row r="135" ht="112.5">
      <c r="A135" s="1" t="s">
        <v>100</v>
      </c>
      <c r="E135" s="27" t="s">
        <v>885</v>
      </c>
    </row>
    <row r="136">
      <c r="A136" s="1" t="s">
        <v>91</v>
      </c>
      <c r="B136" s="1">
        <v>32</v>
      </c>
      <c r="C136" s="26" t="s">
        <v>890</v>
      </c>
      <c r="D136" t="s">
        <v>93</v>
      </c>
      <c r="E136" s="27" t="s">
        <v>891</v>
      </c>
      <c r="F136" s="28" t="s">
        <v>106</v>
      </c>
      <c r="G136" s="29">
        <v>8</v>
      </c>
      <c r="H136" s="28">
        <v>0</v>
      </c>
      <c r="I136" s="30">
        <f>ROUND(G136*H136,P4)</f>
        <v>0</v>
      </c>
      <c r="L136" s="30">
        <v>0</v>
      </c>
      <c r="M136" s="24">
        <f>ROUND(G136*L136,P4)</f>
        <v>0</v>
      </c>
      <c r="N136" s="25" t="s">
        <v>107</v>
      </c>
      <c r="O136" s="31">
        <f>M136*AA136</f>
        <v>0</v>
      </c>
      <c r="P136" s="1">
        <v>3</v>
      </c>
      <c r="AA136" s="1">
        <f>IF(P136=1,$O$3,IF(P136=2,$O$4,$O$5))</f>
        <v>0</v>
      </c>
    </row>
    <row r="137">
      <c r="A137" s="1" t="s">
        <v>96</v>
      </c>
      <c r="E137" s="27" t="s">
        <v>93</v>
      </c>
    </row>
    <row r="138" ht="13">
      <c r="A138" s="1" t="s">
        <v>98</v>
      </c>
      <c r="E138" s="32" t="s">
        <v>830</v>
      </c>
    </row>
    <row r="139" ht="112.5">
      <c r="A139" s="1" t="s">
        <v>100</v>
      </c>
      <c r="E139" s="27" t="s">
        <v>885</v>
      </c>
    </row>
    <row r="140">
      <c r="A140" s="1" t="s">
        <v>91</v>
      </c>
      <c r="B140" s="1">
        <v>33</v>
      </c>
      <c r="C140" s="26" t="s">
        <v>892</v>
      </c>
      <c r="D140" t="s">
        <v>93</v>
      </c>
      <c r="E140" s="27" t="s">
        <v>893</v>
      </c>
      <c r="F140" s="28" t="s">
        <v>106</v>
      </c>
      <c r="G140" s="29">
        <v>2</v>
      </c>
      <c r="H140" s="28">
        <v>0</v>
      </c>
      <c r="I140" s="30">
        <f>ROUND(G140*H140,P4)</f>
        <v>0</v>
      </c>
      <c r="L140" s="30">
        <v>0</v>
      </c>
      <c r="M140" s="24">
        <f>ROUND(G140*L140,P4)</f>
        <v>0</v>
      </c>
      <c r="N140" s="25" t="s">
        <v>107</v>
      </c>
      <c r="O140" s="31">
        <f>M140*AA140</f>
        <v>0</v>
      </c>
      <c r="P140" s="1">
        <v>3</v>
      </c>
      <c r="AA140" s="1">
        <f>IF(P140=1,$O$3,IF(P140=2,$O$4,$O$5))</f>
        <v>0</v>
      </c>
    </row>
    <row r="141">
      <c r="A141" s="1" t="s">
        <v>96</v>
      </c>
      <c r="E141" s="27" t="s">
        <v>93</v>
      </c>
    </row>
    <row r="142" ht="13">
      <c r="A142" s="1" t="s">
        <v>98</v>
      </c>
      <c r="E142" s="32" t="s">
        <v>739</v>
      </c>
    </row>
    <row r="143" ht="112.5">
      <c r="A143" s="1" t="s">
        <v>100</v>
      </c>
      <c r="E143" s="27" t="s">
        <v>885</v>
      </c>
    </row>
    <row r="144">
      <c r="A144" s="1" t="s">
        <v>91</v>
      </c>
      <c r="B144" s="1">
        <v>34</v>
      </c>
      <c r="C144" s="26" t="s">
        <v>894</v>
      </c>
      <c r="D144" t="s">
        <v>93</v>
      </c>
      <c r="E144" s="27" t="s">
        <v>895</v>
      </c>
      <c r="F144" s="28" t="s">
        <v>106</v>
      </c>
      <c r="G144" s="29">
        <v>5</v>
      </c>
      <c r="H144" s="28">
        <v>0</v>
      </c>
      <c r="I144" s="30">
        <f>ROUND(G144*H144,P4)</f>
        <v>0</v>
      </c>
      <c r="L144" s="30">
        <v>0</v>
      </c>
      <c r="M144" s="24">
        <f>ROUND(G144*L144,P4)</f>
        <v>0</v>
      </c>
      <c r="N144" s="25" t="s">
        <v>107</v>
      </c>
      <c r="O144" s="31">
        <f>M144*AA144</f>
        <v>0</v>
      </c>
      <c r="P144" s="1">
        <v>3</v>
      </c>
      <c r="AA144" s="1">
        <f>IF(P144=1,$O$3,IF(P144=2,$O$4,$O$5))</f>
        <v>0</v>
      </c>
    </row>
    <row r="145">
      <c r="A145" s="1" t="s">
        <v>96</v>
      </c>
      <c r="E145" s="27" t="s">
        <v>896</v>
      </c>
    </row>
    <row r="146" ht="13">
      <c r="A146" s="1" t="s">
        <v>98</v>
      </c>
      <c r="E146" s="32" t="s">
        <v>897</v>
      </c>
    </row>
    <row r="147" ht="112.5">
      <c r="A147" s="1" t="s">
        <v>100</v>
      </c>
      <c r="E147" s="27" t="s">
        <v>885</v>
      </c>
    </row>
    <row r="148">
      <c r="A148" s="1" t="s">
        <v>91</v>
      </c>
      <c r="B148" s="1">
        <v>35</v>
      </c>
      <c r="C148" s="26" t="s">
        <v>898</v>
      </c>
      <c r="D148" t="s">
        <v>93</v>
      </c>
      <c r="E148" s="27" t="s">
        <v>899</v>
      </c>
      <c r="F148" s="28" t="s">
        <v>131</v>
      </c>
      <c r="G148" s="29">
        <v>700</v>
      </c>
      <c r="H148" s="28">
        <v>0</v>
      </c>
      <c r="I148" s="30">
        <f>ROUND(G148*H148,P4)</f>
        <v>0</v>
      </c>
      <c r="L148" s="30">
        <v>0</v>
      </c>
      <c r="M148" s="24">
        <f>ROUND(G148*L148,P4)</f>
        <v>0</v>
      </c>
      <c r="N148" s="25" t="s">
        <v>107</v>
      </c>
      <c r="O148" s="31">
        <f>M148*AA148</f>
        <v>0</v>
      </c>
      <c r="P148" s="1">
        <v>3</v>
      </c>
      <c r="AA148" s="1">
        <f>IF(P148=1,$O$3,IF(P148=2,$O$4,$O$5))</f>
        <v>0</v>
      </c>
    </row>
    <row r="149">
      <c r="A149" s="1" t="s">
        <v>96</v>
      </c>
      <c r="E149" s="27" t="s">
        <v>900</v>
      </c>
    </row>
    <row r="150" ht="13">
      <c r="A150" s="1" t="s">
        <v>98</v>
      </c>
      <c r="E150" s="32" t="s">
        <v>901</v>
      </c>
    </row>
    <row r="151" ht="112.5">
      <c r="A151" s="1" t="s">
        <v>100</v>
      </c>
      <c r="E151" s="27" t="s">
        <v>902</v>
      </c>
    </row>
    <row r="152">
      <c r="A152" s="1" t="s">
        <v>91</v>
      </c>
      <c r="B152" s="1">
        <v>36</v>
      </c>
      <c r="C152" s="26" t="s">
        <v>903</v>
      </c>
      <c r="D152" t="s">
        <v>93</v>
      </c>
      <c r="E152" s="27" t="s">
        <v>904</v>
      </c>
      <c r="F152" s="28" t="s">
        <v>106</v>
      </c>
      <c r="G152" s="29">
        <v>40</v>
      </c>
      <c r="H152" s="28">
        <v>0</v>
      </c>
      <c r="I152" s="30">
        <f>ROUND(G152*H152,P4)</f>
        <v>0</v>
      </c>
      <c r="L152" s="30">
        <v>0</v>
      </c>
      <c r="M152" s="24">
        <f>ROUND(G152*L152,P4)</f>
        <v>0</v>
      </c>
      <c r="N152" s="25" t="s">
        <v>107</v>
      </c>
      <c r="O152" s="31">
        <f>M152*AA152</f>
        <v>0</v>
      </c>
      <c r="P152" s="1">
        <v>3</v>
      </c>
      <c r="AA152" s="1">
        <f>IF(P152=1,$O$3,IF(P152=2,$O$4,$O$5))</f>
        <v>0</v>
      </c>
    </row>
    <row r="153">
      <c r="A153" s="1" t="s">
        <v>96</v>
      </c>
      <c r="E153" s="27" t="s">
        <v>93</v>
      </c>
    </row>
    <row r="154" ht="13">
      <c r="A154" s="1" t="s">
        <v>98</v>
      </c>
      <c r="E154" s="32" t="s">
        <v>905</v>
      </c>
    </row>
    <row r="155" ht="112.5">
      <c r="A155" s="1" t="s">
        <v>100</v>
      </c>
      <c r="E155" s="27" t="s">
        <v>885</v>
      </c>
    </row>
    <row r="156">
      <c r="A156" s="1" t="s">
        <v>91</v>
      </c>
      <c r="B156" s="1">
        <v>37</v>
      </c>
      <c r="C156" s="26" t="s">
        <v>906</v>
      </c>
      <c r="D156" t="s">
        <v>93</v>
      </c>
      <c r="E156" s="27" t="s">
        <v>907</v>
      </c>
      <c r="F156" s="28" t="s">
        <v>106</v>
      </c>
      <c r="G156" s="29">
        <v>3</v>
      </c>
      <c r="H156" s="28">
        <v>0</v>
      </c>
      <c r="I156" s="30">
        <f>ROUND(G156*H156,P4)</f>
        <v>0</v>
      </c>
      <c r="L156" s="30">
        <v>0</v>
      </c>
      <c r="M156" s="24">
        <f>ROUND(G156*L156,P4)</f>
        <v>0</v>
      </c>
      <c r="N156" s="25" t="s">
        <v>107</v>
      </c>
      <c r="O156" s="31">
        <f>M156*AA156</f>
        <v>0</v>
      </c>
      <c r="P156" s="1">
        <v>3</v>
      </c>
      <c r="AA156" s="1">
        <f>IF(P156=1,$O$3,IF(P156=2,$O$4,$O$5))</f>
        <v>0</v>
      </c>
    </row>
    <row r="157">
      <c r="A157" s="1" t="s">
        <v>96</v>
      </c>
      <c r="E157" s="27" t="s">
        <v>93</v>
      </c>
    </row>
    <row r="158" ht="13">
      <c r="A158" s="1" t="s">
        <v>98</v>
      </c>
      <c r="E158" s="32" t="s">
        <v>801</v>
      </c>
    </row>
    <row r="159" ht="112.5">
      <c r="A159" s="1" t="s">
        <v>100</v>
      </c>
      <c r="E159" s="27" t="s">
        <v>885</v>
      </c>
    </row>
    <row r="160">
      <c r="A160" s="1" t="s">
        <v>91</v>
      </c>
      <c r="B160" s="1">
        <v>38</v>
      </c>
      <c r="C160" s="26" t="s">
        <v>908</v>
      </c>
      <c r="D160" t="s">
        <v>93</v>
      </c>
      <c r="E160" s="27" t="s">
        <v>909</v>
      </c>
      <c r="F160" s="28" t="s">
        <v>106</v>
      </c>
      <c r="G160" s="29">
        <v>20</v>
      </c>
      <c r="H160" s="28">
        <v>0</v>
      </c>
      <c r="I160" s="30">
        <f>ROUND(G160*H160,P4)</f>
        <v>0</v>
      </c>
      <c r="L160" s="30">
        <v>0</v>
      </c>
      <c r="M160" s="24">
        <f>ROUND(G160*L160,P4)</f>
        <v>0</v>
      </c>
      <c r="N160" s="25" t="s">
        <v>107</v>
      </c>
      <c r="O160" s="31">
        <f>M160*AA160</f>
        <v>0</v>
      </c>
      <c r="P160" s="1">
        <v>3</v>
      </c>
      <c r="AA160" s="1">
        <f>IF(P160=1,$O$3,IF(P160=2,$O$4,$O$5))</f>
        <v>0</v>
      </c>
    </row>
    <row r="161">
      <c r="A161" s="1" t="s">
        <v>96</v>
      </c>
      <c r="E161" s="27" t="s">
        <v>93</v>
      </c>
    </row>
    <row r="162" ht="13">
      <c r="A162" s="1" t="s">
        <v>98</v>
      </c>
      <c r="E162" s="32" t="s">
        <v>798</v>
      </c>
    </row>
    <row r="163" ht="112.5">
      <c r="A163" s="1" t="s">
        <v>100</v>
      </c>
      <c r="E163" s="27" t="s">
        <v>885</v>
      </c>
    </row>
    <row r="164" ht="25">
      <c r="A164" s="1" t="s">
        <v>91</v>
      </c>
      <c r="B164" s="1">
        <v>39</v>
      </c>
      <c r="C164" s="26" t="s">
        <v>910</v>
      </c>
      <c r="D164" t="s">
        <v>93</v>
      </c>
      <c r="E164" s="27" t="s">
        <v>911</v>
      </c>
      <c r="F164" s="28" t="s">
        <v>106</v>
      </c>
      <c r="G164" s="29">
        <v>3</v>
      </c>
      <c r="H164" s="28">
        <v>0</v>
      </c>
      <c r="I164" s="30">
        <f>ROUND(G164*H164,P4)</f>
        <v>0</v>
      </c>
      <c r="L164" s="30">
        <v>0</v>
      </c>
      <c r="M164" s="24">
        <f>ROUND(G164*L164,P4)</f>
        <v>0</v>
      </c>
      <c r="N164" s="25" t="s">
        <v>107</v>
      </c>
      <c r="O164" s="31">
        <f>M164*AA164</f>
        <v>0</v>
      </c>
      <c r="P164" s="1">
        <v>3</v>
      </c>
      <c r="AA164" s="1">
        <f>IF(P164=1,$O$3,IF(P164=2,$O$4,$O$5))</f>
        <v>0</v>
      </c>
    </row>
    <row r="165">
      <c r="A165" s="1" t="s">
        <v>96</v>
      </c>
      <c r="E165" s="27" t="s">
        <v>912</v>
      </c>
    </row>
    <row r="166" ht="13">
      <c r="A166" s="1" t="s">
        <v>98</v>
      </c>
      <c r="E166" s="32" t="s">
        <v>801</v>
      </c>
    </row>
    <row r="167" ht="87.5">
      <c r="A167" s="1" t="s">
        <v>100</v>
      </c>
      <c r="E167" s="27" t="s">
        <v>913</v>
      </c>
    </row>
    <row r="168">
      <c r="A168" s="1" t="s">
        <v>91</v>
      </c>
      <c r="B168" s="1">
        <v>40</v>
      </c>
      <c r="C168" s="26" t="s">
        <v>914</v>
      </c>
      <c r="D168" t="s">
        <v>93</v>
      </c>
      <c r="E168" s="27" t="s">
        <v>915</v>
      </c>
      <c r="F168" s="28" t="s">
        <v>114</v>
      </c>
      <c r="G168" s="29">
        <v>126</v>
      </c>
      <c r="H168" s="28">
        <v>0</v>
      </c>
      <c r="I168" s="30">
        <f>ROUND(G168*H168,P4)</f>
        <v>0</v>
      </c>
      <c r="L168" s="30">
        <v>0</v>
      </c>
      <c r="M168" s="24">
        <f>ROUND(G168*L168,P4)</f>
        <v>0</v>
      </c>
      <c r="N168" s="25" t="s">
        <v>107</v>
      </c>
      <c r="O168" s="31">
        <f>M168*AA168</f>
        <v>0</v>
      </c>
      <c r="P168" s="1">
        <v>3</v>
      </c>
      <c r="AA168" s="1">
        <f>IF(P168=1,$O$3,IF(P168=2,$O$4,$O$5))</f>
        <v>0</v>
      </c>
    </row>
    <row r="169">
      <c r="A169" s="1" t="s">
        <v>96</v>
      </c>
      <c r="E169" s="27" t="s">
        <v>93</v>
      </c>
    </row>
    <row r="170" ht="13">
      <c r="A170" s="1" t="s">
        <v>98</v>
      </c>
      <c r="E170" s="32" t="s">
        <v>916</v>
      </c>
    </row>
    <row r="171" ht="87.5">
      <c r="A171" s="1" t="s">
        <v>100</v>
      </c>
      <c r="E171" s="27" t="s">
        <v>917</v>
      </c>
    </row>
    <row r="172" ht="13">
      <c r="A172" s="1" t="s">
        <v>88</v>
      </c>
      <c r="C172" s="22" t="s">
        <v>918</v>
      </c>
      <c r="E172" s="23" t="s">
        <v>919</v>
      </c>
      <c r="L172" s="24">
        <f>SUMIFS(L173:L216,A173:A216,"P")</f>
        <v>0</v>
      </c>
      <c r="M172" s="24">
        <f>SUMIFS(M173:M216,A173:A216,"P")</f>
        <v>0</v>
      </c>
      <c r="N172" s="25"/>
    </row>
    <row r="173">
      <c r="A173" s="1" t="s">
        <v>91</v>
      </c>
      <c r="B173" s="1">
        <v>41</v>
      </c>
      <c r="C173" s="26" t="s">
        <v>920</v>
      </c>
      <c r="D173" t="s">
        <v>93</v>
      </c>
      <c r="E173" s="27" t="s">
        <v>921</v>
      </c>
      <c r="F173" s="28" t="s">
        <v>190</v>
      </c>
      <c r="G173" s="29">
        <v>1.3</v>
      </c>
      <c r="H173" s="28">
        <v>0</v>
      </c>
      <c r="I173" s="30">
        <f>ROUND(G173*H173,P4)</f>
        <v>0</v>
      </c>
      <c r="L173" s="30">
        <v>0</v>
      </c>
      <c r="M173" s="24">
        <f>ROUND(G173*L173,P4)</f>
        <v>0</v>
      </c>
      <c r="N173" s="25" t="s">
        <v>107</v>
      </c>
      <c r="O173" s="31">
        <f>M173*AA173</f>
        <v>0</v>
      </c>
      <c r="P173" s="1">
        <v>3</v>
      </c>
      <c r="AA173" s="1">
        <f>IF(P173=1,$O$3,IF(P173=2,$O$4,$O$5))</f>
        <v>0</v>
      </c>
    </row>
    <row r="174">
      <c r="A174" s="1" t="s">
        <v>96</v>
      </c>
      <c r="E174" s="27" t="s">
        <v>93</v>
      </c>
    </row>
    <row r="175" ht="13">
      <c r="A175" s="1" t="s">
        <v>98</v>
      </c>
      <c r="E175" s="32" t="s">
        <v>922</v>
      </c>
    </row>
    <row r="176" ht="87.5">
      <c r="A176" s="1" t="s">
        <v>100</v>
      </c>
      <c r="E176" s="27" t="s">
        <v>923</v>
      </c>
    </row>
    <row r="177">
      <c r="A177" s="1" t="s">
        <v>91</v>
      </c>
      <c r="B177" s="1">
        <v>42</v>
      </c>
      <c r="C177" s="26" t="s">
        <v>924</v>
      </c>
      <c r="D177" t="s">
        <v>93</v>
      </c>
      <c r="E177" s="27" t="s">
        <v>925</v>
      </c>
      <c r="F177" s="28" t="s">
        <v>106</v>
      </c>
      <c r="G177" s="29">
        <v>1</v>
      </c>
      <c r="H177" s="28">
        <v>0</v>
      </c>
      <c r="I177" s="30">
        <f>ROUND(G177*H177,P4)</f>
        <v>0</v>
      </c>
      <c r="L177" s="30">
        <v>0</v>
      </c>
      <c r="M177" s="24">
        <f>ROUND(G177*L177,P4)</f>
        <v>0</v>
      </c>
      <c r="N177" s="25" t="s">
        <v>107</v>
      </c>
      <c r="O177" s="31">
        <f>M177*AA177</f>
        <v>0</v>
      </c>
      <c r="P177" s="1">
        <v>3</v>
      </c>
      <c r="AA177" s="1">
        <f>IF(P177=1,$O$3,IF(P177=2,$O$4,$O$5))</f>
        <v>0</v>
      </c>
    </row>
    <row r="178">
      <c r="A178" s="1" t="s">
        <v>96</v>
      </c>
      <c r="E178" s="27" t="s">
        <v>93</v>
      </c>
    </row>
    <row r="179" ht="13">
      <c r="A179" s="1" t="s">
        <v>98</v>
      </c>
      <c r="E179" s="32" t="s">
        <v>449</v>
      </c>
    </row>
    <row r="180" ht="87.5">
      <c r="A180" s="1" t="s">
        <v>100</v>
      </c>
      <c r="E180" s="27" t="s">
        <v>926</v>
      </c>
    </row>
    <row r="181" ht="25">
      <c r="A181" s="1" t="s">
        <v>91</v>
      </c>
      <c r="B181" s="1">
        <v>43</v>
      </c>
      <c r="C181" s="26" t="s">
        <v>927</v>
      </c>
      <c r="D181" t="s">
        <v>93</v>
      </c>
      <c r="E181" s="27" t="s">
        <v>928</v>
      </c>
      <c r="F181" s="28" t="s">
        <v>106</v>
      </c>
      <c r="G181" s="29">
        <v>19</v>
      </c>
      <c r="H181" s="28">
        <v>0</v>
      </c>
      <c r="I181" s="30">
        <f>ROUND(G181*H181,P4)</f>
        <v>0</v>
      </c>
      <c r="L181" s="30">
        <v>0</v>
      </c>
      <c r="M181" s="24">
        <f>ROUND(G181*L181,P4)</f>
        <v>0</v>
      </c>
      <c r="N181" s="25" t="s">
        <v>107</v>
      </c>
      <c r="O181" s="31">
        <f>M181*AA181</f>
        <v>0</v>
      </c>
      <c r="P181" s="1">
        <v>3</v>
      </c>
      <c r="AA181" s="1">
        <f>IF(P181=1,$O$3,IF(P181=2,$O$4,$O$5))</f>
        <v>0</v>
      </c>
    </row>
    <row r="182">
      <c r="A182" s="1" t="s">
        <v>96</v>
      </c>
      <c r="E182" s="27" t="s">
        <v>93</v>
      </c>
    </row>
    <row r="183" ht="13">
      <c r="A183" s="1" t="s">
        <v>98</v>
      </c>
      <c r="E183" s="32" t="s">
        <v>785</v>
      </c>
    </row>
    <row r="184" ht="87.5">
      <c r="A184" s="1" t="s">
        <v>100</v>
      </c>
      <c r="E184" s="27" t="s">
        <v>929</v>
      </c>
    </row>
    <row r="185" ht="25">
      <c r="A185" s="1" t="s">
        <v>91</v>
      </c>
      <c r="B185" s="1">
        <v>44</v>
      </c>
      <c r="C185" s="26" t="s">
        <v>930</v>
      </c>
      <c r="D185" t="s">
        <v>93</v>
      </c>
      <c r="E185" s="27" t="s">
        <v>931</v>
      </c>
      <c r="F185" s="28" t="s">
        <v>932</v>
      </c>
      <c r="G185" s="29">
        <v>19</v>
      </c>
      <c r="H185" s="28">
        <v>0</v>
      </c>
      <c r="I185" s="30">
        <f>ROUND(G185*H185,P4)</f>
        <v>0</v>
      </c>
      <c r="L185" s="30">
        <v>0</v>
      </c>
      <c r="M185" s="24">
        <f>ROUND(G185*L185,P4)</f>
        <v>0</v>
      </c>
      <c r="N185" s="25" t="s">
        <v>107</v>
      </c>
      <c r="O185" s="31">
        <f>M185*AA185</f>
        <v>0</v>
      </c>
      <c r="P185" s="1">
        <v>3</v>
      </c>
      <c r="AA185" s="1">
        <f>IF(P185=1,$O$3,IF(P185=2,$O$4,$O$5))</f>
        <v>0</v>
      </c>
    </row>
    <row r="186">
      <c r="A186" s="1" t="s">
        <v>96</v>
      </c>
      <c r="E186" s="27" t="s">
        <v>93</v>
      </c>
    </row>
    <row r="187" ht="13">
      <c r="A187" s="1" t="s">
        <v>98</v>
      </c>
      <c r="E187" s="32" t="s">
        <v>785</v>
      </c>
    </row>
    <row r="188" ht="87.5">
      <c r="A188" s="1" t="s">
        <v>100</v>
      </c>
      <c r="E188" s="27" t="s">
        <v>933</v>
      </c>
    </row>
    <row r="189">
      <c r="A189" s="1" t="s">
        <v>91</v>
      </c>
      <c r="B189" s="1">
        <v>45</v>
      </c>
      <c r="C189" s="26" t="s">
        <v>934</v>
      </c>
      <c r="D189" t="s">
        <v>93</v>
      </c>
      <c r="E189" s="27" t="s">
        <v>935</v>
      </c>
      <c r="F189" s="28" t="s">
        <v>106</v>
      </c>
      <c r="G189" s="29">
        <v>19</v>
      </c>
      <c r="H189" s="28">
        <v>0</v>
      </c>
      <c r="I189" s="30">
        <f>ROUND(G189*H189,P4)</f>
        <v>0</v>
      </c>
      <c r="L189" s="30">
        <v>0</v>
      </c>
      <c r="M189" s="24">
        <f>ROUND(G189*L189,P4)</f>
        <v>0</v>
      </c>
      <c r="N189" s="25" t="s">
        <v>107</v>
      </c>
      <c r="O189" s="31">
        <f>M189*AA189</f>
        <v>0</v>
      </c>
      <c r="P189" s="1">
        <v>3</v>
      </c>
      <c r="AA189" s="1">
        <f>IF(P189=1,$O$3,IF(P189=2,$O$4,$O$5))</f>
        <v>0</v>
      </c>
    </row>
    <row r="190">
      <c r="A190" s="1" t="s">
        <v>96</v>
      </c>
      <c r="E190" s="27" t="s">
        <v>93</v>
      </c>
    </row>
    <row r="191" ht="13">
      <c r="A191" s="1" t="s">
        <v>98</v>
      </c>
      <c r="E191" s="32" t="s">
        <v>785</v>
      </c>
    </row>
    <row r="192" ht="87.5">
      <c r="A192" s="1" t="s">
        <v>100</v>
      </c>
      <c r="E192" s="27" t="s">
        <v>936</v>
      </c>
    </row>
    <row r="193">
      <c r="A193" s="1" t="s">
        <v>91</v>
      </c>
      <c r="B193" s="1">
        <v>46</v>
      </c>
      <c r="C193" s="26" t="s">
        <v>937</v>
      </c>
      <c r="D193" t="s">
        <v>93</v>
      </c>
      <c r="E193" s="27" t="s">
        <v>938</v>
      </c>
      <c r="F193" s="28" t="s">
        <v>106</v>
      </c>
      <c r="G193" s="29">
        <v>1</v>
      </c>
      <c r="H193" s="28">
        <v>0</v>
      </c>
      <c r="I193" s="30">
        <f>ROUND(G193*H193,P4)</f>
        <v>0</v>
      </c>
      <c r="L193" s="30">
        <v>0</v>
      </c>
      <c r="M193" s="24">
        <f>ROUND(G193*L193,P4)</f>
        <v>0</v>
      </c>
      <c r="N193" s="25" t="s">
        <v>107</v>
      </c>
      <c r="O193" s="31">
        <f>M193*AA193</f>
        <v>0</v>
      </c>
      <c r="P193" s="1">
        <v>3</v>
      </c>
      <c r="AA193" s="1">
        <f>IF(P193=1,$O$3,IF(P193=2,$O$4,$O$5))</f>
        <v>0</v>
      </c>
    </row>
    <row r="194">
      <c r="A194" s="1" t="s">
        <v>96</v>
      </c>
      <c r="E194" s="27" t="s">
        <v>93</v>
      </c>
    </row>
    <row r="195" ht="13">
      <c r="A195" s="1" t="s">
        <v>98</v>
      </c>
      <c r="E195" s="32" t="s">
        <v>449</v>
      </c>
    </row>
    <row r="196" ht="75">
      <c r="A196" s="1" t="s">
        <v>100</v>
      </c>
      <c r="E196" s="27" t="s">
        <v>939</v>
      </c>
    </row>
    <row r="197">
      <c r="A197" s="1" t="s">
        <v>91</v>
      </c>
      <c r="B197" s="1">
        <v>47</v>
      </c>
      <c r="C197" s="26" t="s">
        <v>940</v>
      </c>
      <c r="D197" t="s">
        <v>93</v>
      </c>
      <c r="E197" s="27" t="s">
        <v>941</v>
      </c>
      <c r="F197" s="28" t="s">
        <v>106</v>
      </c>
      <c r="G197" s="29">
        <v>1</v>
      </c>
      <c r="H197" s="28">
        <v>0</v>
      </c>
      <c r="I197" s="30">
        <f>ROUND(G197*H197,P4)</f>
        <v>0</v>
      </c>
      <c r="L197" s="30">
        <v>0</v>
      </c>
      <c r="M197" s="24">
        <f>ROUND(G197*L197,P4)</f>
        <v>0</v>
      </c>
      <c r="N197" s="25" t="s">
        <v>107</v>
      </c>
      <c r="O197" s="31">
        <f>M197*AA197</f>
        <v>0</v>
      </c>
      <c r="P197" s="1">
        <v>3</v>
      </c>
      <c r="AA197" s="1">
        <f>IF(P197=1,$O$3,IF(P197=2,$O$4,$O$5))</f>
        <v>0</v>
      </c>
    </row>
    <row r="198">
      <c r="A198" s="1" t="s">
        <v>96</v>
      </c>
      <c r="E198" s="27" t="s">
        <v>93</v>
      </c>
    </row>
    <row r="199" ht="13">
      <c r="A199" s="1" t="s">
        <v>98</v>
      </c>
      <c r="E199" s="32" t="s">
        <v>449</v>
      </c>
    </row>
    <row r="200" ht="100">
      <c r="A200" s="1" t="s">
        <v>100</v>
      </c>
      <c r="E200" s="27" t="s">
        <v>942</v>
      </c>
    </row>
    <row r="201">
      <c r="A201" s="1" t="s">
        <v>91</v>
      </c>
      <c r="B201" s="1">
        <v>48</v>
      </c>
      <c r="C201" s="26" t="s">
        <v>943</v>
      </c>
      <c r="D201" t="s">
        <v>93</v>
      </c>
      <c r="E201" s="27" t="s">
        <v>944</v>
      </c>
      <c r="F201" s="28" t="s">
        <v>106</v>
      </c>
      <c r="G201" s="29">
        <v>1</v>
      </c>
      <c r="H201" s="28">
        <v>0</v>
      </c>
      <c r="I201" s="30">
        <f>ROUND(G201*H201,P4)</f>
        <v>0</v>
      </c>
      <c r="L201" s="30">
        <v>0</v>
      </c>
      <c r="M201" s="24">
        <f>ROUND(G201*L201,P4)</f>
        <v>0</v>
      </c>
      <c r="N201" s="25" t="s">
        <v>107</v>
      </c>
      <c r="O201" s="31">
        <f>M201*AA201</f>
        <v>0</v>
      </c>
      <c r="P201" s="1">
        <v>3</v>
      </c>
      <c r="AA201" s="1">
        <f>IF(P201=1,$O$3,IF(P201=2,$O$4,$O$5))</f>
        <v>0</v>
      </c>
    </row>
    <row r="202">
      <c r="A202" s="1" t="s">
        <v>96</v>
      </c>
      <c r="E202" s="27" t="s">
        <v>93</v>
      </c>
    </row>
    <row r="203" ht="13">
      <c r="A203" s="1" t="s">
        <v>98</v>
      </c>
      <c r="E203" s="32" t="s">
        <v>449</v>
      </c>
    </row>
    <row r="204" ht="87.5">
      <c r="A204" s="1" t="s">
        <v>100</v>
      </c>
      <c r="E204" s="27" t="s">
        <v>945</v>
      </c>
    </row>
    <row r="205">
      <c r="A205" s="1" t="s">
        <v>91</v>
      </c>
      <c r="B205" s="1">
        <v>49</v>
      </c>
      <c r="C205" s="26" t="s">
        <v>946</v>
      </c>
      <c r="D205" t="s">
        <v>93</v>
      </c>
      <c r="E205" s="27" t="s">
        <v>947</v>
      </c>
      <c r="F205" s="28" t="s">
        <v>114</v>
      </c>
      <c r="G205" s="29">
        <v>16</v>
      </c>
      <c r="H205" s="28">
        <v>0</v>
      </c>
      <c r="I205" s="30">
        <f>ROUND(G205*H205,P4)</f>
        <v>0</v>
      </c>
      <c r="L205" s="30">
        <v>0</v>
      </c>
      <c r="M205" s="24">
        <f>ROUND(G205*L205,P4)</f>
        <v>0</v>
      </c>
      <c r="N205" s="25" t="s">
        <v>107</v>
      </c>
      <c r="O205" s="31">
        <f>M205*AA205</f>
        <v>0</v>
      </c>
      <c r="P205" s="1">
        <v>3</v>
      </c>
      <c r="AA205" s="1">
        <f>IF(P205=1,$O$3,IF(P205=2,$O$4,$O$5))</f>
        <v>0</v>
      </c>
    </row>
    <row r="206">
      <c r="A206" s="1" t="s">
        <v>96</v>
      </c>
      <c r="E206" s="27" t="s">
        <v>93</v>
      </c>
    </row>
    <row r="207" ht="13">
      <c r="A207" s="1" t="s">
        <v>98</v>
      </c>
      <c r="E207" s="32" t="s">
        <v>834</v>
      </c>
    </row>
    <row r="208" ht="100">
      <c r="A208" s="1" t="s">
        <v>100</v>
      </c>
      <c r="E208" s="27" t="s">
        <v>948</v>
      </c>
    </row>
    <row r="209">
      <c r="A209" s="1" t="s">
        <v>91</v>
      </c>
      <c r="B209" s="1">
        <v>50</v>
      </c>
      <c r="C209" s="26" t="s">
        <v>949</v>
      </c>
      <c r="D209" t="s">
        <v>93</v>
      </c>
      <c r="E209" s="27" t="s">
        <v>950</v>
      </c>
      <c r="F209" s="28" t="s">
        <v>114</v>
      </c>
      <c r="G209" s="29">
        <v>26</v>
      </c>
      <c r="H209" s="28">
        <v>0</v>
      </c>
      <c r="I209" s="30">
        <f>ROUND(G209*H209,P4)</f>
        <v>0</v>
      </c>
      <c r="L209" s="30">
        <v>0</v>
      </c>
      <c r="M209" s="24">
        <f>ROUND(G209*L209,P4)</f>
        <v>0</v>
      </c>
      <c r="N209" s="25" t="s">
        <v>107</v>
      </c>
      <c r="O209" s="31">
        <f>M209*AA209</f>
        <v>0</v>
      </c>
      <c r="P209" s="1">
        <v>3</v>
      </c>
      <c r="AA209" s="1">
        <f>IF(P209=1,$O$3,IF(P209=2,$O$4,$O$5))</f>
        <v>0</v>
      </c>
    </row>
    <row r="210">
      <c r="A210" s="1" t="s">
        <v>96</v>
      </c>
      <c r="E210" s="27" t="s">
        <v>93</v>
      </c>
    </row>
    <row r="211" ht="13">
      <c r="A211" s="1" t="s">
        <v>98</v>
      </c>
      <c r="E211" s="32" t="s">
        <v>821</v>
      </c>
    </row>
    <row r="212" ht="87.5">
      <c r="A212" s="1" t="s">
        <v>100</v>
      </c>
      <c r="E212" s="27" t="s">
        <v>951</v>
      </c>
    </row>
    <row r="213">
      <c r="A213" s="1" t="s">
        <v>91</v>
      </c>
      <c r="B213" s="1">
        <v>51</v>
      </c>
      <c r="C213" s="26" t="s">
        <v>952</v>
      </c>
      <c r="D213" t="s">
        <v>93</v>
      </c>
      <c r="E213" s="27" t="s">
        <v>953</v>
      </c>
      <c r="F213" s="28" t="s">
        <v>106</v>
      </c>
      <c r="G213" s="29">
        <v>13</v>
      </c>
      <c r="H213" s="28">
        <v>0</v>
      </c>
      <c r="I213" s="30">
        <f>ROUND(G213*H213,P4)</f>
        <v>0</v>
      </c>
      <c r="L213" s="30">
        <v>0</v>
      </c>
      <c r="M213" s="24">
        <f>ROUND(G213*L213,P4)</f>
        <v>0</v>
      </c>
      <c r="N213" s="25" t="s">
        <v>107</v>
      </c>
      <c r="O213" s="31">
        <f>M213*AA213</f>
        <v>0</v>
      </c>
      <c r="P213" s="1">
        <v>3</v>
      </c>
      <c r="AA213" s="1">
        <f>IF(P213=1,$O$3,IF(P213=2,$O$4,$O$5))</f>
        <v>0</v>
      </c>
    </row>
    <row r="214">
      <c r="A214" s="1" t="s">
        <v>96</v>
      </c>
      <c r="E214" s="27" t="s">
        <v>93</v>
      </c>
    </row>
    <row r="215" ht="13">
      <c r="A215" s="1" t="s">
        <v>98</v>
      </c>
      <c r="E215" s="32" t="s">
        <v>954</v>
      </c>
    </row>
    <row r="216" ht="75">
      <c r="A216" s="1" t="s">
        <v>100</v>
      </c>
      <c r="E216" s="27" t="s">
        <v>955</v>
      </c>
    </row>
    <row r="217" ht="13">
      <c r="A217" s="1" t="s">
        <v>88</v>
      </c>
      <c r="C217" s="22" t="s">
        <v>956</v>
      </c>
      <c r="E217" s="23" t="s">
        <v>957</v>
      </c>
      <c r="L217" s="24">
        <f>SUMIFS(L218:L277,A218:A277,"P")</f>
        <v>0</v>
      </c>
      <c r="M217" s="24">
        <f>SUMIFS(M218:M277,A218:A277,"P")</f>
        <v>0</v>
      </c>
      <c r="N217" s="25"/>
    </row>
    <row r="218">
      <c r="A218" s="1" t="s">
        <v>91</v>
      </c>
      <c r="B218" s="1">
        <v>52</v>
      </c>
      <c r="C218" s="26" t="s">
        <v>958</v>
      </c>
      <c r="D218" t="s">
        <v>93</v>
      </c>
      <c r="E218" s="27" t="s">
        <v>959</v>
      </c>
      <c r="F218" s="28" t="s">
        <v>114</v>
      </c>
      <c r="G218" s="29">
        <v>97</v>
      </c>
      <c r="H218" s="28">
        <v>0</v>
      </c>
      <c r="I218" s="30">
        <f>ROUND(G218*H218,P4)</f>
        <v>0</v>
      </c>
      <c r="L218" s="30">
        <v>0</v>
      </c>
      <c r="M218" s="24">
        <f>ROUND(G218*L218,P4)</f>
        <v>0</v>
      </c>
      <c r="N218" s="25" t="s">
        <v>107</v>
      </c>
      <c r="O218" s="31">
        <f>M218*AA218</f>
        <v>0</v>
      </c>
      <c r="P218" s="1">
        <v>3</v>
      </c>
      <c r="AA218" s="1">
        <f>IF(P218=1,$O$3,IF(P218=2,$O$4,$O$5))</f>
        <v>0</v>
      </c>
    </row>
    <row r="219">
      <c r="A219" s="1" t="s">
        <v>96</v>
      </c>
      <c r="E219" s="27" t="s">
        <v>93</v>
      </c>
    </row>
    <row r="220" ht="13">
      <c r="A220" s="1" t="s">
        <v>98</v>
      </c>
      <c r="E220" s="32" t="s">
        <v>960</v>
      </c>
    </row>
    <row r="221" ht="87.5">
      <c r="A221" s="1" t="s">
        <v>100</v>
      </c>
      <c r="E221" s="27" t="s">
        <v>961</v>
      </c>
    </row>
    <row r="222">
      <c r="A222" s="1" t="s">
        <v>91</v>
      </c>
      <c r="B222" s="1">
        <v>53</v>
      </c>
      <c r="C222" s="26" t="s">
        <v>962</v>
      </c>
      <c r="D222" t="s">
        <v>93</v>
      </c>
      <c r="E222" s="27" t="s">
        <v>963</v>
      </c>
      <c r="F222" s="28" t="s">
        <v>121</v>
      </c>
      <c r="G222" s="29">
        <v>31.5</v>
      </c>
      <c r="H222" s="28">
        <v>0</v>
      </c>
      <c r="I222" s="30">
        <f>ROUND(G222*H222,P4)</f>
        <v>0</v>
      </c>
      <c r="L222" s="30">
        <v>0</v>
      </c>
      <c r="M222" s="24">
        <f>ROUND(G222*L222,P4)</f>
        <v>0</v>
      </c>
      <c r="N222" s="25" t="s">
        <v>107</v>
      </c>
      <c r="O222" s="31">
        <f>M222*AA222</f>
        <v>0</v>
      </c>
      <c r="P222" s="1">
        <v>3</v>
      </c>
      <c r="AA222" s="1">
        <f>IF(P222=1,$O$3,IF(P222=2,$O$4,$O$5))</f>
        <v>0</v>
      </c>
    </row>
    <row r="223">
      <c r="A223" s="1" t="s">
        <v>96</v>
      </c>
      <c r="E223" s="27" t="s">
        <v>93</v>
      </c>
    </row>
    <row r="224" ht="13">
      <c r="A224" s="1" t="s">
        <v>98</v>
      </c>
      <c r="E224" s="32" t="s">
        <v>964</v>
      </c>
    </row>
    <row r="225" ht="125">
      <c r="A225" s="1" t="s">
        <v>100</v>
      </c>
      <c r="E225" s="27" t="s">
        <v>965</v>
      </c>
    </row>
    <row r="226">
      <c r="A226" s="1" t="s">
        <v>91</v>
      </c>
      <c r="B226" s="1">
        <v>54</v>
      </c>
      <c r="C226" s="26" t="s">
        <v>966</v>
      </c>
      <c r="D226" t="s">
        <v>93</v>
      </c>
      <c r="E226" s="27" t="s">
        <v>967</v>
      </c>
      <c r="F226" s="28" t="s">
        <v>106</v>
      </c>
      <c r="G226" s="29">
        <v>17</v>
      </c>
      <c r="H226" s="28">
        <v>0</v>
      </c>
      <c r="I226" s="30">
        <f>ROUND(G226*H226,P4)</f>
        <v>0</v>
      </c>
      <c r="L226" s="30">
        <v>0</v>
      </c>
      <c r="M226" s="24">
        <f>ROUND(G226*L226,P4)</f>
        <v>0</v>
      </c>
      <c r="N226" s="25" t="s">
        <v>107</v>
      </c>
      <c r="O226" s="31">
        <f>M226*AA226</f>
        <v>0</v>
      </c>
      <c r="P226" s="1">
        <v>3</v>
      </c>
      <c r="AA226" s="1">
        <f>IF(P226=1,$O$3,IF(P226=2,$O$4,$O$5))</f>
        <v>0</v>
      </c>
    </row>
    <row r="227">
      <c r="A227" s="1" t="s">
        <v>96</v>
      </c>
      <c r="E227" s="27" t="s">
        <v>93</v>
      </c>
    </row>
    <row r="228" ht="13">
      <c r="A228" s="1" t="s">
        <v>98</v>
      </c>
      <c r="E228" s="32" t="s">
        <v>968</v>
      </c>
    </row>
    <row r="229" ht="100">
      <c r="A229" s="1" t="s">
        <v>100</v>
      </c>
      <c r="E229" s="27" t="s">
        <v>969</v>
      </c>
    </row>
    <row r="230">
      <c r="A230" s="1" t="s">
        <v>91</v>
      </c>
      <c r="B230" s="1">
        <v>55</v>
      </c>
      <c r="C230" s="26" t="s">
        <v>970</v>
      </c>
      <c r="D230" t="s">
        <v>93</v>
      </c>
      <c r="E230" s="27" t="s">
        <v>971</v>
      </c>
      <c r="F230" s="28" t="s">
        <v>106</v>
      </c>
      <c r="G230" s="29">
        <v>3</v>
      </c>
      <c r="H230" s="28">
        <v>0</v>
      </c>
      <c r="I230" s="30">
        <f>ROUND(G230*H230,P4)</f>
        <v>0</v>
      </c>
      <c r="L230" s="30">
        <v>0</v>
      </c>
      <c r="M230" s="24">
        <f>ROUND(G230*L230,P4)</f>
        <v>0</v>
      </c>
      <c r="N230" s="25" t="s">
        <v>107</v>
      </c>
      <c r="O230" s="31">
        <f>M230*AA230</f>
        <v>0</v>
      </c>
      <c r="P230" s="1">
        <v>3</v>
      </c>
      <c r="AA230" s="1">
        <f>IF(P230=1,$O$3,IF(P230=2,$O$4,$O$5))</f>
        <v>0</v>
      </c>
    </row>
    <row r="231">
      <c r="A231" s="1" t="s">
        <v>96</v>
      </c>
      <c r="E231" s="27" t="s">
        <v>93</v>
      </c>
    </row>
    <row r="232" ht="13">
      <c r="A232" s="1" t="s">
        <v>98</v>
      </c>
      <c r="E232" s="32" t="s">
        <v>801</v>
      </c>
    </row>
    <row r="233" ht="100">
      <c r="A233" s="1" t="s">
        <v>100</v>
      </c>
      <c r="E233" s="27" t="s">
        <v>969</v>
      </c>
    </row>
    <row r="234">
      <c r="A234" s="1" t="s">
        <v>91</v>
      </c>
      <c r="B234" s="1">
        <v>56</v>
      </c>
      <c r="C234" s="26" t="s">
        <v>972</v>
      </c>
      <c r="D234" t="s">
        <v>93</v>
      </c>
      <c r="E234" s="27" t="s">
        <v>973</v>
      </c>
      <c r="F234" s="28" t="s">
        <v>106</v>
      </c>
      <c r="G234" s="29">
        <v>20</v>
      </c>
      <c r="H234" s="28">
        <v>0</v>
      </c>
      <c r="I234" s="30">
        <f>ROUND(G234*H234,P4)</f>
        <v>0</v>
      </c>
      <c r="L234" s="30">
        <v>0</v>
      </c>
      <c r="M234" s="24">
        <f>ROUND(G234*L234,P4)</f>
        <v>0</v>
      </c>
      <c r="N234" s="25" t="s">
        <v>107</v>
      </c>
      <c r="O234" s="31">
        <f>M234*AA234</f>
        <v>0</v>
      </c>
      <c r="P234" s="1">
        <v>3</v>
      </c>
      <c r="AA234" s="1">
        <f>IF(P234=1,$O$3,IF(P234=2,$O$4,$O$5))</f>
        <v>0</v>
      </c>
    </row>
    <row r="235">
      <c r="A235" s="1" t="s">
        <v>96</v>
      </c>
      <c r="E235" s="27" t="s">
        <v>93</v>
      </c>
    </row>
    <row r="236" ht="13">
      <c r="A236" s="1" t="s">
        <v>98</v>
      </c>
      <c r="E236" s="32" t="s">
        <v>798</v>
      </c>
    </row>
    <row r="237" ht="100">
      <c r="A237" s="1" t="s">
        <v>100</v>
      </c>
      <c r="E237" s="27" t="s">
        <v>974</v>
      </c>
    </row>
    <row r="238">
      <c r="A238" s="1" t="s">
        <v>91</v>
      </c>
      <c r="B238" s="1">
        <v>57</v>
      </c>
      <c r="C238" s="26" t="s">
        <v>975</v>
      </c>
      <c r="D238" t="s">
        <v>93</v>
      </c>
      <c r="E238" s="27" t="s">
        <v>976</v>
      </c>
      <c r="F238" s="28" t="s">
        <v>106</v>
      </c>
      <c r="G238" s="29">
        <v>18</v>
      </c>
      <c r="H238" s="28">
        <v>0</v>
      </c>
      <c r="I238" s="30">
        <f>ROUND(G238*H238,P4)</f>
        <v>0</v>
      </c>
      <c r="L238" s="30">
        <v>0</v>
      </c>
      <c r="M238" s="24">
        <f>ROUND(G238*L238,P4)</f>
        <v>0</v>
      </c>
      <c r="N238" s="25" t="s">
        <v>107</v>
      </c>
      <c r="O238" s="31">
        <f>M238*AA238</f>
        <v>0</v>
      </c>
      <c r="P238" s="1">
        <v>3</v>
      </c>
      <c r="AA238" s="1">
        <f>IF(P238=1,$O$3,IF(P238=2,$O$4,$O$5))</f>
        <v>0</v>
      </c>
    </row>
    <row r="239">
      <c r="A239" s="1" t="s">
        <v>96</v>
      </c>
      <c r="E239" s="27" t="s">
        <v>93</v>
      </c>
    </row>
    <row r="240" ht="13">
      <c r="A240" s="1" t="s">
        <v>98</v>
      </c>
      <c r="E240" s="32" t="s">
        <v>977</v>
      </c>
    </row>
    <row r="241" ht="100">
      <c r="A241" s="1" t="s">
        <v>100</v>
      </c>
      <c r="E241" s="27" t="s">
        <v>974</v>
      </c>
    </row>
    <row r="242">
      <c r="A242" s="1" t="s">
        <v>91</v>
      </c>
      <c r="B242" s="1">
        <v>58</v>
      </c>
      <c r="C242" s="26" t="s">
        <v>978</v>
      </c>
      <c r="D242" t="s">
        <v>93</v>
      </c>
      <c r="E242" s="27" t="s">
        <v>979</v>
      </c>
      <c r="F242" s="28" t="s">
        <v>106</v>
      </c>
      <c r="G242" s="29">
        <v>3</v>
      </c>
      <c r="H242" s="28">
        <v>0</v>
      </c>
      <c r="I242" s="30">
        <f>ROUND(G242*H242,P4)</f>
        <v>0</v>
      </c>
      <c r="L242" s="30">
        <v>0</v>
      </c>
      <c r="M242" s="24">
        <f>ROUND(G242*L242,P4)</f>
        <v>0</v>
      </c>
      <c r="N242" s="25" t="s">
        <v>107</v>
      </c>
      <c r="O242" s="31">
        <f>M242*AA242</f>
        <v>0</v>
      </c>
      <c r="P242" s="1">
        <v>3</v>
      </c>
      <c r="AA242" s="1">
        <f>IF(P242=1,$O$3,IF(P242=2,$O$4,$O$5))</f>
        <v>0</v>
      </c>
    </row>
    <row r="243">
      <c r="A243" s="1" t="s">
        <v>96</v>
      </c>
      <c r="E243" s="27" t="s">
        <v>93</v>
      </c>
    </row>
    <row r="244" ht="13">
      <c r="A244" s="1" t="s">
        <v>98</v>
      </c>
      <c r="E244" s="32" t="s">
        <v>801</v>
      </c>
    </row>
    <row r="245" ht="100">
      <c r="A245" s="1" t="s">
        <v>100</v>
      </c>
      <c r="E245" s="27" t="s">
        <v>974</v>
      </c>
    </row>
    <row r="246">
      <c r="A246" s="1" t="s">
        <v>91</v>
      </c>
      <c r="B246" s="1">
        <v>59</v>
      </c>
      <c r="C246" s="26" t="s">
        <v>980</v>
      </c>
      <c r="D246" t="s">
        <v>93</v>
      </c>
      <c r="E246" s="27" t="s">
        <v>981</v>
      </c>
      <c r="F246" s="28" t="s">
        <v>106</v>
      </c>
      <c r="G246" s="29">
        <v>79</v>
      </c>
      <c r="H246" s="28">
        <v>0</v>
      </c>
      <c r="I246" s="30">
        <f>ROUND(G246*H246,P4)</f>
        <v>0</v>
      </c>
      <c r="L246" s="30">
        <v>0</v>
      </c>
      <c r="M246" s="24">
        <f>ROUND(G246*L246,P4)</f>
        <v>0</v>
      </c>
      <c r="N246" s="25" t="s">
        <v>107</v>
      </c>
      <c r="O246" s="31">
        <f>M246*AA246</f>
        <v>0</v>
      </c>
      <c r="P246" s="1">
        <v>3</v>
      </c>
      <c r="AA246" s="1">
        <f>IF(P246=1,$O$3,IF(P246=2,$O$4,$O$5))</f>
        <v>0</v>
      </c>
    </row>
    <row r="247">
      <c r="A247" s="1" t="s">
        <v>96</v>
      </c>
      <c r="E247" s="27" t="s">
        <v>93</v>
      </c>
    </row>
    <row r="248" ht="13">
      <c r="A248" s="1" t="s">
        <v>98</v>
      </c>
      <c r="E248" s="32" t="s">
        <v>982</v>
      </c>
    </row>
    <row r="249" ht="100">
      <c r="A249" s="1" t="s">
        <v>100</v>
      </c>
      <c r="E249" s="27" t="s">
        <v>974</v>
      </c>
    </row>
    <row r="250">
      <c r="A250" s="1" t="s">
        <v>91</v>
      </c>
      <c r="B250" s="1">
        <v>60</v>
      </c>
      <c r="C250" s="26" t="s">
        <v>983</v>
      </c>
      <c r="D250" t="s">
        <v>93</v>
      </c>
      <c r="E250" s="27" t="s">
        <v>984</v>
      </c>
      <c r="F250" s="28" t="s">
        <v>106</v>
      </c>
      <c r="G250" s="29">
        <v>16</v>
      </c>
      <c r="H250" s="28">
        <v>0</v>
      </c>
      <c r="I250" s="30">
        <f>ROUND(G250*H250,P4)</f>
        <v>0</v>
      </c>
      <c r="L250" s="30">
        <v>0</v>
      </c>
      <c r="M250" s="24">
        <f>ROUND(G250*L250,P4)</f>
        <v>0</v>
      </c>
      <c r="N250" s="25" t="s">
        <v>107</v>
      </c>
      <c r="O250" s="31">
        <f>M250*AA250</f>
        <v>0</v>
      </c>
      <c r="P250" s="1">
        <v>3</v>
      </c>
      <c r="AA250" s="1">
        <f>IF(P250=1,$O$3,IF(P250=2,$O$4,$O$5))</f>
        <v>0</v>
      </c>
    </row>
    <row r="251">
      <c r="A251" s="1" t="s">
        <v>96</v>
      </c>
      <c r="E251" s="27" t="s">
        <v>93</v>
      </c>
    </row>
    <row r="252" ht="13">
      <c r="A252" s="1" t="s">
        <v>98</v>
      </c>
      <c r="E252" s="32" t="s">
        <v>834</v>
      </c>
    </row>
    <row r="253" ht="100">
      <c r="A253" s="1" t="s">
        <v>100</v>
      </c>
      <c r="E253" s="27" t="s">
        <v>974</v>
      </c>
    </row>
    <row r="254">
      <c r="A254" s="1" t="s">
        <v>91</v>
      </c>
      <c r="B254" s="1">
        <v>61</v>
      </c>
      <c r="C254" s="26" t="s">
        <v>985</v>
      </c>
      <c r="D254" t="s">
        <v>93</v>
      </c>
      <c r="E254" s="27" t="s">
        <v>986</v>
      </c>
      <c r="F254" s="28" t="s">
        <v>106</v>
      </c>
      <c r="G254" s="29">
        <v>6</v>
      </c>
      <c r="H254" s="28">
        <v>0</v>
      </c>
      <c r="I254" s="30">
        <f>ROUND(G254*H254,P4)</f>
        <v>0</v>
      </c>
      <c r="L254" s="30">
        <v>0</v>
      </c>
      <c r="M254" s="24">
        <f>ROUND(G254*L254,P4)</f>
        <v>0</v>
      </c>
      <c r="N254" s="25" t="s">
        <v>107</v>
      </c>
      <c r="O254" s="31">
        <f>M254*AA254</f>
        <v>0</v>
      </c>
      <c r="P254" s="1">
        <v>3</v>
      </c>
      <c r="AA254" s="1">
        <f>IF(P254=1,$O$3,IF(P254=2,$O$4,$O$5))</f>
        <v>0</v>
      </c>
    </row>
    <row r="255">
      <c r="A255" s="1" t="s">
        <v>96</v>
      </c>
      <c r="E255" s="27" t="s">
        <v>93</v>
      </c>
    </row>
    <row r="256" ht="13">
      <c r="A256" s="1" t="s">
        <v>98</v>
      </c>
      <c r="E256" s="32" t="s">
        <v>847</v>
      </c>
    </row>
    <row r="257" ht="100">
      <c r="A257" s="1" t="s">
        <v>100</v>
      </c>
      <c r="E257" s="27" t="s">
        <v>974</v>
      </c>
    </row>
    <row r="258" ht="25">
      <c r="A258" s="1" t="s">
        <v>91</v>
      </c>
      <c r="B258" s="1">
        <v>62</v>
      </c>
      <c r="C258" s="26" t="s">
        <v>987</v>
      </c>
      <c r="D258" t="s">
        <v>93</v>
      </c>
      <c r="E258" s="27" t="s">
        <v>988</v>
      </c>
      <c r="F258" s="28" t="s">
        <v>131</v>
      </c>
      <c r="G258" s="29">
        <v>1280</v>
      </c>
      <c r="H258" s="28">
        <v>0</v>
      </c>
      <c r="I258" s="30">
        <f>ROUND(G258*H258,P4)</f>
        <v>0</v>
      </c>
      <c r="L258" s="30">
        <v>0</v>
      </c>
      <c r="M258" s="24">
        <f>ROUND(G258*L258,P4)</f>
        <v>0</v>
      </c>
      <c r="N258" s="25" t="s">
        <v>107</v>
      </c>
      <c r="O258" s="31">
        <f>M258*AA258</f>
        <v>0</v>
      </c>
      <c r="P258" s="1">
        <v>3</v>
      </c>
      <c r="AA258" s="1">
        <f>IF(P258=1,$O$3,IF(P258=2,$O$4,$O$5))</f>
        <v>0</v>
      </c>
    </row>
    <row r="259">
      <c r="A259" s="1" t="s">
        <v>96</v>
      </c>
      <c r="E259" s="27" t="s">
        <v>93</v>
      </c>
    </row>
    <row r="260" ht="13">
      <c r="A260" s="1" t="s">
        <v>98</v>
      </c>
      <c r="E260" s="32" t="s">
        <v>989</v>
      </c>
    </row>
    <row r="261" ht="100">
      <c r="A261" s="1" t="s">
        <v>100</v>
      </c>
      <c r="E261" s="27" t="s">
        <v>990</v>
      </c>
    </row>
    <row r="262" ht="25">
      <c r="A262" s="1" t="s">
        <v>91</v>
      </c>
      <c r="B262" s="1">
        <v>63</v>
      </c>
      <c r="C262" s="26" t="s">
        <v>991</v>
      </c>
      <c r="D262" t="s">
        <v>93</v>
      </c>
      <c r="E262" s="27" t="s">
        <v>992</v>
      </c>
      <c r="F262" s="28" t="s">
        <v>131</v>
      </c>
      <c r="G262" s="29">
        <v>1370</v>
      </c>
      <c r="H262" s="28">
        <v>0</v>
      </c>
      <c r="I262" s="30">
        <f>ROUND(G262*H262,P4)</f>
        <v>0</v>
      </c>
      <c r="L262" s="30">
        <v>0</v>
      </c>
      <c r="M262" s="24">
        <f>ROUND(G262*L262,P4)</f>
        <v>0</v>
      </c>
      <c r="N262" s="25" t="s">
        <v>107</v>
      </c>
      <c r="O262" s="31">
        <f>M262*AA262</f>
        <v>0</v>
      </c>
      <c r="P262" s="1">
        <v>3</v>
      </c>
      <c r="AA262" s="1">
        <f>IF(P262=1,$O$3,IF(P262=2,$O$4,$O$5))</f>
        <v>0</v>
      </c>
    </row>
    <row r="263">
      <c r="A263" s="1" t="s">
        <v>96</v>
      </c>
      <c r="E263" s="27" t="s">
        <v>93</v>
      </c>
    </row>
    <row r="264" ht="13">
      <c r="A264" s="1" t="s">
        <v>98</v>
      </c>
      <c r="E264" s="32" t="s">
        <v>993</v>
      </c>
    </row>
    <row r="265" ht="100">
      <c r="A265" s="1" t="s">
        <v>100</v>
      </c>
      <c r="E265" s="27" t="s">
        <v>990</v>
      </c>
    </row>
    <row r="266">
      <c r="A266" s="1" t="s">
        <v>91</v>
      </c>
      <c r="B266" s="1">
        <v>64</v>
      </c>
      <c r="C266" s="26" t="s">
        <v>994</v>
      </c>
      <c r="D266" t="s">
        <v>93</v>
      </c>
      <c r="E266" s="27" t="s">
        <v>995</v>
      </c>
      <c r="F266" s="28" t="s">
        <v>131</v>
      </c>
      <c r="G266" s="29">
        <v>680</v>
      </c>
      <c r="H266" s="28">
        <v>0</v>
      </c>
      <c r="I266" s="30">
        <f>ROUND(G266*H266,P4)</f>
        <v>0</v>
      </c>
      <c r="L266" s="30">
        <v>0</v>
      </c>
      <c r="M266" s="24">
        <f>ROUND(G266*L266,P4)</f>
        <v>0</v>
      </c>
      <c r="N266" s="25" t="s">
        <v>107</v>
      </c>
      <c r="O266" s="31">
        <f>M266*AA266</f>
        <v>0</v>
      </c>
      <c r="P266" s="1">
        <v>3</v>
      </c>
      <c r="AA266" s="1">
        <f>IF(P266=1,$O$3,IF(P266=2,$O$4,$O$5))</f>
        <v>0</v>
      </c>
    </row>
    <row r="267">
      <c r="A267" s="1" t="s">
        <v>96</v>
      </c>
      <c r="E267" s="27" t="s">
        <v>93</v>
      </c>
    </row>
    <row r="268" ht="13">
      <c r="A268" s="1" t="s">
        <v>98</v>
      </c>
      <c r="E268" s="32" t="s">
        <v>996</v>
      </c>
    </row>
    <row r="269" ht="100">
      <c r="A269" s="1" t="s">
        <v>100</v>
      </c>
      <c r="E269" s="27" t="s">
        <v>990</v>
      </c>
    </row>
    <row r="270">
      <c r="A270" s="1" t="s">
        <v>91</v>
      </c>
      <c r="B270" s="1">
        <v>65</v>
      </c>
      <c r="C270" s="26" t="s">
        <v>997</v>
      </c>
      <c r="D270" t="s">
        <v>93</v>
      </c>
      <c r="E270" s="27" t="s">
        <v>998</v>
      </c>
      <c r="F270" s="28" t="s">
        <v>299</v>
      </c>
      <c r="G270" s="29">
        <v>630</v>
      </c>
      <c r="H270" s="28">
        <v>0</v>
      </c>
      <c r="I270" s="30">
        <f>ROUND(G270*H270,P4)</f>
        <v>0</v>
      </c>
      <c r="L270" s="30">
        <v>0</v>
      </c>
      <c r="M270" s="24">
        <f>ROUND(G270*L270,P4)</f>
        <v>0</v>
      </c>
      <c r="N270" s="25" t="s">
        <v>107</v>
      </c>
      <c r="O270" s="31">
        <f>M270*AA270</f>
        <v>0</v>
      </c>
      <c r="P270" s="1">
        <v>3</v>
      </c>
      <c r="AA270" s="1">
        <f>IF(P270=1,$O$3,IF(P270=2,$O$4,$O$5))</f>
        <v>0</v>
      </c>
    </row>
    <row r="271">
      <c r="A271" s="1" t="s">
        <v>96</v>
      </c>
      <c r="E271" s="27" t="s">
        <v>999</v>
      </c>
    </row>
    <row r="272" ht="13">
      <c r="A272" s="1" t="s">
        <v>98</v>
      </c>
      <c r="E272" s="32" t="s">
        <v>1000</v>
      </c>
    </row>
    <row r="273" ht="125">
      <c r="A273" s="1" t="s">
        <v>100</v>
      </c>
      <c r="E273" s="27" t="s">
        <v>1001</v>
      </c>
    </row>
    <row r="274">
      <c r="A274" s="1" t="s">
        <v>91</v>
      </c>
      <c r="B274" s="1">
        <v>66</v>
      </c>
      <c r="C274" s="26" t="s">
        <v>1002</v>
      </c>
      <c r="D274" t="s">
        <v>93</v>
      </c>
      <c r="E274" s="27" t="s">
        <v>1003</v>
      </c>
      <c r="F274" s="28" t="s">
        <v>319</v>
      </c>
      <c r="G274" s="29">
        <v>78.75</v>
      </c>
      <c r="H274" s="28">
        <v>0</v>
      </c>
      <c r="I274" s="30">
        <f>ROUND(G274*H274,P4)</f>
        <v>0</v>
      </c>
      <c r="L274" s="30">
        <v>0</v>
      </c>
      <c r="M274" s="24">
        <f>ROUND(G274*L274,P4)</f>
        <v>0</v>
      </c>
      <c r="N274" s="25" t="s">
        <v>107</v>
      </c>
      <c r="O274" s="31">
        <f>M274*AA274</f>
        <v>0</v>
      </c>
      <c r="P274" s="1">
        <v>3</v>
      </c>
      <c r="AA274" s="1">
        <f>IF(P274=1,$O$3,IF(P274=2,$O$4,$O$5))</f>
        <v>0</v>
      </c>
    </row>
    <row r="275">
      <c r="A275" s="1" t="s">
        <v>96</v>
      </c>
      <c r="E275" s="27" t="s">
        <v>1004</v>
      </c>
    </row>
    <row r="276" ht="13">
      <c r="A276" s="1" t="s">
        <v>98</v>
      </c>
      <c r="E276" s="32" t="s">
        <v>1005</v>
      </c>
    </row>
    <row r="277" ht="100">
      <c r="A277" s="1" t="s">
        <v>100</v>
      </c>
      <c r="E277" s="27" t="s">
        <v>1006</v>
      </c>
    </row>
    <row r="278" ht="13">
      <c r="A278" s="1" t="s">
        <v>88</v>
      </c>
      <c r="C278" s="22" t="s">
        <v>315</v>
      </c>
      <c r="E278" s="23" t="s">
        <v>60</v>
      </c>
      <c r="L278" s="24">
        <f>SUMIFS(L279:L286,A279:A286,"P")</f>
        <v>0</v>
      </c>
      <c r="M278" s="24">
        <f>SUMIFS(M279:M286,A279:A286,"P")</f>
        <v>0</v>
      </c>
      <c r="N278" s="25"/>
    </row>
    <row r="279" ht="25">
      <c r="A279" s="1" t="s">
        <v>91</v>
      </c>
      <c r="B279" s="1">
        <v>67</v>
      </c>
      <c r="C279" s="26" t="s">
        <v>316</v>
      </c>
      <c r="D279" t="s">
        <v>317</v>
      </c>
      <c r="E279" s="27" t="s">
        <v>318</v>
      </c>
      <c r="F279" s="28" t="s">
        <v>319</v>
      </c>
      <c r="G279" s="29">
        <v>170.28</v>
      </c>
      <c r="H279" s="28">
        <v>0</v>
      </c>
      <c r="I279" s="30">
        <f>ROUND(G279*H279,P4)</f>
        <v>0</v>
      </c>
      <c r="L279" s="30">
        <v>0</v>
      </c>
      <c r="M279" s="24">
        <f>ROUND(G279*L279,P4)</f>
        <v>0</v>
      </c>
      <c r="N279" s="25" t="s">
        <v>93</v>
      </c>
      <c r="O279" s="31">
        <f>M279*AA279</f>
        <v>0</v>
      </c>
      <c r="P279" s="1">
        <v>3</v>
      </c>
      <c r="AA279" s="1">
        <f>IF(P279=1,$O$3,IF(P279=2,$O$4,$O$5))</f>
        <v>0</v>
      </c>
    </row>
    <row r="280">
      <c r="A280" s="1" t="s">
        <v>96</v>
      </c>
      <c r="E280" s="27" t="s">
        <v>794</v>
      </c>
    </row>
    <row r="281" ht="13">
      <c r="A281" s="1" t="s">
        <v>98</v>
      </c>
      <c r="E281" s="32" t="s">
        <v>795</v>
      </c>
    </row>
    <row r="282" ht="137.5">
      <c r="A282" s="1" t="s">
        <v>100</v>
      </c>
      <c r="E282" s="27" t="s">
        <v>322</v>
      </c>
    </row>
    <row r="283" ht="25">
      <c r="A283" s="1" t="s">
        <v>91</v>
      </c>
      <c r="B283" s="1">
        <v>68</v>
      </c>
      <c r="C283" s="26" t="s">
        <v>1007</v>
      </c>
      <c r="D283" t="s">
        <v>1008</v>
      </c>
      <c r="E283" s="27" t="s">
        <v>1009</v>
      </c>
      <c r="F283" s="28" t="s">
        <v>319</v>
      </c>
      <c r="G283" s="29">
        <v>78.75</v>
      </c>
      <c r="H283" s="28">
        <v>0</v>
      </c>
      <c r="I283" s="30">
        <f>ROUND(G283*H283,P4)</f>
        <v>0</v>
      </c>
      <c r="L283" s="30">
        <v>0</v>
      </c>
      <c r="M283" s="24">
        <f>ROUND(G283*L283,P4)</f>
        <v>0</v>
      </c>
      <c r="N283" s="25" t="s">
        <v>93</v>
      </c>
      <c r="O283" s="31">
        <f>M283*AA283</f>
        <v>0</v>
      </c>
      <c r="P283" s="1">
        <v>3</v>
      </c>
      <c r="AA283" s="1">
        <f>IF(P283=1,$O$3,IF(P283=2,$O$4,$O$5))</f>
        <v>0</v>
      </c>
    </row>
    <row r="284">
      <c r="A284" s="1" t="s">
        <v>96</v>
      </c>
      <c r="E284" s="27" t="s">
        <v>1004</v>
      </c>
    </row>
    <row r="285" ht="13">
      <c r="A285" s="1" t="s">
        <v>98</v>
      </c>
      <c r="E285" s="32" t="s">
        <v>1005</v>
      </c>
    </row>
    <row r="286" ht="137.5">
      <c r="A286" s="1" t="s">
        <v>100</v>
      </c>
      <c r="E286" s="27" t="s">
        <v>322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47</v>
      </c>
      <c r="M3" s="20">
        <f>Rekapitulace!C28</f>
        <v>0</v>
      </c>
      <c r="N3" s="6" t="s">
        <v>3</v>
      </c>
      <c r="O3">
        <v>0</v>
      </c>
      <c r="P3">
        <v>2</v>
      </c>
    </row>
    <row r="4" ht="34.01575" customHeight="1">
      <c r="A4" s="16" t="s">
        <v>69</v>
      </c>
      <c r="B4" s="17" t="s">
        <v>70</v>
      </c>
      <c r="C4" s="18" t="s">
        <v>47</v>
      </c>
      <c r="D4" s="1"/>
      <c r="E4" s="17" t="s">
        <v>48</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COUNTIFS(L8:L72,"=0",A8:A72,"P")+COUNTIFS(L8:L72,"",A8:A72,"P")+SUM(Q8:Q72)</f>
        <v>0</v>
      </c>
    </row>
    <row r="8" ht="13">
      <c r="A8" s="1" t="s">
        <v>86</v>
      </c>
      <c r="C8" s="22" t="s">
        <v>1010</v>
      </c>
      <c r="E8" s="23" t="s">
        <v>48</v>
      </c>
      <c r="L8" s="24">
        <f>L9+L38+L63</f>
        <v>0</v>
      </c>
      <c r="M8" s="24">
        <f>M9+M38+M63</f>
        <v>0</v>
      </c>
      <c r="N8" s="25"/>
    </row>
    <row r="9" ht="13">
      <c r="A9" s="1" t="s">
        <v>88</v>
      </c>
      <c r="C9" s="22" t="s">
        <v>823</v>
      </c>
      <c r="E9" s="23" t="s">
        <v>824</v>
      </c>
      <c r="L9" s="24">
        <f>SUMIFS(L10:L37,A10:A37,"P")</f>
        <v>0</v>
      </c>
      <c r="M9" s="24">
        <f>SUMIFS(M10:M37,A10:A37,"P")</f>
        <v>0</v>
      </c>
      <c r="N9" s="25"/>
    </row>
    <row r="10" ht="25">
      <c r="A10" s="1" t="s">
        <v>91</v>
      </c>
      <c r="B10" s="1">
        <v>1</v>
      </c>
      <c r="C10" s="26" t="s">
        <v>1011</v>
      </c>
      <c r="D10" t="s">
        <v>93</v>
      </c>
      <c r="E10" s="27" t="s">
        <v>1012</v>
      </c>
      <c r="F10" s="28" t="s">
        <v>106</v>
      </c>
      <c r="G10" s="29">
        <v>15</v>
      </c>
      <c r="H10" s="28">
        <v>0</v>
      </c>
      <c r="I10" s="30">
        <f>ROUND(G10*H10,P4)</f>
        <v>0</v>
      </c>
      <c r="L10" s="30">
        <v>0</v>
      </c>
      <c r="M10" s="24">
        <f>ROUND(G10*L10,P4)</f>
        <v>0</v>
      </c>
      <c r="N10" s="25" t="s">
        <v>107</v>
      </c>
      <c r="O10" s="31">
        <f>M10*AA10</f>
        <v>0</v>
      </c>
      <c r="P10" s="1">
        <v>3</v>
      </c>
      <c r="AA10" s="1">
        <f>IF(P10=1,$O$3,IF(P10=2,$O$4,$O$5))</f>
        <v>0</v>
      </c>
    </row>
    <row r="11">
      <c r="A11" s="1" t="s">
        <v>96</v>
      </c>
      <c r="E11" s="27" t="s">
        <v>93</v>
      </c>
    </row>
    <row r="12" ht="13">
      <c r="A12" s="1" t="s">
        <v>98</v>
      </c>
      <c r="E12" s="32" t="s">
        <v>1013</v>
      </c>
    </row>
    <row r="13" ht="112.5">
      <c r="A13" s="1" t="s">
        <v>100</v>
      </c>
      <c r="E13" s="27" t="s">
        <v>885</v>
      </c>
    </row>
    <row r="14" ht="25">
      <c r="A14" s="1" t="s">
        <v>91</v>
      </c>
      <c r="B14" s="1">
        <v>2</v>
      </c>
      <c r="C14" s="26" t="s">
        <v>1014</v>
      </c>
      <c r="D14" t="s">
        <v>93</v>
      </c>
      <c r="E14" s="27" t="s">
        <v>1015</v>
      </c>
      <c r="F14" s="28" t="s">
        <v>106</v>
      </c>
      <c r="G14" s="29">
        <v>4</v>
      </c>
      <c r="H14" s="28">
        <v>0</v>
      </c>
      <c r="I14" s="30">
        <f>ROUND(G14*H14,P4)</f>
        <v>0</v>
      </c>
      <c r="L14" s="30">
        <v>0</v>
      </c>
      <c r="M14" s="24">
        <f>ROUND(G14*L14,P4)</f>
        <v>0</v>
      </c>
      <c r="N14" s="25" t="s">
        <v>107</v>
      </c>
      <c r="O14" s="31">
        <f>M14*AA14</f>
        <v>0</v>
      </c>
      <c r="P14" s="1">
        <v>3</v>
      </c>
      <c r="AA14" s="1">
        <f>IF(P14=1,$O$3,IF(P14=2,$O$4,$O$5))</f>
        <v>0</v>
      </c>
    </row>
    <row r="15">
      <c r="A15" s="1" t="s">
        <v>96</v>
      </c>
      <c r="E15" s="27" t="s">
        <v>93</v>
      </c>
    </row>
    <row r="16" ht="13">
      <c r="A16" s="1" t="s">
        <v>98</v>
      </c>
      <c r="E16" s="32" t="s">
        <v>804</v>
      </c>
    </row>
    <row r="17" ht="112.5">
      <c r="A17" s="1" t="s">
        <v>100</v>
      </c>
      <c r="E17" s="27" t="s">
        <v>885</v>
      </c>
    </row>
    <row r="18">
      <c r="A18" s="1" t="s">
        <v>91</v>
      </c>
      <c r="B18" s="1">
        <v>3</v>
      </c>
      <c r="C18" s="26" t="s">
        <v>1016</v>
      </c>
      <c r="D18" t="s">
        <v>93</v>
      </c>
      <c r="E18" s="27" t="s">
        <v>1017</v>
      </c>
      <c r="F18" s="28" t="s">
        <v>106</v>
      </c>
      <c r="G18" s="29">
        <v>19</v>
      </c>
      <c r="H18" s="28">
        <v>0</v>
      </c>
      <c r="I18" s="30">
        <f>ROUND(G18*H18,P4)</f>
        <v>0</v>
      </c>
      <c r="L18" s="30">
        <v>0</v>
      </c>
      <c r="M18" s="24">
        <f>ROUND(G18*L18,P4)</f>
        <v>0</v>
      </c>
      <c r="N18" s="25" t="s">
        <v>107</v>
      </c>
      <c r="O18" s="31">
        <f>M18*AA18</f>
        <v>0</v>
      </c>
      <c r="P18" s="1">
        <v>3</v>
      </c>
      <c r="AA18" s="1">
        <f>IF(P18=1,$O$3,IF(P18=2,$O$4,$O$5))</f>
        <v>0</v>
      </c>
    </row>
    <row r="19">
      <c r="A19" s="1" t="s">
        <v>96</v>
      </c>
      <c r="E19" s="27" t="s">
        <v>1018</v>
      </c>
    </row>
    <row r="20" ht="13">
      <c r="A20" s="1" t="s">
        <v>98</v>
      </c>
      <c r="E20" s="32" t="s">
        <v>785</v>
      </c>
    </row>
    <row r="21" ht="112.5">
      <c r="A21" s="1" t="s">
        <v>100</v>
      </c>
      <c r="E21" s="27" t="s">
        <v>885</v>
      </c>
    </row>
    <row r="22">
      <c r="A22" s="1" t="s">
        <v>91</v>
      </c>
      <c r="B22" s="1">
        <v>4</v>
      </c>
      <c r="C22" s="26" t="s">
        <v>1019</v>
      </c>
      <c r="D22" t="s">
        <v>93</v>
      </c>
      <c r="E22" s="27" t="s">
        <v>1020</v>
      </c>
      <c r="F22" s="28" t="s">
        <v>106</v>
      </c>
      <c r="G22" s="29">
        <v>8</v>
      </c>
      <c r="H22" s="28">
        <v>0</v>
      </c>
      <c r="I22" s="30">
        <f>ROUND(G22*H22,P4)</f>
        <v>0</v>
      </c>
      <c r="L22" s="30">
        <v>0</v>
      </c>
      <c r="M22" s="24">
        <f>ROUND(G22*L22,P4)</f>
        <v>0</v>
      </c>
      <c r="N22" s="25" t="s">
        <v>107</v>
      </c>
      <c r="O22" s="31">
        <f>M22*AA22</f>
        <v>0</v>
      </c>
      <c r="P22" s="1">
        <v>3</v>
      </c>
      <c r="AA22" s="1">
        <f>IF(P22=1,$O$3,IF(P22=2,$O$4,$O$5))</f>
        <v>0</v>
      </c>
    </row>
    <row r="23">
      <c r="A23" s="1" t="s">
        <v>96</v>
      </c>
      <c r="E23" s="27" t="s">
        <v>1021</v>
      </c>
    </row>
    <row r="24" ht="13">
      <c r="A24" s="1" t="s">
        <v>98</v>
      </c>
      <c r="E24" s="32" t="s">
        <v>830</v>
      </c>
    </row>
    <row r="25" ht="112.5">
      <c r="A25" s="1" t="s">
        <v>100</v>
      </c>
      <c r="E25" s="27" t="s">
        <v>885</v>
      </c>
    </row>
    <row r="26">
      <c r="A26" s="1" t="s">
        <v>91</v>
      </c>
      <c r="B26" s="1">
        <v>5</v>
      </c>
      <c r="C26" s="26" t="s">
        <v>1022</v>
      </c>
      <c r="D26" t="s">
        <v>93</v>
      </c>
      <c r="E26" s="27" t="s">
        <v>1023</v>
      </c>
      <c r="F26" s="28" t="s">
        <v>106</v>
      </c>
      <c r="G26" s="29">
        <v>6</v>
      </c>
      <c r="H26" s="28">
        <v>0</v>
      </c>
      <c r="I26" s="30">
        <f>ROUND(G26*H26,P4)</f>
        <v>0</v>
      </c>
      <c r="L26" s="30">
        <v>0</v>
      </c>
      <c r="M26" s="24">
        <f>ROUND(G26*L26,P4)</f>
        <v>0</v>
      </c>
      <c r="N26" s="25" t="s">
        <v>107</v>
      </c>
      <c r="O26" s="31">
        <f>M26*AA26</f>
        <v>0</v>
      </c>
      <c r="P26" s="1">
        <v>3</v>
      </c>
      <c r="AA26" s="1">
        <f>IF(P26=1,$O$3,IF(P26=2,$O$4,$O$5))</f>
        <v>0</v>
      </c>
    </row>
    <row r="27">
      <c r="A27" s="1" t="s">
        <v>96</v>
      </c>
      <c r="E27" s="27" t="s">
        <v>1021</v>
      </c>
    </row>
    <row r="28" ht="13">
      <c r="A28" s="1" t="s">
        <v>98</v>
      </c>
      <c r="E28" s="32" t="s">
        <v>847</v>
      </c>
    </row>
    <row r="29" ht="112.5">
      <c r="A29" s="1" t="s">
        <v>100</v>
      </c>
      <c r="E29" s="27" t="s">
        <v>885</v>
      </c>
    </row>
    <row r="30" ht="25">
      <c r="A30" s="1" t="s">
        <v>91</v>
      </c>
      <c r="B30" s="1">
        <v>6</v>
      </c>
      <c r="C30" s="26" t="s">
        <v>1024</v>
      </c>
      <c r="D30" t="s">
        <v>93</v>
      </c>
      <c r="E30" s="27" t="s">
        <v>1025</v>
      </c>
      <c r="F30" s="28" t="s">
        <v>106</v>
      </c>
      <c r="G30" s="29">
        <v>6.7999999999999998</v>
      </c>
      <c r="H30" s="28">
        <v>0</v>
      </c>
      <c r="I30" s="30">
        <f>ROUND(G30*H30,P4)</f>
        <v>0</v>
      </c>
      <c r="L30" s="30">
        <v>0</v>
      </c>
      <c r="M30" s="24">
        <f>ROUND(G30*L30,P4)</f>
        <v>0</v>
      </c>
      <c r="N30" s="25" t="s">
        <v>107</v>
      </c>
      <c r="O30" s="31">
        <f>M30*AA30</f>
        <v>0</v>
      </c>
      <c r="P30" s="1">
        <v>3</v>
      </c>
      <c r="AA30" s="1">
        <f>IF(P30=1,$O$3,IF(P30=2,$O$4,$O$5))</f>
        <v>0</v>
      </c>
    </row>
    <row r="31">
      <c r="A31" s="1" t="s">
        <v>96</v>
      </c>
      <c r="E31" s="27" t="s">
        <v>1026</v>
      </c>
    </row>
    <row r="32" ht="13">
      <c r="A32" s="1" t="s">
        <v>98</v>
      </c>
      <c r="E32" s="32" t="s">
        <v>1027</v>
      </c>
    </row>
    <row r="33" ht="75">
      <c r="A33" s="1" t="s">
        <v>100</v>
      </c>
      <c r="E33" s="27" t="s">
        <v>1028</v>
      </c>
    </row>
    <row r="34" ht="25">
      <c r="A34" s="1" t="s">
        <v>91</v>
      </c>
      <c r="B34" s="1">
        <v>7</v>
      </c>
      <c r="C34" s="26" t="s">
        <v>1029</v>
      </c>
      <c r="D34" t="s">
        <v>93</v>
      </c>
      <c r="E34" s="27" t="s">
        <v>1030</v>
      </c>
      <c r="F34" s="28" t="s">
        <v>106</v>
      </c>
      <c r="G34" s="29">
        <v>12.800000000000001</v>
      </c>
      <c r="H34" s="28">
        <v>0</v>
      </c>
      <c r="I34" s="30">
        <f>ROUND(G34*H34,P4)</f>
        <v>0</v>
      </c>
      <c r="L34" s="30">
        <v>0</v>
      </c>
      <c r="M34" s="24">
        <f>ROUND(G34*L34,P4)</f>
        <v>0</v>
      </c>
      <c r="N34" s="25" t="s">
        <v>107</v>
      </c>
      <c r="O34" s="31">
        <f>M34*AA34</f>
        <v>0</v>
      </c>
      <c r="P34" s="1">
        <v>3</v>
      </c>
      <c r="AA34" s="1">
        <f>IF(P34=1,$O$3,IF(P34=2,$O$4,$O$5))</f>
        <v>0</v>
      </c>
    </row>
    <row r="35">
      <c r="A35" s="1" t="s">
        <v>96</v>
      </c>
      <c r="E35" s="27" t="s">
        <v>1031</v>
      </c>
    </row>
    <row r="36" ht="13">
      <c r="A36" s="1" t="s">
        <v>98</v>
      </c>
      <c r="E36" s="32" t="s">
        <v>1032</v>
      </c>
    </row>
    <row r="37" ht="87.5">
      <c r="A37" s="1" t="s">
        <v>100</v>
      </c>
      <c r="E37" s="27" t="s">
        <v>1033</v>
      </c>
    </row>
    <row r="38" ht="13">
      <c r="A38" s="1" t="s">
        <v>88</v>
      </c>
      <c r="C38" s="22" t="s">
        <v>918</v>
      </c>
      <c r="E38" s="23" t="s">
        <v>919</v>
      </c>
      <c r="L38" s="24">
        <f>SUMIFS(L39:L62,A39:A62,"P")</f>
        <v>0</v>
      </c>
      <c r="M38" s="24">
        <f>SUMIFS(M39:M62,A39:A62,"P")</f>
        <v>0</v>
      </c>
      <c r="N38" s="25"/>
    </row>
    <row r="39">
      <c r="A39" s="1" t="s">
        <v>91</v>
      </c>
      <c r="B39" s="1">
        <v>8</v>
      </c>
      <c r="C39" s="26" t="s">
        <v>1034</v>
      </c>
      <c r="D39" t="s">
        <v>93</v>
      </c>
      <c r="E39" s="27" t="s">
        <v>1035</v>
      </c>
      <c r="F39" s="28" t="s">
        <v>106</v>
      </c>
      <c r="G39" s="29">
        <v>23</v>
      </c>
      <c r="H39" s="28">
        <v>0</v>
      </c>
      <c r="I39" s="30">
        <f>ROUND(G39*H39,P4)</f>
        <v>0</v>
      </c>
      <c r="L39" s="30">
        <v>0</v>
      </c>
      <c r="M39" s="24">
        <f>ROUND(G39*L39,P4)</f>
        <v>0</v>
      </c>
      <c r="N39" s="25" t="s">
        <v>107</v>
      </c>
      <c r="O39" s="31">
        <f>M39*AA39</f>
        <v>0</v>
      </c>
      <c r="P39" s="1">
        <v>3</v>
      </c>
      <c r="AA39" s="1">
        <f>IF(P39=1,$O$3,IF(P39=2,$O$4,$O$5))</f>
        <v>0</v>
      </c>
    </row>
    <row r="40">
      <c r="A40" s="1" t="s">
        <v>96</v>
      </c>
      <c r="E40" s="27" t="s">
        <v>93</v>
      </c>
    </row>
    <row r="41" ht="13">
      <c r="A41" s="1" t="s">
        <v>98</v>
      </c>
      <c r="E41" s="32" t="s">
        <v>1036</v>
      </c>
    </row>
    <row r="42" ht="87.5">
      <c r="A42" s="1" t="s">
        <v>100</v>
      </c>
      <c r="E42" s="27" t="s">
        <v>1037</v>
      </c>
    </row>
    <row r="43">
      <c r="A43" s="1" t="s">
        <v>91</v>
      </c>
      <c r="B43" s="1">
        <v>9</v>
      </c>
      <c r="C43" s="26" t="s">
        <v>937</v>
      </c>
      <c r="D43" t="s">
        <v>93</v>
      </c>
      <c r="E43" s="27" t="s">
        <v>938</v>
      </c>
      <c r="F43" s="28" t="s">
        <v>106</v>
      </c>
      <c r="G43" s="29">
        <v>1</v>
      </c>
      <c r="H43" s="28">
        <v>0</v>
      </c>
      <c r="I43" s="30">
        <f>ROUND(G43*H43,P4)</f>
        <v>0</v>
      </c>
      <c r="L43" s="30">
        <v>0</v>
      </c>
      <c r="M43" s="24">
        <f>ROUND(G43*L43,P4)</f>
        <v>0</v>
      </c>
      <c r="N43" s="25" t="s">
        <v>107</v>
      </c>
      <c r="O43" s="31">
        <f>M43*AA43</f>
        <v>0</v>
      </c>
      <c r="P43" s="1">
        <v>3</v>
      </c>
      <c r="AA43" s="1">
        <f>IF(P43=1,$O$3,IF(P43=2,$O$4,$O$5))</f>
        <v>0</v>
      </c>
    </row>
    <row r="44">
      <c r="A44" s="1" t="s">
        <v>96</v>
      </c>
      <c r="E44" s="27" t="s">
        <v>93</v>
      </c>
    </row>
    <row r="45" ht="13">
      <c r="A45" s="1" t="s">
        <v>98</v>
      </c>
      <c r="E45" s="32" t="s">
        <v>449</v>
      </c>
    </row>
    <row r="46" ht="75">
      <c r="A46" s="1" t="s">
        <v>100</v>
      </c>
      <c r="E46" s="27" t="s">
        <v>939</v>
      </c>
    </row>
    <row r="47">
      <c r="A47" s="1" t="s">
        <v>91</v>
      </c>
      <c r="B47" s="1">
        <v>10</v>
      </c>
      <c r="C47" s="26" t="s">
        <v>940</v>
      </c>
      <c r="D47" t="s">
        <v>93</v>
      </c>
      <c r="E47" s="27" t="s">
        <v>941</v>
      </c>
      <c r="F47" s="28" t="s">
        <v>106</v>
      </c>
      <c r="G47" s="29">
        <v>1</v>
      </c>
      <c r="H47" s="28">
        <v>0</v>
      </c>
      <c r="I47" s="30">
        <f>ROUND(G47*H47,P4)</f>
        <v>0</v>
      </c>
      <c r="L47" s="30">
        <v>0</v>
      </c>
      <c r="M47" s="24">
        <f>ROUND(G47*L47,P4)</f>
        <v>0</v>
      </c>
      <c r="N47" s="25" t="s">
        <v>107</v>
      </c>
      <c r="O47" s="31">
        <f>M47*AA47</f>
        <v>0</v>
      </c>
      <c r="P47" s="1">
        <v>3</v>
      </c>
      <c r="AA47" s="1">
        <f>IF(P47=1,$O$3,IF(P47=2,$O$4,$O$5))</f>
        <v>0</v>
      </c>
    </row>
    <row r="48">
      <c r="A48" s="1" t="s">
        <v>96</v>
      </c>
      <c r="E48" s="27" t="s">
        <v>93</v>
      </c>
    </row>
    <row r="49" ht="13">
      <c r="A49" s="1" t="s">
        <v>98</v>
      </c>
      <c r="E49" s="32" t="s">
        <v>449</v>
      </c>
    </row>
    <row r="50" ht="100">
      <c r="A50" s="1" t="s">
        <v>100</v>
      </c>
      <c r="E50" s="27" t="s">
        <v>942</v>
      </c>
    </row>
    <row r="51">
      <c r="A51" s="1" t="s">
        <v>91</v>
      </c>
      <c r="B51" s="1">
        <v>11</v>
      </c>
      <c r="C51" s="26" t="s">
        <v>943</v>
      </c>
      <c r="D51" t="s">
        <v>93</v>
      </c>
      <c r="E51" s="27" t="s">
        <v>944</v>
      </c>
      <c r="F51" s="28" t="s">
        <v>106</v>
      </c>
      <c r="G51" s="29">
        <v>1</v>
      </c>
      <c r="H51" s="28">
        <v>0</v>
      </c>
      <c r="I51" s="30">
        <f>ROUND(G51*H51,P4)</f>
        <v>0</v>
      </c>
      <c r="L51" s="30">
        <v>0</v>
      </c>
      <c r="M51" s="24">
        <f>ROUND(G51*L51,P4)</f>
        <v>0</v>
      </c>
      <c r="N51" s="25" t="s">
        <v>107</v>
      </c>
      <c r="O51" s="31">
        <f>M51*AA51</f>
        <v>0</v>
      </c>
      <c r="P51" s="1">
        <v>3</v>
      </c>
      <c r="AA51" s="1">
        <f>IF(P51=1,$O$3,IF(P51=2,$O$4,$O$5))</f>
        <v>0</v>
      </c>
    </row>
    <row r="52">
      <c r="A52" s="1" t="s">
        <v>96</v>
      </c>
      <c r="E52" s="27" t="s">
        <v>93</v>
      </c>
    </row>
    <row r="53" ht="13">
      <c r="A53" s="1" t="s">
        <v>98</v>
      </c>
      <c r="E53" s="32" t="s">
        <v>449</v>
      </c>
    </row>
    <row r="54" ht="87.5">
      <c r="A54" s="1" t="s">
        <v>100</v>
      </c>
      <c r="E54" s="27" t="s">
        <v>1038</v>
      </c>
    </row>
    <row r="55">
      <c r="A55" s="1" t="s">
        <v>91</v>
      </c>
      <c r="B55" s="1">
        <v>12</v>
      </c>
      <c r="C55" s="26" t="s">
        <v>946</v>
      </c>
      <c r="D55" t="s">
        <v>93</v>
      </c>
      <c r="E55" s="27" t="s">
        <v>947</v>
      </c>
      <c r="F55" s="28" t="s">
        <v>114</v>
      </c>
      <c r="G55" s="29">
        <v>8</v>
      </c>
      <c r="H55" s="28">
        <v>0</v>
      </c>
      <c r="I55" s="30">
        <f>ROUND(G55*H55,P4)</f>
        <v>0</v>
      </c>
      <c r="L55" s="30">
        <v>0</v>
      </c>
      <c r="M55" s="24">
        <f>ROUND(G55*L55,P4)</f>
        <v>0</v>
      </c>
      <c r="N55" s="25" t="s">
        <v>107</v>
      </c>
      <c r="O55" s="31">
        <f>M55*AA55</f>
        <v>0</v>
      </c>
      <c r="P55" s="1">
        <v>3</v>
      </c>
      <c r="AA55" s="1">
        <f>IF(P55=1,$O$3,IF(P55=2,$O$4,$O$5))</f>
        <v>0</v>
      </c>
    </row>
    <row r="56">
      <c r="A56" s="1" t="s">
        <v>96</v>
      </c>
      <c r="E56" s="27" t="s">
        <v>93</v>
      </c>
    </row>
    <row r="57" ht="13">
      <c r="A57" s="1" t="s">
        <v>98</v>
      </c>
      <c r="E57" s="32" t="s">
        <v>830</v>
      </c>
    </row>
    <row r="58" ht="100">
      <c r="A58" s="1" t="s">
        <v>100</v>
      </c>
      <c r="E58" s="27" t="s">
        <v>1039</v>
      </c>
    </row>
    <row r="59">
      <c r="A59" s="1" t="s">
        <v>91</v>
      </c>
      <c r="B59" s="1">
        <v>13</v>
      </c>
      <c r="C59" s="26" t="s">
        <v>949</v>
      </c>
      <c r="D59" t="s">
        <v>93</v>
      </c>
      <c r="E59" s="27" t="s">
        <v>950</v>
      </c>
      <c r="F59" s="28" t="s">
        <v>114</v>
      </c>
      <c r="G59" s="29">
        <v>6</v>
      </c>
      <c r="H59" s="28">
        <v>0</v>
      </c>
      <c r="I59" s="30">
        <f>ROUND(G59*H59,P4)</f>
        <v>0</v>
      </c>
      <c r="L59" s="30">
        <v>0</v>
      </c>
      <c r="M59" s="24">
        <f>ROUND(G59*L59,P4)</f>
        <v>0</v>
      </c>
      <c r="N59" s="25" t="s">
        <v>107</v>
      </c>
      <c r="O59" s="31">
        <f>M59*AA59</f>
        <v>0</v>
      </c>
      <c r="P59" s="1">
        <v>3</v>
      </c>
      <c r="AA59" s="1">
        <f>IF(P59=1,$O$3,IF(P59=2,$O$4,$O$5))</f>
        <v>0</v>
      </c>
    </row>
    <row r="60">
      <c r="A60" s="1" t="s">
        <v>96</v>
      </c>
      <c r="E60" s="27" t="s">
        <v>93</v>
      </c>
    </row>
    <row r="61" ht="13">
      <c r="A61" s="1" t="s">
        <v>98</v>
      </c>
      <c r="E61" s="32" t="s">
        <v>847</v>
      </c>
    </row>
    <row r="62" ht="87.5">
      <c r="A62" s="1" t="s">
        <v>100</v>
      </c>
      <c r="E62" s="27" t="s">
        <v>951</v>
      </c>
    </row>
    <row r="63" ht="13">
      <c r="A63" s="1" t="s">
        <v>88</v>
      </c>
      <c r="C63" s="22" t="s">
        <v>956</v>
      </c>
      <c r="E63" s="23" t="s">
        <v>957</v>
      </c>
      <c r="L63" s="24">
        <f>SUMIFS(L64:L71,A64:A71,"P")</f>
        <v>0</v>
      </c>
      <c r="M63" s="24">
        <f>SUMIFS(M64:M71,A64:A71,"P")</f>
        <v>0</v>
      </c>
      <c r="N63" s="25"/>
    </row>
    <row r="64" ht="25">
      <c r="A64" s="1" t="s">
        <v>91</v>
      </c>
      <c r="B64" s="1">
        <v>14</v>
      </c>
      <c r="C64" s="26" t="s">
        <v>1040</v>
      </c>
      <c r="D64" t="s">
        <v>93</v>
      </c>
      <c r="E64" s="27" t="s">
        <v>1041</v>
      </c>
      <c r="F64" s="28" t="s">
        <v>106</v>
      </c>
      <c r="G64" s="29">
        <v>19</v>
      </c>
      <c r="H64" s="28">
        <v>0</v>
      </c>
      <c r="I64" s="30">
        <f>ROUND(G64*H64,P4)</f>
        <v>0</v>
      </c>
      <c r="L64" s="30">
        <v>0</v>
      </c>
      <c r="M64" s="24">
        <f>ROUND(G64*L64,P4)</f>
        <v>0</v>
      </c>
      <c r="N64" s="25" t="s">
        <v>107</v>
      </c>
      <c r="O64" s="31">
        <f>M64*AA64</f>
        <v>0</v>
      </c>
      <c r="P64" s="1">
        <v>3</v>
      </c>
      <c r="AA64" s="1">
        <f>IF(P64=1,$O$3,IF(P64=2,$O$4,$O$5))</f>
        <v>0</v>
      </c>
    </row>
    <row r="65">
      <c r="A65" s="1" t="s">
        <v>96</v>
      </c>
      <c r="E65" s="27" t="s">
        <v>93</v>
      </c>
    </row>
    <row r="66" ht="13">
      <c r="A66" s="1" t="s">
        <v>98</v>
      </c>
      <c r="E66" s="32" t="s">
        <v>785</v>
      </c>
    </row>
    <row r="67" ht="100">
      <c r="A67" s="1" t="s">
        <v>100</v>
      </c>
      <c r="E67" s="27" t="s">
        <v>974</v>
      </c>
    </row>
    <row r="68" ht="25">
      <c r="A68" s="1" t="s">
        <v>91</v>
      </c>
      <c r="B68" s="1">
        <v>15</v>
      </c>
      <c r="C68" s="26" t="s">
        <v>1042</v>
      </c>
      <c r="D68" t="s">
        <v>93</v>
      </c>
      <c r="E68" s="27" t="s">
        <v>1043</v>
      </c>
      <c r="F68" s="28" t="s">
        <v>131</v>
      </c>
      <c r="G68" s="29">
        <v>377.60000000000002</v>
      </c>
      <c r="H68" s="28">
        <v>0</v>
      </c>
      <c r="I68" s="30">
        <f>ROUND(G68*H68,P4)</f>
        <v>0</v>
      </c>
      <c r="L68" s="30">
        <v>0</v>
      </c>
      <c r="M68" s="24">
        <f>ROUND(G68*L68,P4)</f>
        <v>0</v>
      </c>
      <c r="N68" s="25" t="s">
        <v>107</v>
      </c>
      <c r="O68" s="31">
        <f>M68*AA68</f>
        <v>0</v>
      </c>
      <c r="P68" s="1">
        <v>3</v>
      </c>
      <c r="AA68" s="1">
        <f>IF(P68=1,$O$3,IF(P68=2,$O$4,$O$5))</f>
        <v>0</v>
      </c>
    </row>
    <row r="69">
      <c r="A69" s="1" t="s">
        <v>96</v>
      </c>
      <c r="E69" s="27" t="s">
        <v>93</v>
      </c>
    </row>
    <row r="70" ht="13">
      <c r="A70" s="1" t="s">
        <v>98</v>
      </c>
      <c r="E70" s="32" t="s">
        <v>1044</v>
      </c>
    </row>
    <row r="71" ht="100">
      <c r="A71" s="1" t="s">
        <v>100</v>
      </c>
      <c r="E71" s="27" t="s">
        <v>974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50</v>
      </c>
      <c r="M3" s="20">
        <f>Rekapitulace!C30</f>
        <v>0</v>
      </c>
      <c r="N3" s="6" t="s">
        <v>3</v>
      </c>
      <c r="O3">
        <v>0</v>
      </c>
      <c r="P3">
        <v>2</v>
      </c>
    </row>
    <row r="4" ht="34.01575" customHeight="1">
      <c r="A4" s="16" t="s">
        <v>69</v>
      </c>
      <c r="B4" s="17" t="s">
        <v>70</v>
      </c>
      <c r="C4" s="18" t="s">
        <v>50</v>
      </c>
      <c r="D4" s="1"/>
      <c r="E4" s="17" t="s">
        <v>51</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COUNTIFS(L8:L91,"=0",A8:A91,"P")+COUNTIFS(L8:L91,"",A8:A91,"P")+SUM(Q8:Q91)</f>
        <v>0</v>
      </c>
    </row>
    <row r="8" ht="13">
      <c r="A8" s="1" t="s">
        <v>86</v>
      </c>
      <c r="C8" s="22" t="s">
        <v>1045</v>
      </c>
      <c r="E8" s="23" t="s">
        <v>51</v>
      </c>
      <c r="L8" s="24">
        <f>L9+L22</f>
        <v>0</v>
      </c>
      <c r="M8" s="24">
        <f>M9+M22</f>
        <v>0</v>
      </c>
      <c r="N8" s="25"/>
    </row>
    <row r="9" ht="13">
      <c r="A9" s="1" t="s">
        <v>88</v>
      </c>
      <c r="C9" s="22" t="s">
        <v>117</v>
      </c>
      <c r="E9" s="23" t="s">
        <v>118</v>
      </c>
      <c r="L9" s="24">
        <f>SUMIFS(L10:L21,A10:A21,"P")</f>
        <v>0</v>
      </c>
      <c r="M9" s="24">
        <f>SUMIFS(M10:M21,A10:A21,"P")</f>
        <v>0</v>
      </c>
      <c r="N9" s="25"/>
    </row>
    <row r="10">
      <c r="A10" s="1" t="s">
        <v>91</v>
      </c>
      <c r="B10" s="1">
        <v>1</v>
      </c>
      <c r="C10" s="26" t="s">
        <v>476</v>
      </c>
      <c r="D10" t="s">
        <v>93</v>
      </c>
      <c r="E10" s="27" t="s">
        <v>477</v>
      </c>
      <c r="F10" s="28" t="s">
        <v>121</v>
      </c>
      <c r="G10" s="29">
        <v>18</v>
      </c>
      <c r="H10" s="28">
        <v>0</v>
      </c>
      <c r="I10" s="30">
        <f>ROUND(G10*H10,P4)</f>
        <v>0</v>
      </c>
      <c r="L10" s="30">
        <v>0</v>
      </c>
      <c r="M10" s="24">
        <f>ROUND(G10*L10,P4)</f>
        <v>0</v>
      </c>
      <c r="N10" s="25" t="s">
        <v>107</v>
      </c>
      <c r="O10" s="31">
        <f>M10*AA10</f>
        <v>0</v>
      </c>
      <c r="P10" s="1">
        <v>3</v>
      </c>
      <c r="AA10" s="1">
        <f>IF(P10=1,$O$3,IF(P10=2,$O$4,$O$5))</f>
        <v>0</v>
      </c>
    </row>
    <row r="11">
      <c r="A11" s="1" t="s">
        <v>96</v>
      </c>
      <c r="E11" s="27" t="s">
        <v>93</v>
      </c>
    </row>
    <row r="12" ht="13">
      <c r="A12" s="1" t="s">
        <v>98</v>
      </c>
      <c r="E12" s="32" t="s">
        <v>1046</v>
      </c>
    </row>
    <row r="13" ht="312.5">
      <c r="A13" s="1" t="s">
        <v>100</v>
      </c>
      <c r="E13" s="27" t="s">
        <v>1047</v>
      </c>
    </row>
    <row r="14">
      <c r="A14" s="1" t="s">
        <v>91</v>
      </c>
      <c r="B14" s="1">
        <v>2</v>
      </c>
      <c r="C14" s="26" t="s">
        <v>1048</v>
      </c>
      <c r="D14" t="s">
        <v>93</v>
      </c>
      <c r="E14" s="27" t="s">
        <v>1049</v>
      </c>
      <c r="F14" s="28" t="s">
        <v>121</v>
      </c>
      <c r="G14" s="29">
        <v>141.75</v>
      </c>
      <c r="H14" s="28">
        <v>0</v>
      </c>
      <c r="I14" s="30">
        <f>ROUND(G14*H14,P4)</f>
        <v>0</v>
      </c>
      <c r="L14" s="30">
        <v>0</v>
      </c>
      <c r="M14" s="24">
        <f>ROUND(G14*L14,P4)</f>
        <v>0</v>
      </c>
      <c r="N14" s="25" t="s">
        <v>107</v>
      </c>
      <c r="O14" s="31">
        <f>M14*AA14</f>
        <v>0</v>
      </c>
      <c r="P14" s="1">
        <v>3</v>
      </c>
      <c r="AA14" s="1">
        <f>IF(P14=1,$O$3,IF(P14=2,$O$4,$O$5))</f>
        <v>0</v>
      </c>
    </row>
    <row r="15">
      <c r="A15" s="1" t="s">
        <v>96</v>
      </c>
      <c r="E15" s="27" t="s">
        <v>93</v>
      </c>
    </row>
    <row r="16" ht="13">
      <c r="A16" s="1" t="s">
        <v>98</v>
      </c>
      <c r="E16" s="32" t="s">
        <v>1050</v>
      </c>
    </row>
    <row r="17" ht="312.5">
      <c r="A17" s="1" t="s">
        <v>100</v>
      </c>
      <c r="E17" s="27" t="s">
        <v>1047</v>
      </c>
    </row>
    <row r="18">
      <c r="A18" s="1" t="s">
        <v>91</v>
      </c>
      <c r="B18" s="1">
        <v>3</v>
      </c>
      <c r="C18" s="26" t="s">
        <v>123</v>
      </c>
      <c r="D18" t="s">
        <v>93</v>
      </c>
      <c r="E18" s="27" t="s">
        <v>124</v>
      </c>
      <c r="F18" s="28" t="s">
        <v>121</v>
      </c>
      <c r="G18" s="29">
        <v>141.75</v>
      </c>
      <c r="H18" s="28">
        <v>0</v>
      </c>
      <c r="I18" s="30">
        <f>ROUND(G18*H18,P4)</f>
        <v>0</v>
      </c>
      <c r="L18" s="30">
        <v>0</v>
      </c>
      <c r="M18" s="24">
        <f>ROUND(G18*L18,P4)</f>
        <v>0</v>
      </c>
      <c r="N18" s="25" t="s">
        <v>107</v>
      </c>
      <c r="O18" s="31">
        <f>M18*AA18</f>
        <v>0</v>
      </c>
      <c r="P18" s="1">
        <v>3</v>
      </c>
      <c r="AA18" s="1">
        <f>IF(P18=1,$O$3,IF(P18=2,$O$4,$O$5))</f>
        <v>0</v>
      </c>
    </row>
    <row r="19">
      <c r="A19" s="1" t="s">
        <v>96</v>
      </c>
      <c r="E19" s="27" t="s">
        <v>93</v>
      </c>
    </row>
    <row r="20" ht="13">
      <c r="A20" s="1" t="s">
        <v>98</v>
      </c>
      <c r="E20" s="32" t="s">
        <v>1051</v>
      </c>
    </row>
    <row r="21" ht="225">
      <c r="A21" s="1" t="s">
        <v>100</v>
      </c>
      <c r="E21" s="27" t="s">
        <v>1052</v>
      </c>
    </row>
    <row r="22" ht="13">
      <c r="A22" s="1" t="s">
        <v>88</v>
      </c>
      <c r="C22" s="22" t="s">
        <v>102</v>
      </c>
      <c r="E22" s="23" t="s">
        <v>103</v>
      </c>
      <c r="L22" s="24">
        <f>SUMIFS(L23:L90,A23:A90,"P")</f>
        <v>0</v>
      </c>
      <c r="M22" s="24">
        <f>SUMIFS(M23:M90,A23:A90,"P")</f>
        <v>0</v>
      </c>
      <c r="N22" s="25"/>
    </row>
    <row r="23">
      <c r="A23" s="1" t="s">
        <v>91</v>
      </c>
      <c r="B23" s="1">
        <v>4</v>
      </c>
      <c r="C23" s="26" t="s">
        <v>126</v>
      </c>
      <c r="D23" t="s">
        <v>93</v>
      </c>
      <c r="E23" s="27" t="s">
        <v>127</v>
      </c>
      <c r="F23" s="28" t="s">
        <v>106</v>
      </c>
      <c r="G23" s="29">
        <v>9</v>
      </c>
      <c r="H23" s="28">
        <v>0</v>
      </c>
      <c r="I23" s="30">
        <f>ROUND(G23*H23,P4)</f>
        <v>0</v>
      </c>
      <c r="L23" s="30">
        <v>0</v>
      </c>
      <c r="M23" s="24">
        <f>ROUND(G23*L23,P4)</f>
        <v>0</v>
      </c>
      <c r="N23" s="25" t="s">
        <v>107</v>
      </c>
      <c r="O23" s="31">
        <f>M23*AA23</f>
        <v>0</v>
      </c>
      <c r="P23" s="1">
        <v>3</v>
      </c>
      <c r="AA23" s="1">
        <f>IF(P23=1,$O$3,IF(P23=2,$O$4,$O$5))</f>
        <v>0</v>
      </c>
    </row>
    <row r="24">
      <c r="A24" s="1" t="s">
        <v>96</v>
      </c>
      <c r="E24" s="27" t="s">
        <v>93</v>
      </c>
    </row>
    <row r="25" ht="13">
      <c r="A25" s="1" t="s">
        <v>98</v>
      </c>
      <c r="E25" s="32" t="s">
        <v>843</v>
      </c>
    </row>
    <row r="26" ht="75">
      <c r="A26" s="1" t="s">
        <v>100</v>
      </c>
      <c r="E26" s="27" t="s">
        <v>1053</v>
      </c>
    </row>
    <row r="27">
      <c r="A27" s="1" t="s">
        <v>91</v>
      </c>
      <c r="B27" s="1">
        <v>5</v>
      </c>
      <c r="C27" s="26" t="s">
        <v>1054</v>
      </c>
      <c r="D27" t="s">
        <v>93</v>
      </c>
      <c r="E27" s="27" t="s">
        <v>1055</v>
      </c>
      <c r="F27" s="28" t="s">
        <v>131</v>
      </c>
      <c r="G27" s="29">
        <v>135</v>
      </c>
      <c r="H27" s="28">
        <v>0</v>
      </c>
      <c r="I27" s="30">
        <f>ROUND(G27*H27,P4)</f>
        <v>0</v>
      </c>
      <c r="L27" s="30">
        <v>0</v>
      </c>
      <c r="M27" s="24">
        <f>ROUND(G27*L27,P4)</f>
        <v>0</v>
      </c>
      <c r="N27" s="25" t="s">
        <v>107</v>
      </c>
      <c r="O27" s="31">
        <f>M27*AA27</f>
        <v>0</v>
      </c>
      <c r="P27" s="1">
        <v>3</v>
      </c>
      <c r="AA27" s="1">
        <f>IF(P27=1,$O$3,IF(P27=2,$O$4,$O$5))</f>
        <v>0</v>
      </c>
    </row>
    <row r="28">
      <c r="A28" s="1" t="s">
        <v>96</v>
      </c>
      <c r="E28" s="27" t="s">
        <v>93</v>
      </c>
    </row>
    <row r="29" ht="13">
      <c r="A29" s="1" t="s">
        <v>98</v>
      </c>
      <c r="E29" s="32" t="s">
        <v>1056</v>
      </c>
    </row>
    <row r="30" ht="100">
      <c r="A30" s="1" t="s">
        <v>100</v>
      </c>
      <c r="E30" s="27" t="s">
        <v>1057</v>
      </c>
    </row>
    <row r="31">
      <c r="A31" s="1" t="s">
        <v>91</v>
      </c>
      <c r="B31" s="1">
        <v>6</v>
      </c>
      <c r="C31" s="26" t="s">
        <v>1058</v>
      </c>
      <c r="D31" t="s">
        <v>93</v>
      </c>
      <c r="E31" s="27" t="s">
        <v>1059</v>
      </c>
      <c r="F31" s="28" t="s">
        <v>131</v>
      </c>
      <c r="G31" s="29">
        <v>270</v>
      </c>
      <c r="H31" s="28">
        <v>0</v>
      </c>
      <c r="I31" s="30">
        <f>ROUND(G31*H31,P4)</f>
        <v>0</v>
      </c>
      <c r="L31" s="30">
        <v>0</v>
      </c>
      <c r="M31" s="24">
        <f>ROUND(G31*L31,P4)</f>
        <v>0</v>
      </c>
      <c r="N31" s="25" t="s">
        <v>107</v>
      </c>
      <c r="O31" s="31">
        <f>M31*AA31</f>
        <v>0</v>
      </c>
      <c r="P31" s="1">
        <v>3</v>
      </c>
      <c r="AA31" s="1">
        <f>IF(P31=1,$O$3,IF(P31=2,$O$4,$O$5))</f>
        <v>0</v>
      </c>
    </row>
    <row r="32">
      <c r="A32" s="1" t="s">
        <v>96</v>
      </c>
      <c r="E32" s="27" t="s">
        <v>93</v>
      </c>
    </row>
    <row r="33" ht="13">
      <c r="A33" s="1" t="s">
        <v>98</v>
      </c>
      <c r="E33" s="32" t="s">
        <v>1060</v>
      </c>
    </row>
    <row r="34" ht="112.5">
      <c r="A34" s="1" t="s">
        <v>100</v>
      </c>
      <c r="E34" s="27" t="s">
        <v>1061</v>
      </c>
    </row>
    <row r="35">
      <c r="A35" s="1" t="s">
        <v>91</v>
      </c>
      <c r="B35" s="1">
        <v>7</v>
      </c>
      <c r="C35" s="26" t="s">
        <v>1062</v>
      </c>
      <c r="D35" t="s">
        <v>93</v>
      </c>
      <c r="E35" s="27" t="s">
        <v>1063</v>
      </c>
      <c r="F35" s="28" t="s">
        <v>106</v>
      </c>
      <c r="G35" s="29">
        <v>18</v>
      </c>
      <c r="H35" s="28">
        <v>0</v>
      </c>
      <c r="I35" s="30">
        <f>ROUND(G35*H35,P4)</f>
        <v>0</v>
      </c>
      <c r="L35" s="30">
        <v>0</v>
      </c>
      <c r="M35" s="24">
        <f>ROUND(G35*L35,P4)</f>
        <v>0</v>
      </c>
      <c r="N35" s="25" t="s">
        <v>107</v>
      </c>
      <c r="O35" s="31">
        <f>M35*AA35</f>
        <v>0</v>
      </c>
      <c r="P35" s="1">
        <v>3</v>
      </c>
      <c r="AA35" s="1">
        <f>IF(P35=1,$O$3,IF(P35=2,$O$4,$O$5))</f>
        <v>0</v>
      </c>
    </row>
    <row r="36">
      <c r="A36" s="1" t="s">
        <v>96</v>
      </c>
      <c r="E36" s="27" t="s">
        <v>93</v>
      </c>
    </row>
    <row r="37" ht="13">
      <c r="A37" s="1" t="s">
        <v>98</v>
      </c>
      <c r="E37" s="32" t="s">
        <v>977</v>
      </c>
    </row>
    <row r="38" ht="100">
      <c r="A38" s="1" t="s">
        <v>100</v>
      </c>
      <c r="E38" s="27" t="s">
        <v>1064</v>
      </c>
    </row>
    <row r="39">
      <c r="A39" s="1" t="s">
        <v>91</v>
      </c>
      <c r="B39" s="1">
        <v>8</v>
      </c>
      <c r="C39" s="26" t="s">
        <v>1065</v>
      </c>
      <c r="D39" t="s">
        <v>93</v>
      </c>
      <c r="E39" s="27" t="s">
        <v>1066</v>
      </c>
      <c r="F39" s="28" t="s">
        <v>106</v>
      </c>
      <c r="G39" s="29">
        <v>9</v>
      </c>
      <c r="H39" s="28">
        <v>0</v>
      </c>
      <c r="I39" s="30">
        <f>ROUND(G39*H39,P4)</f>
        <v>0</v>
      </c>
      <c r="L39" s="30">
        <v>0</v>
      </c>
      <c r="M39" s="24">
        <f>ROUND(G39*L39,P4)</f>
        <v>0</v>
      </c>
      <c r="N39" s="25" t="s">
        <v>107</v>
      </c>
      <c r="O39" s="31">
        <f>M39*AA39</f>
        <v>0</v>
      </c>
      <c r="P39" s="1">
        <v>3</v>
      </c>
      <c r="AA39" s="1">
        <f>IF(P39=1,$O$3,IF(P39=2,$O$4,$O$5))</f>
        <v>0</v>
      </c>
    </row>
    <row r="40">
      <c r="A40" s="1" t="s">
        <v>96</v>
      </c>
      <c r="E40" s="27" t="s">
        <v>93</v>
      </c>
    </row>
    <row r="41" ht="13">
      <c r="A41" s="1" t="s">
        <v>98</v>
      </c>
      <c r="E41" s="32" t="s">
        <v>843</v>
      </c>
    </row>
    <row r="42" ht="75">
      <c r="A42" s="1" t="s">
        <v>100</v>
      </c>
      <c r="E42" s="27" t="s">
        <v>1053</v>
      </c>
    </row>
    <row r="43">
      <c r="A43" s="1" t="s">
        <v>91</v>
      </c>
      <c r="B43" s="1">
        <v>9</v>
      </c>
      <c r="C43" s="26" t="s">
        <v>1067</v>
      </c>
      <c r="D43" t="s">
        <v>93</v>
      </c>
      <c r="E43" s="27" t="s">
        <v>1068</v>
      </c>
      <c r="F43" s="28" t="s">
        <v>106</v>
      </c>
      <c r="G43" s="29">
        <v>18</v>
      </c>
      <c r="H43" s="28">
        <v>0</v>
      </c>
      <c r="I43" s="30">
        <f>ROUND(G43*H43,P4)</f>
        <v>0</v>
      </c>
      <c r="L43" s="30">
        <v>0</v>
      </c>
      <c r="M43" s="24">
        <f>ROUND(G43*L43,P4)</f>
        <v>0</v>
      </c>
      <c r="N43" s="25" t="s">
        <v>107</v>
      </c>
      <c r="O43" s="31">
        <f>M43*AA43</f>
        <v>0</v>
      </c>
      <c r="P43" s="1">
        <v>3</v>
      </c>
      <c r="AA43" s="1">
        <f>IF(P43=1,$O$3,IF(P43=2,$O$4,$O$5))</f>
        <v>0</v>
      </c>
    </row>
    <row r="44">
      <c r="A44" s="1" t="s">
        <v>96</v>
      </c>
      <c r="E44" s="27" t="s">
        <v>93</v>
      </c>
    </row>
    <row r="45" ht="13">
      <c r="A45" s="1" t="s">
        <v>98</v>
      </c>
      <c r="E45" s="32" t="s">
        <v>1069</v>
      </c>
    </row>
    <row r="46" ht="75">
      <c r="A46" s="1" t="s">
        <v>100</v>
      </c>
      <c r="E46" s="27" t="s">
        <v>1070</v>
      </c>
    </row>
    <row r="47">
      <c r="A47" s="1" t="s">
        <v>91</v>
      </c>
      <c r="B47" s="1">
        <v>10</v>
      </c>
      <c r="C47" s="26" t="s">
        <v>1071</v>
      </c>
      <c r="D47" t="s">
        <v>93</v>
      </c>
      <c r="E47" s="27" t="s">
        <v>1072</v>
      </c>
      <c r="F47" s="28" t="s">
        <v>106</v>
      </c>
      <c r="G47" s="29">
        <v>18</v>
      </c>
      <c r="H47" s="28">
        <v>0</v>
      </c>
      <c r="I47" s="30">
        <f>ROUND(G47*H47,P4)</f>
        <v>0</v>
      </c>
      <c r="L47" s="30">
        <v>0</v>
      </c>
      <c r="M47" s="24">
        <f>ROUND(G47*L47,P4)</f>
        <v>0</v>
      </c>
      <c r="N47" s="25" t="s">
        <v>107</v>
      </c>
      <c r="O47" s="31">
        <f>M47*AA47</f>
        <v>0</v>
      </c>
      <c r="P47" s="1">
        <v>3</v>
      </c>
      <c r="AA47" s="1">
        <f>IF(P47=1,$O$3,IF(P47=2,$O$4,$O$5))</f>
        <v>0</v>
      </c>
    </row>
    <row r="48">
      <c r="A48" s="1" t="s">
        <v>96</v>
      </c>
      <c r="E48" s="27" t="s">
        <v>93</v>
      </c>
    </row>
    <row r="49" ht="13">
      <c r="A49" s="1" t="s">
        <v>98</v>
      </c>
      <c r="E49" s="32" t="s">
        <v>1069</v>
      </c>
    </row>
    <row r="50" ht="100">
      <c r="A50" s="1" t="s">
        <v>100</v>
      </c>
      <c r="E50" s="27" t="s">
        <v>1073</v>
      </c>
    </row>
    <row r="51">
      <c r="A51" s="1" t="s">
        <v>91</v>
      </c>
      <c r="B51" s="1">
        <v>11</v>
      </c>
      <c r="C51" s="26" t="s">
        <v>1074</v>
      </c>
      <c r="D51" t="s">
        <v>93</v>
      </c>
      <c r="E51" s="27" t="s">
        <v>1075</v>
      </c>
      <c r="F51" s="28" t="s">
        <v>95</v>
      </c>
      <c r="G51" s="29">
        <v>3</v>
      </c>
      <c r="H51" s="28">
        <v>0</v>
      </c>
      <c r="I51" s="30">
        <f>ROUND(G51*H51,P4)</f>
        <v>0</v>
      </c>
      <c r="L51" s="30">
        <v>0</v>
      </c>
      <c r="M51" s="24">
        <f>ROUND(G51*L51,P4)</f>
        <v>0</v>
      </c>
      <c r="N51" s="25" t="s">
        <v>107</v>
      </c>
      <c r="O51" s="31">
        <f>M51*AA51</f>
        <v>0</v>
      </c>
      <c r="P51" s="1">
        <v>3</v>
      </c>
      <c r="AA51" s="1">
        <f>IF(P51=1,$O$3,IF(P51=2,$O$4,$O$5))</f>
        <v>0</v>
      </c>
    </row>
    <row r="52">
      <c r="A52" s="1" t="s">
        <v>96</v>
      </c>
      <c r="E52" s="27" t="s">
        <v>93</v>
      </c>
    </row>
    <row r="53" ht="13">
      <c r="A53" s="1" t="s">
        <v>98</v>
      </c>
      <c r="E53" s="32" t="s">
        <v>801</v>
      </c>
    </row>
    <row r="54" ht="100">
      <c r="A54" s="1" t="s">
        <v>100</v>
      </c>
      <c r="E54" s="27" t="s">
        <v>1076</v>
      </c>
    </row>
    <row r="55">
      <c r="A55" s="1" t="s">
        <v>91</v>
      </c>
      <c r="B55" s="1">
        <v>12</v>
      </c>
      <c r="C55" s="26" t="s">
        <v>1077</v>
      </c>
      <c r="D55" t="s">
        <v>93</v>
      </c>
      <c r="E55" s="27" t="s">
        <v>1078</v>
      </c>
      <c r="F55" s="28" t="s">
        <v>131</v>
      </c>
      <c r="G55" s="29">
        <v>270</v>
      </c>
      <c r="H55" s="28">
        <v>0</v>
      </c>
      <c r="I55" s="30">
        <f>ROUND(G55*H55,P4)</f>
        <v>0</v>
      </c>
      <c r="L55" s="30">
        <v>0</v>
      </c>
      <c r="M55" s="24">
        <f>ROUND(G55*L55,P4)</f>
        <v>0</v>
      </c>
      <c r="N55" s="25" t="s">
        <v>107</v>
      </c>
      <c r="O55" s="31">
        <f>M55*AA55</f>
        <v>0</v>
      </c>
      <c r="P55" s="1">
        <v>3</v>
      </c>
      <c r="AA55" s="1">
        <f>IF(P55=1,$O$3,IF(P55=2,$O$4,$O$5))</f>
        <v>0</v>
      </c>
    </row>
    <row r="56">
      <c r="A56" s="1" t="s">
        <v>96</v>
      </c>
      <c r="E56" s="27" t="s">
        <v>93</v>
      </c>
    </row>
    <row r="57" ht="13">
      <c r="A57" s="1" t="s">
        <v>98</v>
      </c>
      <c r="E57" s="32" t="s">
        <v>1079</v>
      </c>
    </row>
    <row r="58" ht="37.5">
      <c r="A58" s="1" t="s">
        <v>100</v>
      </c>
      <c r="E58" s="27" t="s">
        <v>1080</v>
      </c>
    </row>
    <row r="59">
      <c r="A59" s="1" t="s">
        <v>91</v>
      </c>
      <c r="B59" s="1">
        <v>13</v>
      </c>
      <c r="C59" s="26" t="s">
        <v>1081</v>
      </c>
      <c r="D59" t="s">
        <v>93</v>
      </c>
      <c r="E59" s="27" t="s">
        <v>1082</v>
      </c>
      <c r="F59" s="28" t="s">
        <v>95</v>
      </c>
      <c r="G59" s="29">
        <v>3</v>
      </c>
      <c r="H59" s="28">
        <v>0</v>
      </c>
      <c r="I59" s="30">
        <f>ROUND(G59*H59,P4)</f>
        <v>0</v>
      </c>
      <c r="L59" s="30">
        <v>0</v>
      </c>
      <c r="M59" s="24">
        <f>ROUND(G59*L59,P4)</f>
        <v>0</v>
      </c>
      <c r="N59" s="25" t="s">
        <v>107</v>
      </c>
      <c r="O59" s="31">
        <f>M59*AA59</f>
        <v>0</v>
      </c>
      <c r="P59" s="1">
        <v>3</v>
      </c>
      <c r="AA59" s="1">
        <f>IF(P59=1,$O$3,IF(P59=2,$O$4,$O$5))</f>
        <v>0</v>
      </c>
    </row>
    <row r="60">
      <c r="A60" s="1" t="s">
        <v>96</v>
      </c>
      <c r="E60" s="27" t="s">
        <v>93</v>
      </c>
    </row>
    <row r="61" ht="13">
      <c r="A61" s="1" t="s">
        <v>98</v>
      </c>
      <c r="E61" s="32" t="s">
        <v>801</v>
      </c>
    </row>
    <row r="62" ht="137.5">
      <c r="A62" s="1" t="s">
        <v>100</v>
      </c>
      <c r="E62" s="27" t="s">
        <v>1083</v>
      </c>
    </row>
    <row r="63" ht="25">
      <c r="A63" s="1" t="s">
        <v>91</v>
      </c>
      <c r="B63" s="1">
        <v>14</v>
      </c>
      <c r="C63" s="26" t="s">
        <v>1084</v>
      </c>
      <c r="D63" t="s">
        <v>93</v>
      </c>
      <c r="E63" s="27" t="s">
        <v>1085</v>
      </c>
      <c r="F63" s="28" t="s">
        <v>106</v>
      </c>
      <c r="G63" s="29">
        <v>1</v>
      </c>
      <c r="H63" s="28">
        <v>0</v>
      </c>
      <c r="I63" s="30">
        <f>ROUND(G63*H63,P4)</f>
        <v>0</v>
      </c>
      <c r="L63" s="30">
        <v>0</v>
      </c>
      <c r="M63" s="24">
        <f>ROUND(G63*L63,P4)</f>
        <v>0</v>
      </c>
      <c r="N63" s="25" t="s">
        <v>107</v>
      </c>
      <c r="O63" s="31">
        <f>M63*AA63</f>
        <v>0</v>
      </c>
      <c r="P63" s="1">
        <v>3</v>
      </c>
      <c r="AA63" s="1">
        <f>IF(P63=1,$O$3,IF(P63=2,$O$4,$O$5))</f>
        <v>0</v>
      </c>
    </row>
    <row r="64">
      <c r="A64" s="1" t="s">
        <v>96</v>
      </c>
      <c r="E64" s="27" t="s">
        <v>93</v>
      </c>
    </row>
    <row r="65" ht="13">
      <c r="A65" s="1" t="s">
        <v>98</v>
      </c>
      <c r="E65" s="32" t="s">
        <v>449</v>
      </c>
    </row>
    <row r="66" ht="100">
      <c r="A66" s="1" t="s">
        <v>100</v>
      </c>
      <c r="E66" s="27" t="s">
        <v>1086</v>
      </c>
    </row>
    <row r="67" ht="25">
      <c r="A67" s="1" t="s">
        <v>91</v>
      </c>
      <c r="B67" s="1">
        <v>15</v>
      </c>
      <c r="C67" s="26" t="s">
        <v>1087</v>
      </c>
      <c r="D67" t="s">
        <v>93</v>
      </c>
      <c r="E67" s="27" t="s">
        <v>1088</v>
      </c>
      <c r="F67" s="28" t="s">
        <v>106</v>
      </c>
      <c r="G67" s="29">
        <v>1</v>
      </c>
      <c r="H67" s="28">
        <v>0</v>
      </c>
      <c r="I67" s="30">
        <f>ROUND(G67*H67,P4)</f>
        <v>0</v>
      </c>
      <c r="L67" s="30">
        <v>0</v>
      </c>
      <c r="M67" s="24">
        <f>ROUND(G67*L67,P4)</f>
        <v>0</v>
      </c>
      <c r="N67" s="25" t="s">
        <v>107</v>
      </c>
      <c r="O67" s="31">
        <f>M67*AA67</f>
        <v>0</v>
      </c>
      <c r="P67" s="1">
        <v>3</v>
      </c>
      <c r="AA67" s="1">
        <f>IF(P67=1,$O$3,IF(P67=2,$O$4,$O$5))</f>
        <v>0</v>
      </c>
    </row>
    <row r="68">
      <c r="A68" s="1" t="s">
        <v>96</v>
      </c>
      <c r="E68" s="27" t="s">
        <v>93</v>
      </c>
    </row>
    <row r="69" ht="13">
      <c r="A69" s="1" t="s">
        <v>98</v>
      </c>
      <c r="E69" s="32" t="s">
        <v>449</v>
      </c>
    </row>
    <row r="70" ht="87.5">
      <c r="A70" s="1" t="s">
        <v>100</v>
      </c>
      <c r="E70" s="27" t="s">
        <v>1089</v>
      </c>
    </row>
    <row r="71">
      <c r="A71" s="1" t="s">
        <v>91</v>
      </c>
      <c r="B71" s="1">
        <v>16</v>
      </c>
      <c r="C71" s="26" t="s">
        <v>1090</v>
      </c>
      <c r="D71" t="s">
        <v>93</v>
      </c>
      <c r="E71" s="27" t="s">
        <v>1091</v>
      </c>
      <c r="F71" s="28" t="s">
        <v>106</v>
      </c>
      <c r="G71" s="29">
        <v>18</v>
      </c>
      <c r="H71" s="28">
        <v>0</v>
      </c>
      <c r="I71" s="30">
        <f>ROUND(G71*H71,P4)</f>
        <v>0</v>
      </c>
      <c r="L71" s="30">
        <v>0</v>
      </c>
      <c r="M71" s="24">
        <f>ROUND(G71*L71,P4)</f>
        <v>0</v>
      </c>
      <c r="N71" s="25" t="s">
        <v>107</v>
      </c>
      <c r="O71" s="31">
        <f>M71*AA71</f>
        <v>0</v>
      </c>
      <c r="P71" s="1">
        <v>3</v>
      </c>
      <c r="AA71" s="1">
        <f>IF(P71=1,$O$3,IF(P71=2,$O$4,$O$5))</f>
        <v>0</v>
      </c>
    </row>
    <row r="72">
      <c r="A72" s="1" t="s">
        <v>96</v>
      </c>
      <c r="E72" s="27" t="s">
        <v>93</v>
      </c>
    </row>
    <row r="73" ht="13">
      <c r="A73" s="1" t="s">
        <v>98</v>
      </c>
      <c r="E73" s="32" t="s">
        <v>977</v>
      </c>
    </row>
    <row r="74" ht="75">
      <c r="A74" s="1" t="s">
        <v>100</v>
      </c>
      <c r="E74" s="27" t="s">
        <v>1092</v>
      </c>
    </row>
    <row r="75">
      <c r="A75" s="1" t="s">
        <v>91</v>
      </c>
      <c r="B75" s="1">
        <v>17</v>
      </c>
      <c r="C75" s="26" t="s">
        <v>1093</v>
      </c>
      <c r="D75" t="s">
        <v>93</v>
      </c>
      <c r="E75" s="27" t="s">
        <v>1094</v>
      </c>
      <c r="F75" s="28" t="s">
        <v>106</v>
      </c>
      <c r="G75" s="29">
        <v>9</v>
      </c>
      <c r="H75" s="28">
        <v>0</v>
      </c>
      <c r="I75" s="30">
        <f>ROUND(G75*H75,P4)</f>
        <v>0</v>
      </c>
      <c r="L75" s="30">
        <v>0</v>
      </c>
      <c r="M75" s="24">
        <f>ROUND(G75*L75,P4)</f>
        <v>0</v>
      </c>
      <c r="N75" s="25" t="s">
        <v>107</v>
      </c>
      <c r="O75" s="31">
        <f>M75*AA75</f>
        <v>0</v>
      </c>
      <c r="P75" s="1">
        <v>3</v>
      </c>
      <c r="AA75" s="1">
        <f>IF(P75=1,$O$3,IF(P75=2,$O$4,$O$5))</f>
        <v>0</v>
      </c>
    </row>
    <row r="76">
      <c r="A76" s="1" t="s">
        <v>96</v>
      </c>
      <c r="E76" s="27" t="s">
        <v>93</v>
      </c>
    </row>
    <row r="77" ht="13">
      <c r="A77" s="1" t="s">
        <v>98</v>
      </c>
      <c r="E77" s="32" t="s">
        <v>843</v>
      </c>
    </row>
    <row r="78" ht="75">
      <c r="A78" s="1" t="s">
        <v>100</v>
      </c>
      <c r="E78" s="27" t="s">
        <v>1092</v>
      </c>
    </row>
    <row r="79">
      <c r="A79" s="1" t="s">
        <v>91</v>
      </c>
      <c r="B79" s="1">
        <v>18</v>
      </c>
      <c r="C79" s="26" t="s">
        <v>1095</v>
      </c>
      <c r="D79" t="s">
        <v>93</v>
      </c>
      <c r="E79" s="27" t="s">
        <v>1096</v>
      </c>
      <c r="F79" s="28" t="s">
        <v>106</v>
      </c>
      <c r="G79" s="29">
        <v>1</v>
      </c>
      <c r="H79" s="28">
        <v>0</v>
      </c>
      <c r="I79" s="30">
        <f>ROUND(G79*H79,P4)</f>
        <v>0</v>
      </c>
      <c r="L79" s="30">
        <v>0</v>
      </c>
      <c r="M79" s="24">
        <f>ROUND(G79*L79,P4)</f>
        <v>0</v>
      </c>
      <c r="N79" s="25" t="s">
        <v>107</v>
      </c>
      <c r="O79" s="31">
        <f>M79*AA79</f>
        <v>0</v>
      </c>
      <c r="P79" s="1">
        <v>3</v>
      </c>
      <c r="AA79" s="1">
        <f>IF(P79=1,$O$3,IF(P79=2,$O$4,$O$5))</f>
        <v>0</v>
      </c>
    </row>
    <row r="80">
      <c r="A80" s="1" t="s">
        <v>96</v>
      </c>
      <c r="E80" s="27" t="s">
        <v>93</v>
      </c>
    </row>
    <row r="81" ht="13">
      <c r="A81" s="1" t="s">
        <v>98</v>
      </c>
      <c r="E81" s="32" t="s">
        <v>449</v>
      </c>
    </row>
    <row r="82" ht="75">
      <c r="A82" s="1" t="s">
        <v>100</v>
      </c>
      <c r="E82" s="27" t="s">
        <v>1092</v>
      </c>
    </row>
    <row r="83" ht="25">
      <c r="A83" s="1" t="s">
        <v>91</v>
      </c>
      <c r="B83" s="1">
        <v>19</v>
      </c>
      <c r="C83" s="26" t="s">
        <v>1097</v>
      </c>
      <c r="D83" t="s">
        <v>93</v>
      </c>
      <c r="E83" s="27" t="s">
        <v>1098</v>
      </c>
      <c r="F83" s="28" t="s">
        <v>106</v>
      </c>
      <c r="G83" s="29">
        <v>1</v>
      </c>
      <c r="H83" s="28">
        <v>0</v>
      </c>
      <c r="I83" s="30">
        <f>ROUND(G83*H83,P4)</f>
        <v>0</v>
      </c>
      <c r="L83" s="30">
        <v>0</v>
      </c>
      <c r="M83" s="24">
        <f>ROUND(G83*L83,P4)</f>
        <v>0</v>
      </c>
      <c r="N83" s="25" t="s">
        <v>107</v>
      </c>
      <c r="O83" s="31">
        <f>M83*AA83</f>
        <v>0</v>
      </c>
      <c r="P83" s="1">
        <v>3</v>
      </c>
      <c r="AA83" s="1">
        <f>IF(P83=1,$O$3,IF(P83=2,$O$4,$O$5))</f>
        <v>0</v>
      </c>
    </row>
    <row r="84">
      <c r="A84" s="1" t="s">
        <v>96</v>
      </c>
      <c r="E84" s="27" t="s">
        <v>93</v>
      </c>
    </row>
    <row r="85" ht="13">
      <c r="A85" s="1" t="s">
        <v>98</v>
      </c>
      <c r="E85" s="32" t="s">
        <v>449</v>
      </c>
    </row>
    <row r="86" ht="75">
      <c r="A86" s="1" t="s">
        <v>100</v>
      </c>
      <c r="E86" s="27" t="s">
        <v>1092</v>
      </c>
    </row>
    <row r="87">
      <c r="A87" s="1" t="s">
        <v>91</v>
      </c>
      <c r="B87" s="1">
        <v>20</v>
      </c>
      <c r="C87" s="26" t="s">
        <v>1099</v>
      </c>
      <c r="D87" t="s">
        <v>93</v>
      </c>
      <c r="E87" s="27" t="s">
        <v>1100</v>
      </c>
      <c r="F87" s="28" t="s">
        <v>114</v>
      </c>
      <c r="G87" s="29">
        <v>16</v>
      </c>
      <c r="H87" s="28">
        <v>0</v>
      </c>
      <c r="I87" s="30">
        <f>ROUND(G87*H87,P4)</f>
        <v>0</v>
      </c>
      <c r="L87" s="30">
        <v>0</v>
      </c>
      <c r="M87" s="24">
        <f>ROUND(G87*L87,P4)</f>
        <v>0</v>
      </c>
      <c r="N87" s="25" t="s">
        <v>107</v>
      </c>
      <c r="O87" s="31">
        <f>M87*AA87</f>
        <v>0</v>
      </c>
      <c r="P87" s="1">
        <v>3</v>
      </c>
      <c r="AA87" s="1">
        <f>IF(P87=1,$O$3,IF(P87=2,$O$4,$O$5))</f>
        <v>0</v>
      </c>
    </row>
    <row r="88">
      <c r="A88" s="1" t="s">
        <v>96</v>
      </c>
      <c r="E88" s="27" t="s">
        <v>93</v>
      </c>
    </row>
    <row r="89" ht="13">
      <c r="A89" s="1" t="s">
        <v>98</v>
      </c>
      <c r="E89" s="32" t="s">
        <v>834</v>
      </c>
    </row>
    <row r="90" ht="87.5">
      <c r="A90" s="1" t="s">
        <v>100</v>
      </c>
      <c r="E90" s="27" t="s">
        <v>1101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53</v>
      </c>
      <c r="M3" s="20">
        <f>Rekapitulace!C32</f>
        <v>0</v>
      </c>
      <c r="N3" s="6" t="s">
        <v>3</v>
      </c>
      <c r="O3">
        <v>0</v>
      </c>
      <c r="P3">
        <v>2</v>
      </c>
    </row>
    <row r="4" ht="34.01575" customHeight="1">
      <c r="A4" s="16" t="s">
        <v>69</v>
      </c>
      <c r="B4" s="17" t="s">
        <v>70</v>
      </c>
      <c r="C4" s="18" t="s">
        <v>53</v>
      </c>
      <c r="D4" s="1"/>
      <c r="E4" s="17" t="s">
        <v>54</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COUNTIFS(L8:L32,"=0",A8:A32,"P")+COUNTIFS(L8:L32,"",A8:A32,"P")+SUM(Q8:Q32)</f>
        <v>0</v>
      </c>
    </row>
    <row r="8" ht="13">
      <c r="A8" s="1" t="s">
        <v>86</v>
      </c>
      <c r="C8" s="22" t="s">
        <v>1102</v>
      </c>
      <c r="E8" s="23" t="s">
        <v>56</v>
      </c>
      <c r="L8" s="24">
        <f>L9+L22+L27</f>
        <v>0</v>
      </c>
      <c r="M8" s="24">
        <f>M9+M22+M27</f>
        <v>0</v>
      </c>
      <c r="N8" s="25"/>
    </row>
    <row r="9" ht="13">
      <c r="A9" s="1" t="s">
        <v>88</v>
      </c>
      <c r="C9" s="22" t="s">
        <v>89</v>
      </c>
      <c r="E9" s="23" t="s">
        <v>195</v>
      </c>
      <c r="L9" s="24">
        <f>SUMIFS(L10:L21,A10:A21,"P")</f>
        <v>0</v>
      </c>
      <c r="M9" s="24">
        <f>SUMIFS(M10:M21,A10:A21,"P")</f>
        <v>0</v>
      </c>
      <c r="N9" s="25"/>
    </row>
    <row r="10">
      <c r="A10" s="1" t="s">
        <v>91</v>
      </c>
      <c r="B10" s="1">
        <v>1</v>
      </c>
      <c r="C10" s="26" t="s">
        <v>1103</v>
      </c>
      <c r="D10" t="s">
        <v>93</v>
      </c>
      <c r="E10" s="27" t="s">
        <v>1104</v>
      </c>
      <c r="F10" s="28" t="s">
        <v>213</v>
      </c>
      <c r="G10" s="29">
        <v>872</v>
      </c>
      <c r="H10" s="28">
        <v>0</v>
      </c>
      <c r="I10" s="30">
        <f>ROUND(G10*H10,P4)</f>
        <v>0</v>
      </c>
      <c r="L10" s="30">
        <v>0</v>
      </c>
      <c r="M10" s="24">
        <f>ROUND(G10*L10,P4)</f>
        <v>0</v>
      </c>
      <c r="N10" s="25" t="s">
        <v>93</v>
      </c>
      <c r="O10" s="31">
        <f>M10*AA10</f>
        <v>0</v>
      </c>
      <c r="P10" s="1">
        <v>3</v>
      </c>
      <c r="AA10" s="1">
        <f>IF(P10=1,$O$3,IF(P10=2,$O$4,$O$5))</f>
        <v>0</v>
      </c>
    </row>
    <row r="11">
      <c r="A11" s="1" t="s">
        <v>96</v>
      </c>
      <c r="E11" s="27" t="s">
        <v>93</v>
      </c>
    </row>
    <row r="12" ht="13">
      <c r="A12" s="1" t="s">
        <v>98</v>
      </c>
      <c r="E12" s="32" t="s">
        <v>1105</v>
      </c>
    </row>
    <row r="13">
      <c r="A13" s="1" t="s">
        <v>100</v>
      </c>
      <c r="E13" s="27" t="s">
        <v>1106</v>
      </c>
    </row>
    <row r="14">
      <c r="A14" s="1" t="s">
        <v>91</v>
      </c>
      <c r="B14" s="1">
        <v>2</v>
      </c>
      <c r="C14" s="26" t="s">
        <v>1107</v>
      </c>
      <c r="D14" t="s">
        <v>93</v>
      </c>
      <c r="E14" s="27" t="s">
        <v>1108</v>
      </c>
      <c r="F14" s="28" t="s">
        <v>213</v>
      </c>
      <c r="G14" s="29">
        <v>872</v>
      </c>
      <c r="H14" s="28">
        <v>0</v>
      </c>
      <c r="I14" s="30">
        <f>ROUND(G14*H14,P4)</f>
        <v>0</v>
      </c>
      <c r="L14" s="30">
        <v>0</v>
      </c>
      <c r="M14" s="24">
        <f>ROUND(G14*L14,P4)</f>
        <v>0</v>
      </c>
      <c r="N14" s="25" t="s">
        <v>93</v>
      </c>
      <c r="O14" s="31">
        <f>M14*AA14</f>
        <v>0</v>
      </c>
      <c r="P14" s="1">
        <v>3</v>
      </c>
      <c r="AA14" s="1">
        <f>IF(P14=1,$O$3,IF(P14=2,$O$4,$O$5))</f>
        <v>0</v>
      </c>
    </row>
    <row r="15">
      <c r="A15" s="1" t="s">
        <v>96</v>
      </c>
      <c r="E15" s="27" t="s">
        <v>93</v>
      </c>
    </row>
    <row r="16" ht="13">
      <c r="A16" s="1" t="s">
        <v>98</v>
      </c>
      <c r="E16" s="32" t="s">
        <v>1105</v>
      </c>
    </row>
    <row r="17">
      <c r="A17" s="1" t="s">
        <v>100</v>
      </c>
      <c r="E17" s="27" t="s">
        <v>1106</v>
      </c>
    </row>
    <row r="18">
      <c r="A18" s="1" t="s">
        <v>91</v>
      </c>
      <c r="B18" s="1">
        <v>3</v>
      </c>
      <c r="C18" s="26" t="s">
        <v>1109</v>
      </c>
      <c r="D18" t="s">
        <v>93</v>
      </c>
      <c r="E18" s="27" t="s">
        <v>1110</v>
      </c>
      <c r="F18" s="28" t="s">
        <v>95</v>
      </c>
      <c r="G18" s="29">
        <v>1</v>
      </c>
      <c r="H18" s="28">
        <v>0</v>
      </c>
      <c r="I18" s="30">
        <f>ROUND(G18*H18,P4)</f>
        <v>0</v>
      </c>
      <c r="L18" s="30">
        <v>0</v>
      </c>
      <c r="M18" s="24">
        <f>ROUND(G18*L18,P4)</f>
        <v>0</v>
      </c>
      <c r="N18" s="25" t="s">
        <v>93</v>
      </c>
      <c r="O18" s="31">
        <f>M18*AA18</f>
        <v>0</v>
      </c>
      <c r="P18" s="1">
        <v>3</v>
      </c>
      <c r="AA18" s="1">
        <f>IF(P18=1,$O$3,IF(P18=2,$O$4,$O$5))</f>
        <v>0</v>
      </c>
    </row>
    <row r="19">
      <c r="A19" s="1" t="s">
        <v>96</v>
      </c>
      <c r="E19" s="27" t="s">
        <v>1111</v>
      </c>
    </row>
    <row r="20">
      <c r="A20" s="1" t="s">
        <v>98</v>
      </c>
    </row>
    <row r="21">
      <c r="A21" s="1" t="s">
        <v>100</v>
      </c>
      <c r="E21" s="27" t="s">
        <v>1106</v>
      </c>
    </row>
    <row r="22" ht="13">
      <c r="A22" s="1" t="s">
        <v>88</v>
      </c>
      <c r="C22" s="22" t="s">
        <v>117</v>
      </c>
      <c r="E22" s="23" t="s">
        <v>118</v>
      </c>
      <c r="L22" s="24">
        <f>SUMIFS(L23:L26,A23:A26,"P")</f>
        <v>0</v>
      </c>
      <c r="M22" s="24">
        <f>SUMIFS(M23:M26,A23:A26,"P")</f>
        <v>0</v>
      </c>
      <c r="N22" s="25"/>
    </row>
    <row r="23">
      <c r="A23" s="1" t="s">
        <v>91</v>
      </c>
      <c r="B23" s="1">
        <v>4</v>
      </c>
      <c r="C23" s="26" t="s">
        <v>1112</v>
      </c>
      <c r="D23" t="s">
        <v>93</v>
      </c>
      <c r="E23" s="27" t="s">
        <v>1113</v>
      </c>
      <c r="F23" s="28" t="s">
        <v>121</v>
      </c>
      <c r="G23" s="29">
        <v>571</v>
      </c>
      <c r="H23" s="28">
        <v>0</v>
      </c>
      <c r="I23" s="30">
        <f>ROUND(G23*H23,P4)</f>
        <v>0</v>
      </c>
      <c r="L23" s="30">
        <v>0</v>
      </c>
      <c r="M23" s="24">
        <f>ROUND(G23*L23,P4)</f>
        <v>0</v>
      </c>
      <c r="N23" s="25" t="s">
        <v>107</v>
      </c>
      <c r="O23" s="31">
        <f>M23*AA23</f>
        <v>0</v>
      </c>
      <c r="P23" s="1">
        <v>3</v>
      </c>
      <c r="AA23" s="1">
        <f>IF(P23=1,$O$3,IF(P23=2,$O$4,$O$5))</f>
        <v>0</v>
      </c>
    </row>
    <row r="24">
      <c r="A24" s="1" t="s">
        <v>96</v>
      </c>
      <c r="E24" s="27" t="s">
        <v>93</v>
      </c>
    </row>
    <row r="25" ht="13">
      <c r="A25" s="1" t="s">
        <v>98</v>
      </c>
      <c r="E25" s="32" t="s">
        <v>1114</v>
      </c>
    </row>
    <row r="26" ht="25">
      <c r="A26" s="1" t="s">
        <v>100</v>
      </c>
      <c r="E26" s="27" t="s">
        <v>1115</v>
      </c>
    </row>
    <row r="27" ht="13">
      <c r="A27" s="1" t="s">
        <v>88</v>
      </c>
      <c r="C27" s="22" t="s">
        <v>315</v>
      </c>
      <c r="E27" s="23" t="s">
        <v>60</v>
      </c>
      <c r="L27" s="24">
        <f>SUMIFS(L28:L31,A28:A31,"P")</f>
        <v>0</v>
      </c>
      <c r="M27" s="24">
        <f>SUMIFS(M28:M31,A28:A31,"P")</f>
        <v>0</v>
      </c>
      <c r="N27" s="25"/>
    </row>
    <row r="28" ht="25">
      <c r="A28" s="1" t="s">
        <v>91</v>
      </c>
      <c r="B28" s="1">
        <v>5</v>
      </c>
      <c r="C28" s="26" t="s">
        <v>316</v>
      </c>
      <c r="D28" t="s">
        <v>317</v>
      </c>
      <c r="E28" s="27" t="s">
        <v>318</v>
      </c>
      <c r="F28" s="28" t="s">
        <v>319</v>
      </c>
      <c r="G28" s="29">
        <v>1027.8</v>
      </c>
      <c r="H28" s="28">
        <v>0</v>
      </c>
      <c r="I28" s="30">
        <f>ROUND(G28*H28,P4)</f>
        <v>0</v>
      </c>
      <c r="L28" s="30">
        <v>0</v>
      </c>
      <c r="M28" s="24">
        <f>ROUND(G28*L28,P4)</f>
        <v>0</v>
      </c>
      <c r="N28" s="25" t="s">
        <v>93</v>
      </c>
      <c r="O28" s="31">
        <f>M28*AA28</f>
        <v>0</v>
      </c>
      <c r="P28" s="1">
        <v>3</v>
      </c>
      <c r="AA28" s="1">
        <f>IF(P28=1,$O$3,IF(P28=2,$O$4,$O$5))</f>
        <v>0</v>
      </c>
    </row>
    <row r="29">
      <c r="A29" s="1" t="s">
        <v>96</v>
      </c>
      <c r="E29" s="27" t="s">
        <v>93</v>
      </c>
    </row>
    <row r="30" ht="13">
      <c r="A30" s="1" t="s">
        <v>98</v>
      </c>
      <c r="E30" s="32" t="s">
        <v>1116</v>
      </c>
    </row>
    <row r="31" ht="137.5">
      <c r="A31" s="1" t="s">
        <v>100</v>
      </c>
      <c r="E31" s="27" t="s">
        <v>322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53</v>
      </c>
      <c r="M3" s="20">
        <f>Rekapitulace!C32</f>
        <v>0</v>
      </c>
      <c r="N3" s="6" t="s">
        <v>3</v>
      </c>
      <c r="O3">
        <v>0</v>
      </c>
      <c r="P3">
        <v>2</v>
      </c>
    </row>
    <row r="4" ht="34.01575" customHeight="1">
      <c r="A4" s="16" t="s">
        <v>69</v>
      </c>
      <c r="B4" s="17" t="s">
        <v>70</v>
      </c>
      <c r="C4" s="18" t="s">
        <v>53</v>
      </c>
      <c r="D4" s="1"/>
      <c r="E4" s="17" t="s">
        <v>54</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COUNTIFS(L8:L35,"=0",A8:A35,"P")+COUNTIFS(L8:L35,"",A8:A35,"P")+SUM(Q8:Q35)</f>
        <v>0</v>
      </c>
    </row>
    <row r="8" ht="13">
      <c r="A8" s="1" t="s">
        <v>86</v>
      </c>
      <c r="C8" s="22" t="s">
        <v>1117</v>
      </c>
      <c r="E8" s="23" t="s">
        <v>58</v>
      </c>
      <c r="L8" s="24">
        <f>L9+L30</f>
        <v>0</v>
      </c>
      <c r="M8" s="24">
        <f>M9+M30</f>
        <v>0</v>
      </c>
      <c r="N8" s="25"/>
    </row>
    <row r="9" ht="13">
      <c r="A9" s="1" t="s">
        <v>88</v>
      </c>
      <c r="C9" s="22" t="s">
        <v>117</v>
      </c>
      <c r="E9" s="23" t="s">
        <v>118</v>
      </c>
      <c r="L9" s="24">
        <f>SUMIFS(L10:L29,A10:A29,"P")</f>
        <v>0</v>
      </c>
      <c r="M9" s="24">
        <f>SUMIFS(M10:M29,A10:A29,"P")</f>
        <v>0</v>
      </c>
      <c r="N9" s="25"/>
    </row>
    <row r="10">
      <c r="A10" s="1" t="s">
        <v>91</v>
      </c>
      <c r="B10" s="1">
        <v>1</v>
      </c>
      <c r="C10" s="26" t="s">
        <v>469</v>
      </c>
      <c r="D10" t="s">
        <v>93</v>
      </c>
      <c r="E10" s="27" t="s">
        <v>470</v>
      </c>
      <c r="F10" s="28" t="s">
        <v>213</v>
      </c>
      <c r="G10" s="29">
        <v>4475</v>
      </c>
      <c r="H10" s="28">
        <v>0</v>
      </c>
      <c r="I10" s="30">
        <f>ROUND(G10*H10,P4)</f>
        <v>0</v>
      </c>
      <c r="L10" s="30">
        <v>0</v>
      </c>
      <c r="M10" s="24">
        <f>ROUND(G10*L10,P4)</f>
        <v>0</v>
      </c>
      <c r="N10" s="25" t="s">
        <v>107</v>
      </c>
      <c r="O10" s="31">
        <f>M10*AA10</f>
        <v>0</v>
      </c>
      <c r="P10" s="1">
        <v>3</v>
      </c>
      <c r="AA10" s="1">
        <f>IF(P10=1,$O$3,IF(P10=2,$O$4,$O$5))</f>
        <v>0</v>
      </c>
    </row>
    <row r="11">
      <c r="A11" s="1" t="s">
        <v>96</v>
      </c>
      <c r="E11" s="27" t="s">
        <v>1118</v>
      </c>
    </row>
    <row r="12" ht="13">
      <c r="A12" s="1" t="s">
        <v>98</v>
      </c>
      <c r="E12" s="32" t="s">
        <v>1119</v>
      </c>
    </row>
    <row r="13" ht="37.5">
      <c r="A13" s="1" t="s">
        <v>100</v>
      </c>
      <c r="E13" s="27" t="s">
        <v>1120</v>
      </c>
    </row>
    <row r="14">
      <c r="A14" s="1" t="s">
        <v>91</v>
      </c>
      <c r="B14" s="1">
        <v>2</v>
      </c>
      <c r="C14" s="26" t="s">
        <v>1121</v>
      </c>
      <c r="D14" t="s">
        <v>93</v>
      </c>
      <c r="E14" s="27" t="s">
        <v>1122</v>
      </c>
      <c r="F14" s="28" t="s">
        <v>106</v>
      </c>
      <c r="G14" s="29">
        <v>145</v>
      </c>
      <c r="H14" s="28">
        <v>0</v>
      </c>
      <c r="I14" s="30">
        <f>ROUND(G14*H14,P4)</f>
        <v>0</v>
      </c>
      <c r="L14" s="30">
        <v>0</v>
      </c>
      <c r="M14" s="24">
        <f>ROUND(G14*L14,P4)</f>
        <v>0</v>
      </c>
      <c r="N14" s="25" t="s">
        <v>107</v>
      </c>
      <c r="O14" s="31">
        <f>M14*AA14</f>
        <v>0</v>
      </c>
      <c r="P14" s="1">
        <v>3</v>
      </c>
      <c r="AA14" s="1">
        <f>IF(P14=1,$O$3,IF(P14=2,$O$4,$O$5))</f>
        <v>0</v>
      </c>
    </row>
    <row r="15">
      <c r="A15" s="1" t="s">
        <v>96</v>
      </c>
      <c r="E15" s="27" t="s">
        <v>93</v>
      </c>
    </row>
    <row r="16" ht="13">
      <c r="A16" s="1" t="s">
        <v>98</v>
      </c>
      <c r="E16" s="32" t="s">
        <v>1123</v>
      </c>
    </row>
    <row r="17" ht="187.5">
      <c r="A17" s="1" t="s">
        <v>100</v>
      </c>
      <c r="E17" s="27" t="s">
        <v>1124</v>
      </c>
    </row>
    <row r="18">
      <c r="A18" s="1" t="s">
        <v>91</v>
      </c>
      <c r="B18" s="1">
        <v>3</v>
      </c>
      <c r="C18" s="26" t="s">
        <v>1125</v>
      </c>
      <c r="D18" t="s">
        <v>93</v>
      </c>
      <c r="E18" s="27" t="s">
        <v>1126</v>
      </c>
      <c r="F18" s="28" t="s">
        <v>106</v>
      </c>
      <c r="G18" s="29">
        <v>70</v>
      </c>
      <c r="H18" s="28">
        <v>0</v>
      </c>
      <c r="I18" s="30">
        <f>ROUND(G18*H18,P4)</f>
        <v>0</v>
      </c>
      <c r="L18" s="30">
        <v>0</v>
      </c>
      <c r="M18" s="24">
        <f>ROUND(G18*L18,P4)</f>
        <v>0</v>
      </c>
      <c r="N18" s="25" t="s">
        <v>107</v>
      </c>
      <c r="O18" s="31">
        <f>M18*AA18</f>
        <v>0</v>
      </c>
      <c r="P18" s="1">
        <v>3</v>
      </c>
      <c r="AA18" s="1">
        <f>IF(P18=1,$O$3,IF(P18=2,$O$4,$O$5))</f>
        <v>0</v>
      </c>
    </row>
    <row r="19">
      <c r="A19" s="1" t="s">
        <v>96</v>
      </c>
      <c r="E19" s="27" t="s">
        <v>93</v>
      </c>
    </row>
    <row r="20">
      <c r="A20" s="1" t="s">
        <v>98</v>
      </c>
    </row>
    <row r="21" ht="187.5">
      <c r="A21" s="1" t="s">
        <v>100</v>
      </c>
      <c r="E21" s="27" t="s">
        <v>1124</v>
      </c>
    </row>
    <row r="22">
      <c r="A22" s="1" t="s">
        <v>91</v>
      </c>
      <c r="B22" s="1">
        <v>4</v>
      </c>
      <c r="C22" s="26" t="s">
        <v>1127</v>
      </c>
      <c r="D22" t="s">
        <v>93</v>
      </c>
      <c r="E22" s="27" t="s">
        <v>1128</v>
      </c>
      <c r="F22" s="28" t="s">
        <v>106</v>
      </c>
      <c r="G22" s="29">
        <v>29</v>
      </c>
      <c r="H22" s="28">
        <v>0</v>
      </c>
      <c r="I22" s="30">
        <f>ROUND(G22*H22,P4)</f>
        <v>0</v>
      </c>
      <c r="L22" s="30">
        <v>0</v>
      </c>
      <c r="M22" s="24">
        <f>ROUND(G22*L22,P4)</f>
        <v>0</v>
      </c>
      <c r="N22" s="25" t="s">
        <v>107</v>
      </c>
      <c r="O22" s="31">
        <f>M22*AA22</f>
        <v>0</v>
      </c>
      <c r="P22" s="1">
        <v>3</v>
      </c>
      <c r="AA22" s="1">
        <f>IF(P22=1,$O$3,IF(P22=2,$O$4,$O$5))</f>
        <v>0</v>
      </c>
    </row>
    <row r="23">
      <c r="A23" s="1" t="s">
        <v>96</v>
      </c>
      <c r="E23" s="27" t="s">
        <v>93</v>
      </c>
    </row>
    <row r="24" ht="13">
      <c r="A24" s="1" t="s">
        <v>98</v>
      </c>
      <c r="E24" s="32" t="s">
        <v>1129</v>
      </c>
    </row>
    <row r="25" ht="100">
      <c r="A25" s="1" t="s">
        <v>100</v>
      </c>
      <c r="E25" s="27" t="s">
        <v>1130</v>
      </c>
    </row>
    <row r="26">
      <c r="A26" s="1" t="s">
        <v>91</v>
      </c>
      <c r="B26" s="1">
        <v>5</v>
      </c>
      <c r="C26" s="26" t="s">
        <v>1131</v>
      </c>
      <c r="D26" t="s">
        <v>93</v>
      </c>
      <c r="E26" s="27" t="s">
        <v>1132</v>
      </c>
      <c r="F26" s="28" t="s">
        <v>106</v>
      </c>
      <c r="G26" s="29">
        <v>10</v>
      </c>
      <c r="H26" s="28">
        <v>0</v>
      </c>
      <c r="I26" s="30">
        <f>ROUND(G26*H26,P4)</f>
        <v>0</v>
      </c>
      <c r="L26" s="30">
        <v>0</v>
      </c>
      <c r="M26" s="24">
        <f>ROUND(G26*L26,P4)</f>
        <v>0</v>
      </c>
      <c r="N26" s="25" t="s">
        <v>107</v>
      </c>
      <c r="O26" s="31">
        <f>M26*AA26</f>
        <v>0</v>
      </c>
      <c r="P26" s="1">
        <v>3</v>
      </c>
      <c r="AA26" s="1">
        <f>IF(P26=1,$O$3,IF(P26=2,$O$4,$O$5))</f>
        <v>0</v>
      </c>
    </row>
    <row r="27">
      <c r="A27" s="1" t="s">
        <v>96</v>
      </c>
      <c r="E27" s="27" t="s">
        <v>1133</v>
      </c>
    </row>
    <row r="28">
      <c r="A28" s="1" t="s">
        <v>98</v>
      </c>
    </row>
    <row r="29" ht="112.5">
      <c r="A29" s="1" t="s">
        <v>100</v>
      </c>
      <c r="E29" s="27" t="s">
        <v>1134</v>
      </c>
    </row>
    <row r="30" ht="13">
      <c r="A30" s="1" t="s">
        <v>88</v>
      </c>
      <c r="C30" s="22" t="s">
        <v>315</v>
      </c>
      <c r="E30" s="23" t="s">
        <v>60</v>
      </c>
      <c r="L30" s="24">
        <f>SUMIFS(L31:L34,A31:A34,"P")</f>
        <v>0</v>
      </c>
      <c r="M30" s="24">
        <f>SUMIFS(M31:M34,A31:A34,"P")</f>
        <v>0</v>
      </c>
      <c r="N30" s="25"/>
    </row>
    <row r="31" ht="37.5">
      <c r="A31" s="1" t="s">
        <v>91</v>
      </c>
      <c r="B31" s="1">
        <v>6</v>
      </c>
      <c r="C31" s="26" t="s">
        <v>1135</v>
      </c>
      <c r="D31" t="s">
        <v>1136</v>
      </c>
      <c r="E31" s="27" t="s">
        <v>1137</v>
      </c>
      <c r="F31" s="28" t="s">
        <v>319</v>
      </c>
      <c r="G31" s="29">
        <v>142.67500000000001</v>
      </c>
      <c r="H31" s="28">
        <v>0</v>
      </c>
      <c r="I31" s="30">
        <f>ROUND(G31*H31,P4)</f>
        <v>0</v>
      </c>
      <c r="L31" s="30">
        <v>0</v>
      </c>
      <c r="M31" s="24">
        <f>ROUND(G31*L31,P4)</f>
        <v>0</v>
      </c>
      <c r="N31" s="25" t="s">
        <v>93</v>
      </c>
      <c r="O31" s="31">
        <f>M31*AA31</f>
        <v>0</v>
      </c>
      <c r="P31" s="1">
        <v>3</v>
      </c>
      <c r="AA31" s="1">
        <f>IF(P31=1,$O$3,IF(P31=2,$O$4,$O$5))</f>
        <v>0</v>
      </c>
    </row>
    <row r="32">
      <c r="A32" s="1" t="s">
        <v>96</v>
      </c>
      <c r="E32" s="27" t="s">
        <v>1138</v>
      </c>
    </row>
    <row r="33" ht="13">
      <c r="A33" s="1" t="s">
        <v>98</v>
      </c>
      <c r="E33" s="32" t="s">
        <v>1139</v>
      </c>
    </row>
    <row r="34" ht="150">
      <c r="A34" s="1" t="s">
        <v>100</v>
      </c>
      <c r="E34" s="27" t="s">
        <v>1140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59</v>
      </c>
      <c r="M3" s="20">
        <f>Rekapitulace!C35</f>
        <v>0</v>
      </c>
      <c r="N3" s="6" t="s">
        <v>3</v>
      </c>
      <c r="O3">
        <v>0</v>
      </c>
      <c r="P3">
        <v>2</v>
      </c>
    </row>
    <row r="4" ht="34.01575" customHeight="1">
      <c r="A4" s="16" t="s">
        <v>69</v>
      </c>
      <c r="B4" s="17" t="s">
        <v>70</v>
      </c>
      <c r="C4" s="18" t="s">
        <v>59</v>
      </c>
      <c r="D4" s="1"/>
      <c r="E4" s="17" t="s">
        <v>60</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COUNTIFS(L8:L38,"=0",A8:A38,"P")+COUNTIFS(L8:L38,"",A8:A38,"P")+SUM(Q8:Q38)</f>
        <v>0</v>
      </c>
    </row>
    <row r="8" ht="13">
      <c r="A8" s="1" t="s">
        <v>86</v>
      </c>
      <c r="C8" s="22" t="s">
        <v>1141</v>
      </c>
      <c r="E8" s="23" t="s">
        <v>60</v>
      </c>
      <c r="L8" s="24">
        <f>L9</f>
        <v>0</v>
      </c>
      <c r="M8" s="24">
        <f>M9</f>
        <v>0</v>
      </c>
      <c r="N8" s="25"/>
    </row>
    <row r="9" ht="13">
      <c r="A9" s="1" t="s">
        <v>88</v>
      </c>
      <c r="C9" s="22" t="s">
        <v>315</v>
      </c>
      <c r="E9" s="23" t="s">
        <v>60</v>
      </c>
      <c r="L9" s="24">
        <f>SUMIFS(L10:L37,A10:A37,"P")</f>
        <v>0</v>
      </c>
      <c r="M9" s="24">
        <f>SUMIFS(M10:M37,A10:A37,"P")</f>
        <v>0</v>
      </c>
      <c r="N9" s="25"/>
    </row>
    <row r="10" ht="25">
      <c r="A10" s="1" t="s">
        <v>91</v>
      </c>
      <c r="B10" s="1">
        <v>1</v>
      </c>
      <c r="C10" s="26" t="s">
        <v>316</v>
      </c>
      <c r="D10" t="s">
        <v>317</v>
      </c>
      <c r="E10" s="27" t="s">
        <v>1142</v>
      </c>
      <c r="F10" s="28" t="s">
        <v>319</v>
      </c>
      <c r="G10" s="29">
        <v>6318.1459999999997</v>
      </c>
      <c r="H10" s="28">
        <v>0</v>
      </c>
      <c r="I10" s="30">
        <f>ROUND(G10*H10,P4)</f>
        <v>0</v>
      </c>
      <c r="L10" s="30">
        <v>0</v>
      </c>
      <c r="M10" s="24">
        <f>ROUND(G10*L10,P4)</f>
        <v>0</v>
      </c>
      <c r="N10" s="25" t="s">
        <v>93</v>
      </c>
      <c r="O10" s="31">
        <f>M10*AA10</f>
        <v>0</v>
      </c>
      <c r="P10" s="1">
        <v>3</v>
      </c>
      <c r="AA10" s="1">
        <f>IF(P10=1,$O$3,IF(P10=2,$O$4,$O$5))</f>
        <v>0</v>
      </c>
    </row>
    <row r="11">
      <c r="A11" s="1" t="s">
        <v>96</v>
      </c>
      <c r="E11" s="27" t="s">
        <v>93</v>
      </c>
    </row>
    <row r="12" ht="13">
      <c r="A12" s="1" t="s">
        <v>98</v>
      </c>
      <c r="E12" s="32" t="s">
        <v>1143</v>
      </c>
    </row>
    <row r="13" ht="137.5">
      <c r="A13" s="1" t="s">
        <v>100</v>
      </c>
      <c r="E13" s="27" t="s">
        <v>322</v>
      </c>
    </row>
    <row r="14" ht="25">
      <c r="A14" s="1" t="s">
        <v>91</v>
      </c>
      <c r="B14" s="1">
        <v>2</v>
      </c>
      <c r="C14" s="26" t="s">
        <v>756</v>
      </c>
      <c r="D14" t="s">
        <v>757</v>
      </c>
      <c r="E14" s="27" t="s">
        <v>1144</v>
      </c>
      <c r="F14" s="28" t="s">
        <v>319</v>
      </c>
      <c r="G14" s="29">
        <v>127.622</v>
      </c>
      <c r="H14" s="28">
        <v>0</v>
      </c>
      <c r="I14" s="30">
        <f>ROUND(G14*H14,P4)</f>
        <v>0</v>
      </c>
      <c r="L14" s="30">
        <v>0</v>
      </c>
      <c r="M14" s="24">
        <f>ROUND(G14*L14,P4)</f>
        <v>0</v>
      </c>
      <c r="N14" s="25" t="s">
        <v>93</v>
      </c>
      <c r="O14" s="31">
        <f>M14*AA14</f>
        <v>0</v>
      </c>
      <c r="P14" s="1">
        <v>3</v>
      </c>
      <c r="AA14" s="1">
        <f>IF(P14=1,$O$3,IF(P14=2,$O$4,$O$5))</f>
        <v>0</v>
      </c>
    </row>
    <row r="15">
      <c r="A15" s="1" t="s">
        <v>96</v>
      </c>
      <c r="E15" s="27" t="s">
        <v>93</v>
      </c>
    </row>
    <row r="16" ht="13">
      <c r="A16" s="1" t="s">
        <v>98</v>
      </c>
      <c r="E16" s="32" t="s">
        <v>1145</v>
      </c>
    </row>
    <row r="17" ht="137.5">
      <c r="A17" s="1" t="s">
        <v>100</v>
      </c>
      <c r="E17" s="27" t="s">
        <v>322</v>
      </c>
    </row>
    <row r="18" ht="25">
      <c r="A18" s="1" t="s">
        <v>91</v>
      </c>
      <c r="B18" s="1">
        <v>3</v>
      </c>
      <c r="C18" s="26" t="s">
        <v>760</v>
      </c>
      <c r="D18" t="s">
        <v>761</v>
      </c>
      <c r="E18" s="27" t="s">
        <v>1146</v>
      </c>
      <c r="F18" s="28" t="s">
        <v>319</v>
      </c>
      <c r="G18" s="29">
        <v>384.56</v>
      </c>
      <c r="H18" s="28">
        <v>0</v>
      </c>
      <c r="I18" s="30">
        <f>ROUND(G18*H18,P4)</f>
        <v>0</v>
      </c>
      <c r="L18" s="30">
        <v>0</v>
      </c>
      <c r="M18" s="24">
        <f>ROUND(G18*L18,P4)</f>
        <v>0</v>
      </c>
      <c r="N18" s="25" t="s">
        <v>93</v>
      </c>
      <c r="O18" s="31">
        <f>M18*AA18</f>
        <v>0</v>
      </c>
      <c r="P18" s="1">
        <v>3</v>
      </c>
      <c r="AA18" s="1">
        <f>IF(P18=1,$O$3,IF(P18=2,$O$4,$O$5))</f>
        <v>0</v>
      </c>
    </row>
    <row r="19">
      <c r="A19" s="1" t="s">
        <v>96</v>
      </c>
      <c r="E19" s="27" t="s">
        <v>93</v>
      </c>
    </row>
    <row r="20" ht="13">
      <c r="A20" s="1" t="s">
        <v>98</v>
      </c>
      <c r="E20" s="32" t="s">
        <v>1147</v>
      </c>
    </row>
    <row r="21" ht="137.5">
      <c r="A21" s="1" t="s">
        <v>100</v>
      </c>
      <c r="E21" s="27" t="s">
        <v>322</v>
      </c>
    </row>
    <row r="22" ht="25">
      <c r="A22" s="1" t="s">
        <v>91</v>
      </c>
      <c r="B22" s="1">
        <v>4</v>
      </c>
      <c r="C22" s="26" t="s">
        <v>413</v>
      </c>
      <c r="D22" t="s">
        <v>414</v>
      </c>
      <c r="E22" s="27" t="s">
        <v>1148</v>
      </c>
      <c r="F22" s="28" t="s">
        <v>319</v>
      </c>
      <c r="G22" s="29">
        <v>21.600000000000001</v>
      </c>
      <c r="H22" s="28">
        <v>0</v>
      </c>
      <c r="I22" s="30">
        <f>ROUND(G22*H22,P4)</f>
        <v>0</v>
      </c>
      <c r="L22" s="30">
        <v>0</v>
      </c>
      <c r="M22" s="24">
        <f>ROUND(G22*L22,P4)</f>
        <v>0</v>
      </c>
      <c r="N22" s="25" t="s">
        <v>93</v>
      </c>
      <c r="O22" s="31">
        <f>M22*AA22</f>
        <v>0</v>
      </c>
      <c r="P22" s="1">
        <v>3</v>
      </c>
      <c r="AA22" s="1">
        <f>IF(P22=1,$O$3,IF(P22=2,$O$4,$O$5))</f>
        <v>0</v>
      </c>
    </row>
    <row r="23">
      <c r="A23" s="1" t="s">
        <v>96</v>
      </c>
      <c r="E23" s="27" t="s">
        <v>93</v>
      </c>
    </row>
    <row r="24" ht="13">
      <c r="A24" s="1" t="s">
        <v>98</v>
      </c>
      <c r="E24" s="32" t="s">
        <v>1149</v>
      </c>
    </row>
    <row r="25" ht="137.5">
      <c r="A25" s="1" t="s">
        <v>100</v>
      </c>
      <c r="E25" s="27" t="s">
        <v>322</v>
      </c>
    </row>
    <row r="26" ht="25">
      <c r="A26" s="1" t="s">
        <v>91</v>
      </c>
      <c r="B26" s="1">
        <v>5</v>
      </c>
      <c r="C26" s="26" t="s">
        <v>1007</v>
      </c>
      <c r="D26" t="s">
        <v>1008</v>
      </c>
      <c r="E26" s="27" t="s">
        <v>1150</v>
      </c>
      <c r="F26" s="28" t="s">
        <v>319</v>
      </c>
      <c r="G26" s="29">
        <v>78.75</v>
      </c>
      <c r="H26" s="28">
        <v>0</v>
      </c>
      <c r="I26" s="30">
        <f>ROUND(G26*H26,P4)</f>
        <v>0</v>
      </c>
      <c r="L26" s="30">
        <v>0</v>
      </c>
      <c r="M26" s="24">
        <f>ROUND(G26*L26,P4)</f>
        <v>0</v>
      </c>
      <c r="N26" s="25" t="s">
        <v>93</v>
      </c>
      <c r="O26" s="31">
        <f>M26*AA26</f>
        <v>0</v>
      </c>
      <c r="P26" s="1">
        <v>3</v>
      </c>
      <c r="AA26" s="1">
        <f>IF(P26=1,$O$3,IF(P26=2,$O$4,$O$5))</f>
        <v>0</v>
      </c>
    </row>
    <row r="27">
      <c r="A27" s="1" t="s">
        <v>96</v>
      </c>
      <c r="E27" s="27" t="s">
        <v>93</v>
      </c>
    </row>
    <row r="28" ht="13">
      <c r="A28" s="1" t="s">
        <v>98</v>
      </c>
      <c r="E28" s="32" t="s">
        <v>1005</v>
      </c>
    </row>
    <row r="29" ht="137.5">
      <c r="A29" s="1" t="s">
        <v>100</v>
      </c>
      <c r="E29" s="27" t="s">
        <v>322</v>
      </c>
    </row>
    <row r="30" ht="25">
      <c r="A30" s="1" t="s">
        <v>91</v>
      </c>
      <c r="B30" s="1">
        <v>6</v>
      </c>
      <c r="C30" s="26" t="s">
        <v>1135</v>
      </c>
      <c r="D30" t="s">
        <v>1136</v>
      </c>
      <c r="E30" s="27" t="s">
        <v>1151</v>
      </c>
      <c r="F30" s="28" t="s">
        <v>319</v>
      </c>
      <c r="G30" s="29">
        <v>142.67500000000001</v>
      </c>
      <c r="H30" s="28">
        <v>0</v>
      </c>
      <c r="I30" s="30">
        <f>ROUND(G30*H30,P4)</f>
        <v>0</v>
      </c>
      <c r="L30" s="30">
        <v>0</v>
      </c>
      <c r="M30" s="24">
        <f>ROUND(G30*L30,P4)</f>
        <v>0</v>
      </c>
      <c r="N30" s="25" t="s">
        <v>93</v>
      </c>
      <c r="O30" s="31">
        <f>M30*AA30</f>
        <v>0</v>
      </c>
      <c r="P30" s="1">
        <v>3</v>
      </c>
      <c r="AA30" s="1">
        <f>IF(P30=1,$O$3,IF(P30=2,$O$4,$O$5))</f>
        <v>0</v>
      </c>
    </row>
    <row r="31">
      <c r="A31" s="1" t="s">
        <v>96</v>
      </c>
      <c r="E31" s="27" t="s">
        <v>93</v>
      </c>
    </row>
    <row r="32" ht="13">
      <c r="A32" s="1" t="s">
        <v>98</v>
      </c>
      <c r="E32" s="32" t="s">
        <v>1152</v>
      </c>
    </row>
    <row r="33" ht="137.5">
      <c r="A33" s="1" t="s">
        <v>100</v>
      </c>
      <c r="E33" s="27" t="s">
        <v>322</v>
      </c>
    </row>
    <row r="34" ht="25">
      <c r="A34" s="1" t="s">
        <v>91</v>
      </c>
      <c r="B34" s="1">
        <v>7</v>
      </c>
      <c r="C34" s="26" t="s">
        <v>323</v>
      </c>
      <c r="D34" t="s">
        <v>324</v>
      </c>
      <c r="E34" s="27" t="s">
        <v>1153</v>
      </c>
      <c r="F34" s="28" t="s">
        <v>319</v>
      </c>
      <c r="G34" s="29">
        <v>69.296000000000006</v>
      </c>
      <c r="H34" s="28">
        <v>0</v>
      </c>
      <c r="I34" s="30">
        <f>ROUND(G34*H34,P4)</f>
        <v>0</v>
      </c>
      <c r="L34" s="30">
        <v>0</v>
      </c>
      <c r="M34" s="24">
        <f>ROUND(G34*L34,P4)</f>
        <v>0</v>
      </c>
      <c r="N34" s="25" t="s">
        <v>93</v>
      </c>
      <c r="O34" s="31">
        <f>M34*AA34</f>
        <v>0</v>
      </c>
      <c r="P34" s="1">
        <v>3</v>
      </c>
      <c r="AA34" s="1">
        <f>IF(P34=1,$O$3,IF(P34=2,$O$4,$O$5))</f>
        <v>0</v>
      </c>
    </row>
    <row r="35">
      <c r="A35" s="1" t="s">
        <v>96</v>
      </c>
      <c r="E35" s="27" t="s">
        <v>326</v>
      </c>
    </row>
    <row r="36" ht="13">
      <c r="A36" s="1" t="s">
        <v>98</v>
      </c>
      <c r="E36" s="32" t="s">
        <v>327</v>
      </c>
    </row>
    <row r="37" ht="137.5">
      <c r="A37" s="1" t="s">
        <v>100</v>
      </c>
      <c r="E37" s="27" t="s">
        <v>322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62</v>
      </c>
      <c r="M3" s="20">
        <f>Rekapitulace!C37</f>
        <v>0</v>
      </c>
      <c r="N3" s="6" t="s">
        <v>3</v>
      </c>
      <c r="O3">
        <v>0</v>
      </c>
      <c r="P3">
        <v>2</v>
      </c>
    </row>
    <row r="4" ht="34.01575" customHeight="1">
      <c r="A4" s="16" t="s">
        <v>69</v>
      </c>
      <c r="B4" s="17" t="s">
        <v>70</v>
      </c>
      <c r="C4" s="18" t="s">
        <v>62</v>
      </c>
      <c r="D4" s="1"/>
      <c r="E4" s="17" t="s">
        <v>63</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COUNTIFS(L8:L67,"=0",A8:A67,"P")+COUNTIFS(L8:L67,"",A8:A67,"P")+SUM(Q8:Q67)</f>
        <v>0</v>
      </c>
    </row>
    <row r="8" ht="13">
      <c r="A8" s="1" t="s">
        <v>86</v>
      </c>
      <c r="C8" s="22" t="s">
        <v>1154</v>
      </c>
      <c r="E8" s="23" t="s">
        <v>65</v>
      </c>
      <c r="L8" s="24">
        <f>L9+L22</f>
        <v>0</v>
      </c>
      <c r="M8" s="24">
        <f>M9+M22</f>
        <v>0</v>
      </c>
      <c r="N8" s="25"/>
    </row>
    <row r="9" ht="13">
      <c r="A9" s="1" t="s">
        <v>88</v>
      </c>
      <c r="C9" s="22" t="s">
        <v>117</v>
      </c>
      <c r="E9" s="23" t="s">
        <v>90</v>
      </c>
      <c r="L9" s="24">
        <f>SUMIFS(L10:L21,A10:A21,"P")</f>
        <v>0</v>
      </c>
      <c r="M9" s="24">
        <f>SUMIFS(M10:M21,A10:A21,"P")</f>
        <v>0</v>
      </c>
      <c r="N9" s="25"/>
    </row>
    <row r="10">
      <c r="A10" s="1" t="s">
        <v>91</v>
      </c>
      <c r="B10" s="1">
        <v>1</v>
      </c>
      <c r="C10" s="26" t="s">
        <v>1155</v>
      </c>
      <c r="D10" t="s">
        <v>93</v>
      </c>
      <c r="E10" s="27" t="s">
        <v>1156</v>
      </c>
      <c r="F10" s="28" t="s">
        <v>95</v>
      </c>
      <c r="G10" s="29">
        <v>1</v>
      </c>
      <c r="H10" s="28">
        <v>0</v>
      </c>
      <c r="I10" s="30">
        <f>ROUND(G10*H10,P4)</f>
        <v>0</v>
      </c>
      <c r="L10" s="30">
        <v>0</v>
      </c>
      <c r="M10" s="24">
        <f>ROUND(G10*L10,P4)</f>
        <v>0</v>
      </c>
      <c r="N10" s="25" t="s">
        <v>191</v>
      </c>
      <c r="O10" s="31">
        <f>M10*AA10</f>
        <v>0</v>
      </c>
      <c r="P10" s="1">
        <v>3</v>
      </c>
      <c r="AA10" s="1">
        <f>IF(P10=1,$O$3,IF(P10=2,$O$4,$O$5))</f>
        <v>0</v>
      </c>
    </row>
    <row r="11">
      <c r="A11" s="1" t="s">
        <v>96</v>
      </c>
      <c r="E11" s="27" t="s">
        <v>1157</v>
      </c>
    </row>
    <row r="12" ht="26">
      <c r="A12" s="1" t="s">
        <v>98</v>
      </c>
      <c r="E12" s="32" t="s">
        <v>1158</v>
      </c>
    </row>
    <row r="13" ht="137.5">
      <c r="A13" s="1" t="s">
        <v>100</v>
      </c>
      <c r="E13" s="27" t="s">
        <v>1159</v>
      </c>
    </row>
    <row r="14">
      <c r="A14" s="1" t="s">
        <v>91</v>
      </c>
      <c r="B14" s="1">
        <v>2</v>
      </c>
      <c r="C14" s="26" t="s">
        <v>1160</v>
      </c>
      <c r="D14" t="s">
        <v>93</v>
      </c>
      <c r="E14" s="27" t="s">
        <v>1161</v>
      </c>
      <c r="F14" s="28" t="s">
        <v>95</v>
      </c>
      <c r="G14" s="29">
        <v>1</v>
      </c>
      <c r="H14" s="28">
        <v>0</v>
      </c>
      <c r="I14" s="30">
        <f>ROUND(G14*H14,P4)</f>
        <v>0</v>
      </c>
      <c r="L14" s="30">
        <v>0</v>
      </c>
      <c r="M14" s="24">
        <f>ROUND(G14*L14,P4)</f>
        <v>0</v>
      </c>
      <c r="N14" s="25" t="s">
        <v>191</v>
      </c>
      <c r="O14" s="31">
        <f>M14*AA14</f>
        <v>0</v>
      </c>
      <c r="P14" s="1">
        <v>3</v>
      </c>
      <c r="AA14" s="1">
        <f>IF(P14=1,$O$3,IF(P14=2,$O$4,$O$5))</f>
        <v>0</v>
      </c>
    </row>
    <row r="15">
      <c r="A15" s="1" t="s">
        <v>96</v>
      </c>
      <c r="E15" s="27" t="s">
        <v>1157</v>
      </c>
    </row>
    <row r="16" ht="26">
      <c r="A16" s="1" t="s">
        <v>98</v>
      </c>
      <c r="E16" s="32" t="s">
        <v>1158</v>
      </c>
    </row>
    <row r="17" ht="87.5">
      <c r="A17" s="1" t="s">
        <v>100</v>
      </c>
      <c r="E17" s="27" t="s">
        <v>1162</v>
      </c>
    </row>
    <row r="18">
      <c r="A18" s="1" t="s">
        <v>91</v>
      </c>
      <c r="B18" s="1">
        <v>3</v>
      </c>
      <c r="C18" s="26" t="s">
        <v>1163</v>
      </c>
      <c r="D18" t="s">
        <v>93</v>
      </c>
      <c r="E18" s="27" t="s">
        <v>1164</v>
      </c>
      <c r="F18" s="28" t="s">
        <v>95</v>
      </c>
      <c r="G18" s="29">
        <v>1</v>
      </c>
      <c r="H18" s="28">
        <v>0</v>
      </c>
      <c r="I18" s="30">
        <f>ROUND(G18*H18,P4)</f>
        <v>0</v>
      </c>
      <c r="L18" s="30">
        <v>0</v>
      </c>
      <c r="M18" s="24">
        <f>ROUND(G18*L18,P4)</f>
        <v>0</v>
      </c>
      <c r="N18" s="25" t="s">
        <v>191</v>
      </c>
      <c r="O18" s="31">
        <f>M18*AA18</f>
        <v>0</v>
      </c>
      <c r="P18" s="1">
        <v>3</v>
      </c>
      <c r="AA18" s="1">
        <f>IF(P18=1,$O$3,IF(P18=2,$O$4,$O$5))</f>
        <v>0</v>
      </c>
    </row>
    <row r="19">
      <c r="A19" s="1" t="s">
        <v>96</v>
      </c>
      <c r="E19" s="27" t="s">
        <v>1157</v>
      </c>
    </row>
    <row r="20" ht="26">
      <c r="A20" s="1" t="s">
        <v>98</v>
      </c>
      <c r="E20" s="32" t="s">
        <v>1158</v>
      </c>
    </row>
    <row r="21" ht="87.5">
      <c r="A21" s="1" t="s">
        <v>100</v>
      </c>
      <c r="E21" s="27" t="s">
        <v>1165</v>
      </c>
    </row>
    <row r="22" ht="13">
      <c r="A22" s="1" t="s">
        <v>88</v>
      </c>
      <c r="C22" s="22" t="s">
        <v>423</v>
      </c>
      <c r="E22" s="23" t="s">
        <v>1166</v>
      </c>
      <c r="L22" s="24">
        <f>SUMIFS(L23:L66,A23:A66,"P")</f>
        <v>0</v>
      </c>
      <c r="M22" s="24">
        <f>SUMIFS(M23:M66,A23:A66,"P")</f>
        <v>0</v>
      </c>
      <c r="N22" s="25"/>
    </row>
    <row r="23">
      <c r="A23" s="1" t="s">
        <v>91</v>
      </c>
      <c r="B23" s="1">
        <v>4</v>
      </c>
      <c r="C23" s="26" t="s">
        <v>92</v>
      </c>
      <c r="D23" t="s">
        <v>93</v>
      </c>
      <c r="E23" s="27" t="s">
        <v>1167</v>
      </c>
      <c r="F23" s="28" t="s">
        <v>95</v>
      </c>
      <c r="G23" s="29">
        <v>1</v>
      </c>
      <c r="H23" s="28">
        <v>0</v>
      </c>
      <c r="I23" s="30">
        <f>ROUND(G23*H23,P4)</f>
        <v>0</v>
      </c>
      <c r="L23" s="30">
        <v>0</v>
      </c>
      <c r="M23" s="24">
        <f>ROUND(G23*L23,P4)</f>
        <v>0</v>
      </c>
      <c r="N23" s="25" t="s">
        <v>191</v>
      </c>
      <c r="O23" s="31">
        <f>M23*AA23</f>
        <v>0</v>
      </c>
      <c r="P23" s="1">
        <v>3</v>
      </c>
      <c r="AA23" s="1">
        <f>IF(P23=1,$O$3,IF(P23=2,$O$4,$O$5))</f>
        <v>0</v>
      </c>
    </row>
    <row r="24">
      <c r="A24" s="1" t="s">
        <v>96</v>
      </c>
      <c r="E24" s="27" t="s">
        <v>1168</v>
      </c>
    </row>
    <row r="25" ht="26">
      <c r="A25" s="1" t="s">
        <v>98</v>
      </c>
      <c r="E25" s="32" t="s">
        <v>1158</v>
      </c>
    </row>
    <row r="26" ht="87.5">
      <c r="A26" s="1" t="s">
        <v>100</v>
      </c>
      <c r="E26" s="27" t="s">
        <v>1169</v>
      </c>
    </row>
    <row r="27">
      <c r="A27" s="1" t="s">
        <v>91</v>
      </c>
      <c r="B27" s="1">
        <v>5</v>
      </c>
      <c r="C27" s="26" t="s">
        <v>1170</v>
      </c>
      <c r="D27" t="s">
        <v>93</v>
      </c>
      <c r="E27" s="27" t="s">
        <v>1171</v>
      </c>
      <c r="F27" s="28" t="s">
        <v>95</v>
      </c>
      <c r="G27" s="29">
        <v>1</v>
      </c>
      <c r="H27" s="28">
        <v>0</v>
      </c>
      <c r="I27" s="30">
        <f>ROUND(G27*H27,P4)</f>
        <v>0</v>
      </c>
      <c r="L27" s="30">
        <v>0</v>
      </c>
      <c r="M27" s="24">
        <f>ROUND(G27*L27,P4)</f>
        <v>0</v>
      </c>
      <c r="N27" s="25" t="s">
        <v>191</v>
      </c>
      <c r="O27" s="31">
        <f>M27*AA27</f>
        <v>0</v>
      </c>
      <c r="P27" s="1">
        <v>3</v>
      </c>
      <c r="AA27" s="1">
        <f>IF(P27=1,$O$3,IF(P27=2,$O$4,$O$5))</f>
        <v>0</v>
      </c>
    </row>
    <row r="28">
      <c r="A28" s="1" t="s">
        <v>96</v>
      </c>
      <c r="E28" s="27" t="s">
        <v>1172</v>
      </c>
    </row>
    <row r="29" ht="26">
      <c r="A29" s="1" t="s">
        <v>98</v>
      </c>
      <c r="E29" s="32" t="s">
        <v>1158</v>
      </c>
    </row>
    <row r="30" ht="75">
      <c r="A30" s="1" t="s">
        <v>100</v>
      </c>
      <c r="E30" s="27" t="s">
        <v>1173</v>
      </c>
    </row>
    <row r="31">
      <c r="A31" s="1" t="s">
        <v>91</v>
      </c>
      <c r="B31" s="1">
        <v>6</v>
      </c>
      <c r="C31" s="26" t="s">
        <v>1174</v>
      </c>
      <c r="D31" t="s">
        <v>93</v>
      </c>
      <c r="E31" s="27" t="s">
        <v>1175</v>
      </c>
      <c r="F31" s="28" t="s">
        <v>106</v>
      </c>
      <c r="G31" s="29">
        <v>1</v>
      </c>
      <c r="H31" s="28">
        <v>0</v>
      </c>
      <c r="I31" s="30">
        <f>ROUND(G31*H31,P4)</f>
        <v>0</v>
      </c>
      <c r="L31" s="30">
        <v>0</v>
      </c>
      <c r="M31" s="24">
        <f>ROUND(G31*L31,P4)</f>
        <v>0</v>
      </c>
      <c r="N31" s="25" t="s">
        <v>191</v>
      </c>
      <c r="O31" s="31">
        <f>M31*AA31</f>
        <v>0</v>
      </c>
      <c r="P31" s="1">
        <v>3</v>
      </c>
      <c r="AA31" s="1">
        <f>IF(P31=1,$O$3,IF(P31=2,$O$4,$O$5))</f>
        <v>0</v>
      </c>
    </row>
    <row r="32">
      <c r="A32" s="1" t="s">
        <v>96</v>
      </c>
      <c r="E32" s="27" t="s">
        <v>93</v>
      </c>
    </row>
    <row r="33" ht="26">
      <c r="A33" s="1" t="s">
        <v>98</v>
      </c>
      <c r="E33" s="32" t="s">
        <v>1176</v>
      </c>
    </row>
    <row r="34" ht="25">
      <c r="A34" s="1" t="s">
        <v>100</v>
      </c>
      <c r="E34" s="27" t="s">
        <v>1177</v>
      </c>
    </row>
    <row r="35">
      <c r="A35" s="1" t="s">
        <v>91</v>
      </c>
      <c r="B35" s="1">
        <v>7</v>
      </c>
      <c r="C35" s="26" t="s">
        <v>1178</v>
      </c>
      <c r="D35" t="s">
        <v>93</v>
      </c>
      <c r="E35" s="27" t="s">
        <v>1179</v>
      </c>
      <c r="F35" s="28" t="s">
        <v>106</v>
      </c>
      <c r="G35" s="29">
        <v>6</v>
      </c>
      <c r="H35" s="28">
        <v>0</v>
      </c>
      <c r="I35" s="30">
        <f>ROUND(G35*H35,P4)</f>
        <v>0</v>
      </c>
      <c r="L35" s="30">
        <v>0</v>
      </c>
      <c r="M35" s="24">
        <f>ROUND(G35*L35,P4)</f>
        <v>0</v>
      </c>
      <c r="N35" s="25" t="s">
        <v>191</v>
      </c>
      <c r="O35" s="31">
        <f>M35*AA35</f>
        <v>0</v>
      </c>
      <c r="P35" s="1">
        <v>3</v>
      </c>
      <c r="AA35" s="1">
        <f>IF(P35=1,$O$3,IF(P35=2,$O$4,$O$5))</f>
        <v>0</v>
      </c>
    </row>
    <row r="36" ht="75">
      <c r="A36" s="1" t="s">
        <v>96</v>
      </c>
      <c r="E36" s="27" t="s">
        <v>1180</v>
      </c>
    </row>
    <row r="37" ht="26">
      <c r="A37" s="1" t="s">
        <v>98</v>
      </c>
      <c r="E37" s="32" t="s">
        <v>1181</v>
      </c>
    </row>
    <row r="38" ht="62.5">
      <c r="A38" s="1" t="s">
        <v>100</v>
      </c>
      <c r="E38" s="27" t="s">
        <v>1182</v>
      </c>
    </row>
    <row r="39">
      <c r="A39" s="1" t="s">
        <v>91</v>
      </c>
      <c r="B39" s="1">
        <v>8</v>
      </c>
      <c r="C39" s="26" t="s">
        <v>1183</v>
      </c>
      <c r="D39" t="s">
        <v>93</v>
      </c>
      <c r="E39" s="27" t="s">
        <v>1184</v>
      </c>
      <c r="F39" s="28" t="s">
        <v>95</v>
      </c>
      <c r="G39" s="29">
        <v>1</v>
      </c>
      <c r="H39" s="28">
        <v>0</v>
      </c>
      <c r="I39" s="30">
        <f>ROUND(G39*H39,P4)</f>
        <v>0</v>
      </c>
      <c r="L39" s="30">
        <v>0</v>
      </c>
      <c r="M39" s="24">
        <f>ROUND(G39*L39,P4)</f>
        <v>0</v>
      </c>
      <c r="N39" s="25" t="s">
        <v>191</v>
      </c>
      <c r="O39" s="31">
        <f>M39*AA39</f>
        <v>0</v>
      </c>
      <c r="P39" s="1">
        <v>3</v>
      </c>
      <c r="AA39" s="1">
        <f>IF(P39=1,$O$3,IF(P39=2,$O$4,$O$5))</f>
        <v>0</v>
      </c>
    </row>
    <row r="40">
      <c r="A40" s="1" t="s">
        <v>96</v>
      </c>
      <c r="E40" s="27" t="s">
        <v>1118</v>
      </c>
    </row>
    <row r="41" ht="26">
      <c r="A41" s="1" t="s">
        <v>98</v>
      </c>
      <c r="E41" s="32" t="s">
        <v>1158</v>
      </c>
    </row>
    <row r="42" ht="25">
      <c r="A42" s="1" t="s">
        <v>100</v>
      </c>
      <c r="E42" s="27" t="s">
        <v>1185</v>
      </c>
    </row>
    <row r="43">
      <c r="A43" s="1" t="s">
        <v>91</v>
      </c>
      <c r="B43" s="1">
        <v>9</v>
      </c>
      <c r="C43" s="26" t="s">
        <v>1186</v>
      </c>
      <c r="D43" t="s">
        <v>93</v>
      </c>
      <c r="E43" s="27" t="s">
        <v>1187</v>
      </c>
      <c r="F43" s="28" t="s">
        <v>95</v>
      </c>
      <c r="G43" s="29">
        <v>1</v>
      </c>
      <c r="H43" s="28">
        <v>0</v>
      </c>
      <c r="I43" s="30">
        <f>ROUND(G43*H43,P4)</f>
        <v>0</v>
      </c>
      <c r="L43" s="30">
        <v>0</v>
      </c>
      <c r="M43" s="24">
        <f>ROUND(G43*L43,P4)</f>
        <v>0</v>
      </c>
      <c r="N43" s="25" t="s">
        <v>191</v>
      </c>
      <c r="O43" s="31">
        <f>M43*AA43</f>
        <v>0</v>
      </c>
      <c r="P43" s="1">
        <v>3</v>
      </c>
      <c r="AA43" s="1">
        <f>IF(P43=1,$O$3,IF(P43=2,$O$4,$O$5))</f>
        <v>0</v>
      </c>
    </row>
    <row r="44" ht="25">
      <c r="A44" s="1" t="s">
        <v>96</v>
      </c>
      <c r="E44" s="27" t="s">
        <v>1188</v>
      </c>
    </row>
    <row r="45" ht="26">
      <c r="A45" s="1" t="s">
        <v>98</v>
      </c>
      <c r="E45" s="32" t="s">
        <v>1158</v>
      </c>
    </row>
    <row r="46">
      <c r="A46" s="1" t="s">
        <v>100</v>
      </c>
      <c r="E46" s="27" t="s">
        <v>1189</v>
      </c>
    </row>
    <row r="47">
      <c r="A47" s="1" t="s">
        <v>91</v>
      </c>
      <c r="B47" s="1">
        <v>10</v>
      </c>
      <c r="C47" s="26" t="s">
        <v>1190</v>
      </c>
      <c r="D47" t="s">
        <v>93</v>
      </c>
      <c r="E47" s="27" t="s">
        <v>1191</v>
      </c>
      <c r="F47" s="28" t="s">
        <v>95</v>
      </c>
      <c r="G47" s="29">
        <v>1</v>
      </c>
      <c r="H47" s="28">
        <v>0</v>
      </c>
      <c r="I47" s="30">
        <f>ROUND(G47*H47,P4)</f>
        <v>0</v>
      </c>
      <c r="L47" s="30">
        <v>0</v>
      </c>
      <c r="M47" s="24">
        <f>ROUND(G47*L47,P4)</f>
        <v>0</v>
      </c>
      <c r="N47" s="25" t="s">
        <v>191</v>
      </c>
      <c r="O47" s="31">
        <f>M47*AA47</f>
        <v>0</v>
      </c>
      <c r="P47" s="1">
        <v>3</v>
      </c>
      <c r="AA47" s="1">
        <f>IF(P47=1,$O$3,IF(P47=2,$O$4,$O$5))</f>
        <v>0</v>
      </c>
    </row>
    <row r="48">
      <c r="A48" s="1" t="s">
        <v>96</v>
      </c>
      <c r="E48" s="27" t="s">
        <v>1118</v>
      </c>
    </row>
    <row r="49" ht="26">
      <c r="A49" s="1" t="s">
        <v>98</v>
      </c>
      <c r="E49" s="32" t="s">
        <v>1158</v>
      </c>
    </row>
    <row r="50">
      <c r="A50" s="1" t="s">
        <v>100</v>
      </c>
      <c r="E50" s="27" t="s">
        <v>1192</v>
      </c>
    </row>
    <row r="51">
      <c r="A51" s="1" t="s">
        <v>91</v>
      </c>
      <c r="B51" s="1">
        <v>11</v>
      </c>
      <c r="C51" s="26" t="s">
        <v>1193</v>
      </c>
      <c r="D51" t="s">
        <v>93</v>
      </c>
      <c r="E51" s="27" t="s">
        <v>1194</v>
      </c>
      <c r="F51" s="28" t="s">
        <v>95</v>
      </c>
      <c r="G51" s="29">
        <v>1</v>
      </c>
      <c r="H51" s="28">
        <v>0</v>
      </c>
      <c r="I51" s="30">
        <f>ROUND(G51*H51,P4)</f>
        <v>0</v>
      </c>
      <c r="L51" s="30">
        <v>0</v>
      </c>
      <c r="M51" s="24">
        <f>ROUND(G51*L51,P4)</f>
        <v>0</v>
      </c>
      <c r="N51" s="25" t="s">
        <v>191</v>
      </c>
      <c r="O51" s="31">
        <f>M51*AA51</f>
        <v>0</v>
      </c>
      <c r="P51" s="1">
        <v>3</v>
      </c>
      <c r="AA51" s="1">
        <f>IF(P51=1,$O$3,IF(P51=2,$O$4,$O$5))</f>
        <v>0</v>
      </c>
    </row>
    <row r="52">
      <c r="A52" s="1" t="s">
        <v>96</v>
      </c>
      <c r="E52" s="27" t="s">
        <v>1118</v>
      </c>
    </row>
    <row r="53" ht="26">
      <c r="A53" s="1" t="s">
        <v>98</v>
      </c>
      <c r="E53" s="32" t="s">
        <v>1158</v>
      </c>
    </row>
    <row r="54">
      <c r="A54" s="1" t="s">
        <v>100</v>
      </c>
      <c r="E54" s="27" t="s">
        <v>1195</v>
      </c>
    </row>
    <row r="55">
      <c r="A55" s="1" t="s">
        <v>91</v>
      </c>
      <c r="B55" s="1">
        <v>12</v>
      </c>
      <c r="C55" s="26" t="s">
        <v>1196</v>
      </c>
      <c r="D55" t="s">
        <v>93</v>
      </c>
      <c r="E55" s="27" t="s">
        <v>1197</v>
      </c>
      <c r="F55" s="28" t="s">
        <v>1198</v>
      </c>
      <c r="G55" s="29">
        <v>123</v>
      </c>
      <c r="H55" s="28">
        <v>0</v>
      </c>
      <c r="I55" s="30">
        <f>ROUND(G55*H55,P4)</f>
        <v>0</v>
      </c>
      <c r="L55" s="30">
        <v>0</v>
      </c>
      <c r="M55" s="24">
        <f>ROUND(G55*L55,P4)</f>
        <v>0</v>
      </c>
      <c r="N55" s="25" t="s">
        <v>191</v>
      </c>
      <c r="O55" s="31">
        <f>M55*AA55</f>
        <v>0</v>
      </c>
      <c r="P55" s="1">
        <v>3</v>
      </c>
      <c r="AA55" s="1">
        <f>IF(P55=1,$O$3,IF(P55=2,$O$4,$O$5))</f>
        <v>0</v>
      </c>
    </row>
    <row r="56">
      <c r="A56" s="1" t="s">
        <v>96</v>
      </c>
      <c r="E56" s="27" t="s">
        <v>1199</v>
      </c>
    </row>
    <row r="57" ht="26">
      <c r="A57" s="1" t="s">
        <v>98</v>
      </c>
      <c r="E57" s="32" t="s">
        <v>1200</v>
      </c>
    </row>
    <row r="58" ht="87.5">
      <c r="A58" s="1" t="s">
        <v>100</v>
      </c>
      <c r="E58" s="27" t="s">
        <v>1201</v>
      </c>
    </row>
    <row r="59">
      <c r="A59" s="1" t="s">
        <v>91</v>
      </c>
      <c r="B59" s="1">
        <v>13</v>
      </c>
      <c r="C59" s="26" t="s">
        <v>1202</v>
      </c>
      <c r="D59" t="s">
        <v>93</v>
      </c>
      <c r="E59" s="27" t="s">
        <v>1203</v>
      </c>
      <c r="F59" s="28" t="s">
        <v>106</v>
      </c>
      <c r="G59" s="29">
        <v>3</v>
      </c>
      <c r="H59" s="28">
        <v>0</v>
      </c>
      <c r="I59" s="30">
        <f>ROUND(G59*H59,P4)</f>
        <v>0</v>
      </c>
      <c r="L59" s="30">
        <v>0</v>
      </c>
      <c r="M59" s="24">
        <f>ROUND(G59*L59,P4)</f>
        <v>0</v>
      </c>
      <c r="N59" s="25" t="s">
        <v>191</v>
      </c>
      <c r="O59" s="31">
        <f>M59*AA59</f>
        <v>0</v>
      </c>
      <c r="P59" s="1">
        <v>3</v>
      </c>
      <c r="AA59" s="1">
        <f>IF(P59=1,$O$3,IF(P59=2,$O$4,$O$5))</f>
        <v>0</v>
      </c>
    </row>
    <row r="60">
      <c r="A60" s="1" t="s">
        <v>96</v>
      </c>
      <c r="E60" s="27" t="s">
        <v>1204</v>
      </c>
    </row>
    <row r="61" ht="26">
      <c r="A61" s="1" t="s">
        <v>98</v>
      </c>
      <c r="E61" s="32" t="s">
        <v>1205</v>
      </c>
    </row>
    <row r="62" ht="125">
      <c r="A62" s="1" t="s">
        <v>100</v>
      </c>
      <c r="E62" s="27" t="s">
        <v>1206</v>
      </c>
    </row>
    <row r="63">
      <c r="A63" s="1" t="s">
        <v>91</v>
      </c>
      <c r="B63" s="1">
        <v>14</v>
      </c>
      <c r="C63" s="26" t="s">
        <v>1207</v>
      </c>
      <c r="D63" t="s">
        <v>93</v>
      </c>
      <c r="E63" s="27" t="s">
        <v>1208</v>
      </c>
      <c r="F63" s="28" t="s">
        <v>1209</v>
      </c>
      <c r="G63" s="29">
        <v>6</v>
      </c>
      <c r="H63" s="28">
        <v>0</v>
      </c>
      <c r="I63" s="30">
        <f>ROUND(G63*H63,P4)</f>
        <v>0</v>
      </c>
      <c r="L63" s="30">
        <v>0</v>
      </c>
      <c r="M63" s="24">
        <f>ROUND(G63*L63,P4)</f>
        <v>0</v>
      </c>
      <c r="N63" s="25" t="s">
        <v>191</v>
      </c>
      <c r="O63" s="31">
        <f>M63*AA63</f>
        <v>0</v>
      </c>
      <c r="P63" s="1">
        <v>3</v>
      </c>
      <c r="AA63" s="1">
        <f>IF(P63=1,$O$3,IF(P63=2,$O$4,$O$5))</f>
        <v>0</v>
      </c>
    </row>
    <row r="64">
      <c r="A64" s="1" t="s">
        <v>96</v>
      </c>
      <c r="E64" s="27" t="s">
        <v>1118</v>
      </c>
    </row>
    <row r="65" ht="26">
      <c r="A65" s="1" t="s">
        <v>98</v>
      </c>
      <c r="E65" s="32" t="s">
        <v>1181</v>
      </c>
    </row>
    <row r="66" ht="100">
      <c r="A66" s="1" t="s">
        <v>100</v>
      </c>
      <c r="E66" s="27" t="s">
        <v>1210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12</v>
      </c>
      <c r="M3" s="20">
        <f>Rekapitulace!C10</f>
        <v>0</v>
      </c>
      <c r="N3" s="6" t="s">
        <v>3</v>
      </c>
      <c r="O3">
        <v>0</v>
      </c>
      <c r="P3">
        <v>2</v>
      </c>
    </row>
    <row r="4" ht="34.01575" customHeight="1">
      <c r="A4" s="16" t="s">
        <v>69</v>
      </c>
      <c r="B4" s="17" t="s">
        <v>70</v>
      </c>
      <c r="C4" s="18" t="s">
        <v>12</v>
      </c>
      <c r="D4" s="1"/>
      <c r="E4" s="17" t="s">
        <v>13</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COUNTIFS(L8:L27,"=0",A8:A27,"P")+COUNTIFS(L8:L27,"",A8:A27,"P")+SUM(Q8:Q27)</f>
        <v>0</v>
      </c>
    </row>
    <row r="8" ht="13">
      <c r="A8" s="1" t="s">
        <v>86</v>
      </c>
      <c r="C8" s="22" t="s">
        <v>87</v>
      </c>
      <c r="E8" s="23" t="s">
        <v>15</v>
      </c>
      <c r="L8" s="24">
        <f>L9+L14</f>
        <v>0</v>
      </c>
      <c r="M8" s="24">
        <f>M9+M14</f>
        <v>0</v>
      </c>
      <c r="N8" s="25"/>
    </row>
    <row r="9" ht="13">
      <c r="A9" s="1" t="s">
        <v>88</v>
      </c>
      <c r="C9" s="22" t="s">
        <v>89</v>
      </c>
      <c r="E9" s="23" t="s">
        <v>90</v>
      </c>
      <c r="L9" s="24">
        <f>SUMIFS(L10:L13,A10:A13,"P")</f>
        <v>0</v>
      </c>
      <c r="M9" s="24">
        <f>SUMIFS(M10:M13,A10:A13,"P")</f>
        <v>0</v>
      </c>
      <c r="N9" s="25"/>
    </row>
    <row r="10">
      <c r="A10" s="1" t="s">
        <v>91</v>
      </c>
      <c r="B10" s="1">
        <v>1</v>
      </c>
      <c r="C10" s="26" t="s">
        <v>92</v>
      </c>
      <c r="D10" t="s">
        <v>93</v>
      </c>
      <c r="E10" s="27" t="s">
        <v>94</v>
      </c>
      <c r="F10" s="28" t="s">
        <v>95</v>
      </c>
      <c r="G10" s="29">
        <v>1</v>
      </c>
      <c r="H10" s="28">
        <v>0</v>
      </c>
      <c r="I10" s="30">
        <f>ROUND(G10*H10,P4)</f>
        <v>0</v>
      </c>
      <c r="L10" s="30">
        <v>0</v>
      </c>
      <c r="M10" s="24">
        <f>ROUND(G10*L10,P4)</f>
        <v>0</v>
      </c>
      <c r="N10" s="25" t="s">
        <v>93</v>
      </c>
      <c r="O10" s="31">
        <f>M10*AA10</f>
        <v>0</v>
      </c>
      <c r="P10" s="1">
        <v>3</v>
      </c>
      <c r="AA10" s="1">
        <f>IF(P10=1,$O$3,IF(P10=2,$O$4,$O$5))</f>
        <v>0</v>
      </c>
    </row>
    <row r="11">
      <c r="A11" s="1" t="s">
        <v>96</v>
      </c>
      <c r="E11" s="27" t="s">
        <v>97</v>
      </c>
    </row>
    <row r="12" ht="13">
      <c r="A12" s="1" t="s">
        <v>98</v>
      </c>
      <c r="E12" s="32" t="s">
        <v>99</v>
      </c>
    </row>
    <row r="13" ht="50">
      <c r="A13" s="1" t="s">
        <v>100</v>
      </c>
      <c r="E13" s="27" t="s">
        <v>101</v>
      </c>
    </row>
    <row r="14" ht="13">
      <c r="A14" s="1" t="s">
        <v>88</v>
      </c>
      <c r="C14" s="22" t="s">
        <v>102</v>
      </c>
      <c r="E14" s="23" t="s">
        <v>103</v>
      </c>
      <c r="L14" s="24">
        <f>SUMIFS(L15:L26,A15:A26,"P")</f>
        <v>0</v>
      </c>
      <c r="M14" s="24">
        <f>SUMIFS(M15:M26,A15:A26,"P")</f>
        <v>0</v>
      </c>
      <c r="N14" s="25"/>
    </row>
    <row r="15">
      <c r="A15" s="1" t="s">
        <v>91</v>
      </c>
      <c r="B15" s="1">
        <v>2</v>
      </c>
      <c r="C15" s="26" t="s">
        <v>104</v>
      </c>
      <c r="D15" t="s">
        <v>93</v>
      </c>
      <c r="E15" s="27" t="s">
        <v>105</v>
      </c>
      <c r="F15" s="28" t="s">
        <v>106</v>
      </c>
      <c r="G15" s="29">
        <v>1</v>
      </c>
      <c r="H15" s="28">
        <v>0</v>
      </c>
      <c r="I15" s="30">
        <f>ROUND(G15*H15,P4)</f>
        <v>0</v>
      </c>
      <c r="L15" s="30">
        <v>0</v>
      </c>
      <c r="M15" s="24">
        <f>ROUND(G15*L15,P4)</f>
        <v>0</v>
      </c>
      <c r="N15" s="25" t="s">
        <v>107</v>
      </c>
      <c r="O15" s="31">
        <f>M15*AA15</f>
        <v>0</v>
      </c>
      <c r="P15" s="1">
        <v>3</v>
      </c>
      <c r="AA15" s="1">
        <f>IF(P15=1,$O$3,IF(P15=2,$O$4,$O$5))</f>
        <v>0</v>
      </c>
    </row>
    <row r="16">
      <c r="A16" s="1" t="s">
        <v>96</v>
      </c>
      <c r="E16" s="27" t="s">
        <v>93</v>
      </c>
    </row>
    <row r="17">
      <c r="A17" s="1" t="s">
        <v>98</v>
      </c>
    </row>
    <row r="18" ht="112.5">
      <c r="A18" s="1" t="s">
        <v>100</v>
      </c>
      <c r="E18" s="27" t="s">
        <v>108</v>
      </c>
    </row>
    <row r="19">
      <c r="A19" s="1" t="s">
        <v>91</v>
      </c>
      <c r="B19" s="1">
        <v>3</v>
      </c>
      <c r="C19" s="26" t="s">
        <v>109</v>
      </c>
      <c r="D19" t="s">
        <v>93</v>
      </c>
      <c r="E19" s="27" t="s">
        <v>110</v>
      </c>
      <c r="F19" s="28" t="s">
        <v>106</v>
      </c>
      <c r="G19" s="29">
        <v>1</v>
      </c>
      <c r="H19" s="28">
        <v>0</v>
      </c>
      <c r="I19" s="30">
        <f>ROUND(G19*H19,P4)</f>
        <v>0</v>
      </c>
      <c r="L19" s="30">
        <v>0</v>
      </c>
      <c r="M19" s="24">
        <f>ROUND(G19*L19,P4)</f>
        <v>0</v>
      </c>
      <c r="N19" s="25" t="s">
        <v>107</v>
      </c>
      <c r="O19" s="31">
        <f>M19*AA19</f>
        <v>0</v>
      </c>
      <c r="P19" s="1">
        <v>3</v>
      </c>
      <c r="AA19" s="1">
        <f>IF(P19=1,$O$3,IF(P19=2,$O$4,$O$5))</f>
        <v>0</v>
      </c>
    </row>
    <row r="20">
      <c r="A20" s="1" t="s">
        <v>96</v>
      </c>
      <c r="E20" s="27" t="s">
        <v>93</v>
      </c>
    </row>
    <row r="21">
      <c r="A21" s="1" t="s">
        <v>98</v>
      </c>
    </row>
    <row r="22" ht="125">
      <c r="A22" s="1" t="s">
        <v>100</v>
      </c>
      <c r="E22" s="27" t="s">
        <v>111</v>
      </c>
    </row>
    <row r="23">
      <c r="A23" s="1" t="s">
        <v>91</v>
      </c>
      <c r="B23" s="1">
        <v>4</v>
      </c>
      <c r="C23" s="26" t="s">
        <v>112</v>
      </c>
      <c r="D23" t="s">
        <v>93</v>
      </c>
      <c r="E23" s="27" t="s">
        <v>113</v>
      </c>
      <c r="F23" s="28" t="s">
        <v>114</v>
      </c>
      <c r="G23" s="29">
        <v>8</v>
      </c>
      <c r="H23" s="28">
        <v>0</v>
      </c>
      <c r="I23" s="30">
        <f>ROUND(G23*H23,P4)</f>
        <v>0</v>
      </c>
      <c r="L23" s="30">
        <v>0</v>
      </c>
      <c r="M23" s="24">
        <f>ROUND(G23*L23,P4)</f>
        <v>0</v>
      </c>
      <c r="N23" s="25" t="s">
        <v>107</v>
      </c>
      <c r="O23" s="31">
        <f>M23*AA23</f>
        <v>0</v>
      </c>
      <c r="P23" s="1">
        <v>3</v>
      </c>
      <c r="AA23" s="1">
        <f>IF(P23=1,$O$3,IF(P23=2,$O$4,$O$5))</f>
        <v>0</v>
      </c>
    </row>
    <row r="24">
      <c r="A24" s="1" t="s">
        <v>96</v>
      </c>
      <c r="E24" s="27" t="s">
        <v>93</v>
      </c>
    </row>
    <row r="25">
      <c r="A25" s="1" t="s">
        <v>98</v>
      </c>
    </row>
    <row r="26" ht="112.5">
      <c r="A26" s="1" t="s">
        <v>100</v>
      </c>
      <c r="E26" s="27" t="s">
        <v>115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16</v>
      </c>
      <c r="M3" s="20">
        <f>Rekapitulace!C12</f>
        <v>0</v>
      </c>
      <c r="N3" s="6" t="s">
        <v>3</v>
      </c>
      <c r="O3">
        <v>0</v>
      </c>
      <c r="P3">
        <v>2</v>
      </c>
    </row>
    <row r="4" ht="34.01575" customHeight="1">
      <c r="A4" s="16" t="s">
        <v>69</v>
      </c>
      <c r="B4" s="17" t="s">
        <v>70</v>
      </c>
      <c r="C4" s="18" t="s">
        <v>16</v>
      </c>
      <c r="D4" s="1"/>
      <c r="E4" s="17" t="s">
        <v>17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COUNTIFS(L8:L120,"=0",A8:A120,"P")+COUNTIFS(L8:L120,"",A8:A120,"P")+SUM(Q8:Q120)</f>
        <v>0</v>
      </c>
    </row>
    <row r="8" ht="13">
      <c r="A8" s="1" t="s">
        <v>86</v>
      </c>
      <c r="C8" s="22" t="s">
        <v>116</v>
      </c>
      <c r="E8" s="23" t="s">
        <v>19</v>
      </c>
      <c r="L8" s="24">
        <f>L9+L14+L23</f>
        <v>0</v>
      </c>
      <c r="M8" s="24">
        <f>M9+M14+M23</f>
        <v>0</v>
      </c>
      <c r="N8" s="25"/>
    </row>
    <row r="9" ht="13">
      <c r="A9" s="1" t="s">
        <v>88</v>
      </c>
      <c r="C9" s="22" t="s">
        <v>89</v>
      </c>
      <c r="E9" s="23" t="s">
        <v>90</v>
      </c>
      <c r="L9" s="24">
        <f>SUMIFS(L10:L13,A10:A13,"P")</f>
        <v>0</v>
      </c>
      <c r="M9" s="24">
        <f>SUMIFS(M10:M13,A10:A13,"P")</f>
        <v>0</v>
      </c>
      <c r="N9" s="25"/>
    </row>
    <row r="10">
      <c r="A10" s="1" t="s">
        <v>91</v>
      </c>
      <c r="B10" s="1">
        <v>1</v>
      </c>
      <c r="C10" s="26" t="s">
        <v>92</v>
      </c>
      <c r="D10" t="s">
        <v>93</v>
      </c>
      <c r="E10" s="27" t="s">
        <v>94</v>
      </c>
      <c r="F10" s="28" t="s">
        <v>95</v>
      </c>
      <c r="G10" s="29">
        <v>1</v>
      </c>
      <c r="H10" s="28">
        <v>0</v>
      </c>
      <c r="I10" s="30">
        <f>ROUND(G10*H10,P4)</f>
        <v>0</v>
      </c>
      <c r="L10" s="30">
        <v>0</v>
      </c>
      <c r="M10" s="24">
        <f>ROUND(G10*L10,P4)</f>
        <v>0</v>
      </c>
      <c r="N10" s="25" t="s">
        <v>93</v>
      </c>
      <c r="O10" s="31">
        <f>M10*AA10</f>
        <v>0</v>
      </c>
      <c r="P10" s="1">
        <v>3</v>
      </c>
      <c r="AA10" s="1">
        <f>IF(P10=1,$O$3,IF(P10=2,$O$4,$O$5))</f>
        <v>0</v>
      </c>
    </row>
    <row r="11">
      <c r="A11" s="1" t="s">
        <v>96</v>
      </c>
      <c r="E11" s="27" t="s">
        <v>97</v>
      </c>
    </row>
    <row r="12" ht="13">
      <c r="A12" s="1" t="s">
        <v>98</v>
      </c>
      <c r="E12" s="32" t="s">
        <v>99</v>
      </c>
    </row>
    <row r="13" ht="50">
      <c r="A13" s="1" t="s">
        <v>100</v>
      </c>
      <c r="E13" s="27" t="s">
        <v>101</v>
      </c>
    </row>
    <row r="14" ht="13">
      <c r="A14" s="1" t="s">
        <v>88</v>
      </c>
      <c r="C14" s="22" t="s">
        <v>117</v>
      </c>
      <c r="E14" s="23" t="s">
        <v>118</v>
      </c>
      <c r="L14" s="24">
        <f>SUMIFS(L15:L22,A15:A22,"P")</f>
        <v>0</v>
      </c>
      <c r="M14" s="24">
        <f>SUMIFS(M15:M22,A15:A22,"P")</f>
        <v>0</v>
      </c>
      <c r="N14" s="25"/>
    </row>
    <row r="15">
      <c r="A15" s="1" t="s">
        <v>91</v>
      </c>
      <c r="B15" s="1">
        <v>2</v>
      </c>
      <c r="C15" s="26" t="s">
        <v>119</v>
      </c>
      <c r="D15" t="s">
        <v>93</v>
      </c>
      <c r="E15" s="27" t="s">
        <v>120</v>
      </c>
      <c r="F15" s="28" t="s">
        <v>121</v>
      </c>
      <c r="G15" s="29">
        <v>103.59999999999999</v>
      </c>
      <c r="H15" s="28">
        <v>0</v>
      </c>
      <c r="I15" s="30">
        <f>ROUND(G15*H15,P4)</f>
        <v>0</v>
      </c>
      <c r="L15" s="30">
        <v>0</v>
      </c>
      <c r="M15" s="24">
        <f>ROUND(G15*L15,P4)</f>
        <v>0</v>
      </c>
      <c r="N15" s="25" t="s">
        <v>107</v>
      </c>
      <c r="O15" s="31">
        <f>M15*AA15</f>
        <v>0</v>
      </c>
      <c r="P15" s="1">
        <v>3</v>
      </c>
      <c r="AA15" s="1">
        <f>IF(P15=1,$O$3,IF(P15=2,$O$4,$O$5))</f>
        <v>0</v>
      </c>
    </row>
    <row r="16">
      <c r="A16" s="1" t="s">
        <v>96</v>
      </c>
      <c r="E16" s="27" t="s">
        <v>93</v>
      </c>
    </row>
    <row r="17">
      <c r="A17" s="1" t="s">
        <v>98</v>
      </c>
    </row>
    <row r="18" ht="312.5">
      <c r="A18" s="1" t="s">
        <v>100</v>
      </c>
      <c r="E18" s="27" t="s">
        <v>122</v>
      </c>
    </row>
    <row r="19">
      <c r="A19" s="1" t="s">
        <v>91</v>
      </c>
      <c r="B19" s="1">
        <v>3</v>
      </c>
      <c r="C19" s="26" t="s">
        <v>123</v>
      </c>
      <c r="D19" t="s">
        <v>93</v>
      </c>
      <c r="E19" s="27" t="s">
        <v>124</v>
      </c>
      <c r="F19" s="28" t="s">
        <v>121</v>
      </c>
      <c r="G19" s="29">
        <v>103.59999999999999</v>
      </c>
      <c r="H19" s="28">
        <v>0</v>
      </c>
      <c r="I19" s="30">
        <f>ROUND(G19*H19,P4)</f>
        <v>0</v>
      </c>
      <c r="L19" s="30">
        <v>0</v>
      </c>
      <c r="M19" s="24">
        <f>ROUND(G19*L19,P4)</f>
        <v>0</v>
      </c>
      <c r="N19" s="25" t="s">
        <v>107</v>
      </c>
      <c r="O19" s="31">
        <f>M19*AA19</f>
        <v>0</v>
      </c>
      <c r="P19" s="1">
        <v>3</v>
      </c>
      <c r="AA19" s="1">
        <f>IF(P19=1,$O$3,IF(P19=2,$O$4,$O$5))</f>
        <v>0</v>
      </c>
    </row>
    <row r="20">
      <c r="A20" s="1" t="s">
        <v>96</v>
      </c>
      <c r="E20" s="27" t="s">
        <v>93</v>
      </c>
    </row>
    <row r="21">
      <c r="A21" s="1" t="s">
        <v>98</v>
      </c>
    </row>
    <row r="22" ht="225">
      <c r="A22" s="1" t="s">
        <v>100</v>
      </c>
      <c r="E22" s="27" t="s">
        <v>125</v>
      </c>
    </row>
    <row r="23" ht="13">
      <c r="A23" s="1" t="s">
        <v>88</v>
      </c>
      <c r="C23" s="22" t="s">
        <v>102</v>
      </c>
      <c r="E23" s="23" t="s">
        <v>103</v>
      </c>
      <c r="L23" s="24">
        <f>SUMIFS(L24:L119,A24:A119,"P")</f>
        <v>0</v>
      </c>
      <c r="M23" s="24">
        <f>SUMIFS(M24:M119,A24:A119,"P")</f>
        <v>0</v>
      </c>
      <c r="N23" s="25"/>
    </row>
    <row r="24">
      <c r="A24" s="1" t="s">
        <v>91</v>
      </c>
      <c r="B24" s="1">
        <v>4</v>
      </c>
      <c r="C24" s="26" t="s">
        <v>126</v>
      </c>
      <c r="D24" t="s">
        <v>93</v>
      </c>
      <c r="E24" s="27" t="s">
        <v>127</v>
      </c>
      <c r="F24" s="28" t="s">
        <v>106</v>
      </c>
      <c r="G24" s="29">
        <v>2</v>
      </c>
      <c r="H24" s="28">
        <v>0</v>
      </c>
      <c r="I24" s="30">
        <f>ROUND(G24*H24,P4)</f>
        <v>0</v>
      </c>
      <c r="L24" s="30">
        <v>0</v>
      </c>
      <c r="M24" s="24">
        <f>ROUND(G24*L24,P4)</f>
        <v>0</v>
      </c>
      <c r="N24" s="25" t="s">
        <v>107</v>
      </c>
      <c r="O24" s="31">
        <f>M24*AA24</f>
        <v>0</v>
      </c>
      <c r="P24" s="1">
        <v>3</v>
      </c>
      <c r="AA24" s="1">
        <f>IF(P24=1,$O$3,IF(P24=2,$O$4,$O$5))</f>
        <v>0</v>
      </c>
    </row>
    <row r="25">
      <c r="A25" s="1" t="s">
        <v>96</v>
      </c>
      <c r="E25" s="27" t="s">
        <v>93</v>
      </c>
    </row>
    <row r="26">
      <c r="A26" s="1" t="s">
        <v>98</v>
      </c>
    </row>
    <row r="27" ht="75">
      <c r="A27" s="1" t="s">
        <v>100</v>
      </c>
      <c r="E27" s="27" t="s">
        <v>128</v>
      </c>
    </row>
    <row r="28">
      <c r="A28" s="1" t="s">
        <v>91</v>
      </c>
      <c r="B28" s="1">
        <v>5</v>
      </c>
      <c r="C28" s="26" t="s">
        <v>129</v>
      </c>
      <c r="D28" t="s">
        <v>93</v>
      </c>
      <c r="E28" s="27" t="s">
        <v>130</v>
      </c>
      <c r="F28" s="28" t="s">
        <v>131</v>
      </c>
      <c r="G28" s="29">
        <v>400</v>
      </c>
      <c r="H28" s="28">
        <v>0</v>
      </c>
      <c r="I28" s="30">
        <f>ROUND(G28*H28,P4)</f>
        <v>0</v>
      </c>
      <c r="L28" s="30">
        <v>0</v>
      </c>
      <c r="M28" s="24">
        <f>ROUND(G28*L28,P4)</f>
        <v>0</v>
      </c>
      <c r="N28" s="25" t="s">
        <v>107</v>
      </c>
      <c r="O28" s="31">
        <f>M28*AA28</f>
        <v>0</v>
      </c>
      <c r="P28" s="1">
        <v>3</v>
      </c>
      <c r="AA28" s="1">
        <f>IF(P28=1,$O$3,IF(P28=2,$O$4,$O$5))</f>
        <v>0</v>
      </c>
    </row>
    <row r="29">
      <c r="A29" s="1" t="s">
        <v>96</v>
      </c>
      <c r="E29" s="27" t="s">
        <v>93</v>
      </c>
    </row>
    <row r="30">
      <c r="A30" s="1" t="s">
        <v>98</v>
      </c>
    </row>
    <row r="31" ht="75">
      <c r="A31" s="1" t="s">
        <v>100</v>
      </c>
      <c r="E31" s="27" t="s">
        <v>132</v>
      </c>
    </row>
    <row r="32">
      <c r="A32" s="1" t="s">
        <v>91</v>
      </c>
      <c r="B32" s="1">
        <v>6</v>
      </c>
      <c r="C32" s="26" t="s">
        <v>133</v>
      </c>
      <c r="D32" t="s">
        <v>93</v>
      </c>
      <c r="E32" s="27" t="s">
        <v>134</v>
      </c>
      <c r="F32" s="28" t="s">
        <v>131</v>
      </c>
      <c r="G32" s="29">
        <v>570</v>
      </c>
      <c r="H32" s="28">
        <v>0</v>
      </c>
      <c r="I32" s="30">
        <f>ROUND(G32*H32,P4)</f>
        <v>0</v>
      </c>
      <c r="L32" s="30">
        <v>0</v>
      </c>
      <c r="M32" s="24">
        <f>ROUND(G32*L32,P4)</f>
        <v>0</v>
      </c>
      <c r="N32" s="25" t="s">
        <v>107</v>
      </c>
      <c r="O32" s="31">
        <f>M32*AA32</f>
        <v>0</v>
      </c>
      <c r="P32" s="1">
        <v>3</v>
      </c>
      <c r="AA32" s="1">
        <f>IF(P32=1,$O$3,IF(P32=2,$O$4,$O$5))</f>
        <v>0</v>
      </c>
    </row>
    <row r="33">
      <c r="A33" s="1" t="s">
        <v>96</v>
      </c>
      <c r="E33" s="27" t="s">
        <v>93</v>
      </c>
    </row>
    <row r="34">
      <c r="A34" s="1" t="s">
        <v>98</v>
      </c>
    </row>
    <row r="35" ht="87.5">
      <c r="A35" s="1" t="s">
        <v>100</v>
      </c>
      <c r="E35" s="27" t="s">
        <v>135</v>
      </c>
    </row>
    <row r="36">
      <c r="A36" s="1" t="s">
        <v>91</v>
      </c>
      <c r="B36" s="1">
        <v>7</v>
      </c>
      <c r="C36" s="26" t="s">
        <v>136</v>
      </c>
      <c r="D36" t="s">
        <v>93</v>
      </c>
      <c r="E36" s="27" t="s">
        <v>137</v>
      </c>
      <c r="F36" s="28" t="s">
        <v>131</v>
      </c>
      <c r="G36" s="29">
        <v>570</v>
      </c>
      <c r="H36" s="28">
        <v>0</v>
      </c>
      <c r="I36" s="30">
        <f>ROUND(G36*H36,P4)</f>
        <v>0</v>
      </c>
      <c r="L36" s="30">
        <v>0</v>
      </c>
      <c r="M36" s="24">
        <f>ROUND(G36*L36,P4)</f>
        <v>0</v>
      </c>
      <c r="N36" s="25" t="s">
        <v>107</v>
      </c>
      <c r="O36" s="31">
        <f>M36*AA36</f>
        <v>0</v>
      </c>
      <c r="P36" s="1">
        <v>3</v>
      </c>
      <c r="AA36" s="1">
        <f>IF(P36=1,$O$3,IF(P36=2,$O$4,$O$5))</f>
        <v>0</v>
      </c>
    </row>
    <row r="37">
      <c r="A37" s="1" t="s">
        <v>96</v>
      </c>
      <c r="E37" s="27" t="s">
        <v>93</v>
      </c>
    </row>
    <row r="38">
      <c r="A38" s="1" t="s">
        <v>98</v>
      </c>
    </row>
    <row r="39" ht="75">
      <c r="A39" s="1" t="s">
        <v>100</v>
      </c>
      <c r="E39" s="27" t="s">
        <v>138</v>
      </c>
    </row>
    <row r="40">
      <c r="A40" s="1" t="s">
        <v>91</v>
      </c>
      <c r="B40" s="1">
        <v>8</v>
      </c>
      <c r="C40" s="26" t="s">
        <v>139</v>
      </c>
      <c r="D40" t="s">
        <v>93</v>
      </c>
      <c r="E40" s="27" t="s">
        <v>140</v>
      </c>
      <c r="F40" s="28" t="s">
        <v>141</v>
      </c>
      <c r="G40" s="29">
        <v>11.4</v>
      </c>
      <c r="H40" s="28">
        <v>0</v>
      </c>
      <c r="I40" s="30">
        <f>ROUND(G40*H40,P4)</f>
        <v>0</v>
      </c>
      <c r="L40" s="30">
        <v>0</v>
      </c>
      <c r="M40" s="24">
        <f>ROUND(G40*L40,P4)</f>
        <v>0</v>
      </c>
      <c r="N40" s="25" t="s">
        <v>107</v>
      </c>
      <c r="O40" s="31">
        <f>M40*AA40</f>
        <v>0</v>
      </c>
      <c r="P40" s="1">
        <v>3</v>
      </c>
      <c r="AA40" s="1">
        <f>IF(P40=1,$O$3,IF(P40=2,$O$4,$O$5))</f>
        <v>0</v>
      </c>
    </row>
    <row r="41">
      <c r="A41" s="1" t="s">
        <v>96</v>
      </c>
      <c r="E41" s="27" t="s">
        <v>93</v>
      </c>
    </row>
    <row r="42">
      <c r="A42" s="1" t="s">
        <v>98</v>
      </c>
    </row>
    <row r="43" ht="75">
      <c r="A43" s="1" t="s">
        <v>100</v>
      </c>
      <c r="E43" s="27" t="s">
        <v>142</v>
      </c>
    </row>
    <row r="44">
      <c r="A44" s="1" t="s">
        <v>91</v>
      </c>
      <c r="B44" s="1">
        <v>9</v>
      </c>
      <c r="C44" s="26" t="s">
        <v>143</v>
      </c>
      <c r="D44" t="s">
        <v>93</v>
      </c>
      <c r="E44" s="27" t="s">
        <v>144</v>
      </c>
      <c r="F44" s="28" t="s">
        <v>131</v>
      </c>
      <c r="G44" s="29">
        <v>570</v>
      </c>
      <c r="H44" s="28">
        <v>0</v>
      </c>
      <c r="I44" s="30">
        <f>ROUND(G44*H44,P4)</f>
        <v>0</v>
      </c>
      <c r="L44" s="30">
        <v>0</v>
      </c>
      <c r="M44" s="24">
        <f>ROUND(G44*L44,P4)</f>
        <v>0</v>
      </c>
      <c r="N44" s="25" t="s">
        <v>107</v>
      </c>
      <c r="O44" s="31">
        <f>M44*AA44</f>
        <v>0</v>
      </c>
      <c r="P44" s="1">
        <v>3</v>
      </c>
      <c r="AA44" s="1">
        <f>IF(P44=1,$O$3,IF(P44=2,$O$4,$O$5))</f>
        <v>0</v>
      </c>
    </row>
    <row r="45">
      <c r="A45" s="1" t="s">
        <v>96</v>
      </c>
      <c r="E45" s="27" t="s">
        <v>93</v>
      </c>
    </row>
    <row r="46">
      <c r="A46" s="1" t="s">
        <v>98</v>
      </c>
    </row>
    <row r="47" ht="162.5">
      <c r="A47" s="1" t="s">
        <v>100</v>
      </c>
      <c r="E47" s="27" t="s">
        <v>145</v>
      </c>
    </row>
    <row r="48">
      <c r="A48" s="1" t="s">
        <v>91</v>
      </c>
      <c r="B48" s="1">
        <v>10</v>
      </c>
      <c r="C48" s="26" t="s">
        <v>146</v>
      </c>
      <c r="D48" t="s">
        <v>93</v>
      </c>
      <c r="E48" s="27" t="s">
        <v>147</v>
      </c>
      <c r="F48" s="28" t="s">
        <v>131</v>
      </c>
      <c r="G48" s="29">
        <v>570</v>
      </c>
      <c r="H48" s="28">
        <v>0</v>
      </c>
      <c r="I48" s="30">
        <f>ROUND(G48*H48,P4)</f>
        <v>0</v>
      </c>
      <c r="L48" s="30">
        <v>0</v>
      </c>
      <c r="M48" s="24">
        <f>ROUND(G48*L48,P4)</f>
        <v>0</v>
      </c>
      <c r="N48" s="25" t="s">
        <v>107</v>
      </c>
      <c r="O48" s="31">
        <f>M48*AA48</f>
        <v>0</v>
      </c>
      <c r="P48" s="1">
        <v>3</v>
      </c>
      <c r="AA48" s="1">
        <f>IF(P48=1,$O$3,IF(P48=2,$O$4,$O$5))</f>
        <v>0</v>
      </c>
    </row>
    <row r="49">
      <c r="A49" s="1" t="s">
        <v>96</v>
      </c>
      <c r="E49" s="27" t="s">
        <v>93</v>
      </c>
    </row>
    <row r="50">
      <c r="A50" s="1" t="s">
        <v>98</v>
      </c>
    </row>
    <row r="51" ht="125">
      <c r="A51" s="1" t="s">
        <v>100</v>
      </c>
      <c r="E51" s="27" t="s">
        <v>148</v>
      </c>
    </row>
    <row r="52">
      <c r="A52" s="1" t="s">
        <v>91</v>
      </c>
      <c r="B52" s="1">
        <v>11</v>
      </c>
      <c r="C52" s="26" t="s">
        <v>149</v>
      </c>
      <c r="D52" t="s">
        <v>93</v>
      </c>
      <c r="E52" s="27" t="s">
        <v>150</v>
      </c>
      <c r="F52" s="28" t="s">
        <v>131</v>
      </c>
      <c r="G52" s="29">
        <v>570</v>
      </c>
      <c r="H52" s="28">
        <v>0</v>
      </c>
      <c r="I52" s="30">
        <f>ROUND(G52*H52,P4)</f>
        <v>0</v>
      </c>
      <c r="L52" s="30">
        <v>0</v>
      </c>
      <c r="M52" s="24">
        <f>ROUND(G52*L52,P4)</f>
        <v>0</v>
      </c>
      <c r="N52" s="25" t="s">
        <v>107</v>
      </c>
      <c r="O52" s="31">
        <f>M52*AA52</f>
        <v>0</v>
      </c>
      <c r="P52" s="1">
        <v>3</v>
      </c>
      <c r="AA52" s="1">
        <f>IF(P52=1,$O$3,IF(P52=2,$O$4,$O$5))</f>
        <v>0</v>
      </c>
    </row>
    <row r="53">
      <c r="A53" s="1" t="s">
        <v>96</v>
      </c>
      <c r="E53" s="27" t="s">
        <v>93</v>
      </c>
    </row>
    <row r="54">
      <c r="A54" s="1" t="s">
        <v>98</v>
      </c>
    </row>
    <row r="55" ht="150">
      <c r="A55" s="1" t="s">
        <v>100</v>
      </c>
      <c r="E55" s="27" t="s">
        <v>151</v>
      </c>
    </row>
    <row r="56">
      <c r="A56" s="1" t="s">
        <v>91</v>
      </c>
      <c r="B56" s="1">
        <v>12</v>
      </c>
      <c r="C56" s="26" t="s">
        <v>152</v>
      </c>
      <c r="D56" t="s">
        <v>93</v>
      </c>
      <c r="E56" s="27" t="s">
        <v>153</v>
      </c>
      <c r="F56" s="28" t="s">
        <v>154</v>
      </c>
      <c r="G56" s="29">
        <v>1</v>
      </c>
      <c r="H56" s="28">
        <v>0</v>
      </c>
      <c r="I56" s="30">
        <f>ROUND(G56*H56,P4)</f>
        <v>0</v>
      </c>
      <c r="L56" s="30">
        <v>0</v>
      </c>
      <c r="M56" s="24">
        <f>ROUND(G56*L56,P4)</f>
        <v>0</v>
      </c>
      <c r="N56" s="25" t="s">
        <v>107</v>
      </c>
      <c r="O56" s="31">
        <f>M56*AA56</f>
        <v>0</v>
      </c>
      <c r="P56" s="1">
        <v>3</v>
      </c>
      <c r="AA56" s="1">
        <f>IF(P56=1,$O$3,IF(P56=2,$O$4,$O$5))</f>
        <v>0</v>
      </c>
    </row>
    <row r="57">
      <c r="A57" s="1" t="s">
        <v>96</v>
      </c>
      <c r="E57" s="27" t="s">
        <v>93</v>
      </c>
    </row>
    <row r="58">
      <c r="A58" s="1" t="s">
        <v>98</v>
      </c>
    </row>
    <row r="59" ht="137.5">
      <c r="A59" s="1" t="s">
        <v>100</v>
      </c>
      <c r="E59" s="27" t="s">
        <v>155</v>
      </c>
    </row>
    <row r="60">
      <c r="A60" s="1" t="s">
        <v>91</v>
      </c>
      <c r="B60" s="1">
        <v>13</v>
      </c>
      <c r="C60" s="26" t="s">
        <v>156</v>
      </c>
      <c r="D60" t="s">
        <v>93</v>
      </c>
      <c r="E60" s="27" t="s">
        <v>157</v>
      </c>
      <c r="F60" s="28" t="s">
        <v>131</v>
      </c>
      <c r="G60" s="29">
        <v>570</v>
      </c>
      <c r="H60" s="28">
        <v>0</v>
      </c>
      <c r="I60" s="30">
        <f>ROUND(G60*H60,P4)</f>
        <v>0</v>
      </c>
      <c r="L60" s="30">
        <v>0</v>
      </c>
      <c r="M60" s="24">
        <f>ROUND(G60*L60,P4)</f>
        <v>0</v>
      </c>
      <c r="N60" s="25" t="s">
        <v>107</v>
      </c>
      <c r="O60" s="31">
        <f>M60*AA60</f>
        <v>0</v>
      </c>
      <c r="P60" s="1">
        <v>3</v>
      </c>
      <c r="AA60" s="1">
        <f>IF(P60=1,$O$3,IF(P60=2,$O$4,$O$5))</f>
        <v>0</v>
      </c>
    </row>
    <row r="61">
      <c r="A61" s="1" t="s">
        <v>96</v>
      </c>
      <c r="E61" s="27" t="s">
        <v>93</v>
      </c>
    </row>
    <row r="62">
      <c r="A62" s="1" t="s">
        <v>98</v>
      </c>
    </row>
    <row r="63" ht="137.5">
      <c r="A63" s="1" t="s">
        <v>100</v>
      </c>
      <c r="E63" s="27" t="s">
        <v>158</v>
      </c>
    </row>
    <row r="64">
      <c r="A64" s="1" t="s">
        <v>91</v>
      </c>
      <c r="B64" s="1">
        <v>14</v>
      </c>
      <c r="C64" s="26" t="s">
        <v>159</v>
      </c>
      <c r="D64" t="s">
        <v>93</v>
      </c>
      <c r="E64" s="27" t="s">
        <v>160</v>
      </c>
      <c r="F64" s="28" t="s">
        <v>106</v>
      </c>
      <c r="G64" s="29">
        <v>2</v>
      </c>
      <c r="H64" s="28">
        <v>0</v>
      </c>
      <c r="I64" s="30">
        <f>ROUND(G64*H64,P4)</f>
        <v>0</v>
      </c>
      <c r="L64" s="30">
        <v>0</v>
      </c>
      <c r="M64" s="24">
        <f>ROUND(G64*L64,P4)</f>
        <v>0</v>
      </c>
      <c r="N64" s="25" t="s">
        <v>107</v>
      </c>
      <c r="O64" s="31">
        <f>M64*AA64</f>
        <v>0</v>
      </c>
      <c r="P64" s="1">
        <v>3</v>
      </c>
      <c r="AA64" s="1">
        <f>IF(P64=1,$O$3,IF(P64=2,$O$4,$O$5))</f>
        <v>0</v>
      </c>
    </row>
    <row r="65">
      <c r="A65" s="1" t="s">
        <v>96</v>
      </c>
      <c r="E65" s="27" t="s">
        <v>93</v>
      </c>
    </row>
    <row r="66">
      <c r="A66" s="1" t="s">
        <v>98</v>
      </c>
    </row>
    <row r="67" ht="150">
      <c r="A67" s="1" t="s">
        <v>100</v>
      </c>
      <c r="E67" s="27" t="s">
        <v>161</v>
      </c>
    </row>
    <row r="68">
      <c r="A68" s="1" t="s">
        <v>91</v>
      </c>
      <c r="B68" s="1">
        <v>15</v>
      </c>
      <c r="C68" s="26" t="s">
        <v>162</v>
      </c>
      <c r="D68" t="s">
        <v>93</v>
      </c>
      <c r="E68" s="27" t="s">
        <v>163</v>
      </c>
      <c r="F68" s="28" t="s">
        <v>106</v>
      </c>
      <c r="G68" s="29">
        <v>2</v>
      </c>
      <c r="H68" s="28">
        <v>0</v>
      </c>
      <c r="I68" s="30">
        <f>ROUND(G68*H68,P4)</f>
        <v>0</v>
      </c>
      <c r="L68" s="30">
        <v>0</v>
      </c>
      <c r="M68" s="24">
        <f>ROUND(G68*L68,P4)</f>
        <v>0</v>
      </c>
      <c r="N68" s="25" t="s">
        <v>107</v>
      </c>
      <c r="O68" s="31">
        <f>M68*AA68</f>
        <v>0</v>
      </c>
      <c r="P68" s="1">
        <v>3</v>
      </c>
      <c r="AA68" s="1">
        <f>IF(P68=1,$O$3,IF(P68=2,$O$4,$O$5))</f>
        <v>0</v>
      </c>
    </row>
    <row r="69">
      <c r="A69" s="1" t="s">
        <v>96</v>
      </c>
      <c r="E69" s="27" t="s">
        <v>93</v>
      </c>
    </row>
    <row r="70">
      <c r="A70" s="1" t="s">
        <v>98</v>
      </c>
    </row>
    <row r="71" ht="150">
      <c r="A71" s="1" t="s">
        <v>100</v>
      </c>
      <c r="E71" s="27" t="s">
        <v>164</v>
      </c>
    </row>
    <row r="72">
      <c r="A72" s="1" t="s">
        <v>91</v>
      </c>
      <c r="B72" s="1">
        <v>16</v>
      </c>
      <c r="C72" s="26" t="s">
        <v>165</v>
      </c>
      <c r="D72" t="s">
        <v>93</v>
      </c>
      <c r="E72" s="27" t="s">
        <v>166</v>
      </c>
      <c r="F72" s="28" t="s">
        <v>106</v>
      </c>
      <c r="G72" s="29">
        <v>2</v>
      </c>
      <c r="H72" s="28">
        <v>0</v>
      </c>
      <c r="I72" s="30">
        <f>ROUND(G72*H72,P4)</f>
        <v>0</v>
      </c>
      <c r="L72" s="30">
        <v>0</v>
      </c>
      <c r="M72" s="24">
        <f>ROUND(G72*L72,P4)</f>
        <v>0</v>
      </c>
      <c r="N72" s="25" t="s">
        <v>107</v>
      </c>
      <c r="O72" s="31">
        <f>M72*AA72</f>
        <v>0</v>
      </c>
      <c r="P72" s="1">
        <v>3</v>
      </c>
      <c r="AA72" s="1">
        <f>IF(P72=1,$O$3,IF(P72=2,$O$4,$O$5))</f>
        <v>0</v>
      </c>
    </row>
    <row r="73">
      <c r="A73" s="1" t="s">
        <v>96</v>
      </c>
      <c r="E73" s="27" t="s">
        <v>93</v>
      </c>
    </row>
    <row r="74">
      <c r="A74" s="1" t="s">
        <v>98</v>
      </c>
    </row>
    <row r="75" ht="150">
      <c r="A75" s="1" t="s">
        <v>100</v>
      </c>
      <c r="E75" s="27" t="s">
        <v>161</v>
      </c>
    </row>
    <row r="76">
      <c r="A76" s="1" t="s">
        <v>91</v>
      </c>
      <c r="B76" s="1">
        <v>17</v>
      </c>
      <c r="C76" s="26" t="s">
        <v>167</v>
      </c>
      <c r="D76" t="s">
        <v>93</v>
      </c>
      <c r="E76" s="27" t="s">
        <v>168</v>
      </c>
      <c r="F76" s="28" t="s">
        <v>106</v>
      </c>
      <c r="G76" s="29">
        <v>2</v>
      </c>
      <c r="H76" s="28">
        <v>0</v>
      </c>
      <c r="I76" s="30">
        <f>ROUND(G76*H76,P4)</f>
        <v>0</v>
      </c>
      <c r="L76" s="30">
        <v>0</v>
      </c>
      <c r="M76" s="24">
        <f>ROUND(G76*L76,P4)</f>
        <v>0</v>
      </c>
      <c r="N76" s="25" t="s">
        <v>107</v>
      </c>
      <c r="O76" s="31">
        <f>M76*AA76</f>
        <v>0</v>
      </c>
      <c r="P76" s="1">
        <v>3</v>
      </c>
      <c r="AA76" s="1">
        <f>IF(P76=1,$O$3,IF(P76=2,$O$4,$O$5))</f>
        <v>0</v>
      </c>
    </row>
    <row r="77">
      <c r="A77" s="1" t="s">
        <v>96</v>
      </c>
      <c r="E77" s="27" t="s">
        <v>93</v>
      </c>
    </row>
    <row r="78">
      <c r="A78" s="1" t="s">
        <v>98</v>
      </c>
    </row>
    <row r="79" ht="125">
      <c r="A79" s="1" t="s">
        <v>100</v>
      </c>
      <c r="E79" s="27" t="s">
        <v>169</v>
      </c>
    </row>
    <row r="80">
      <c r="A80" s="1" t="s">
        <v>91</v>
      </c>
      <c r="B80" s="1">
        <v>18</v>
      </c>
      <c r="C80" s="26" t="s">
        <v>170</v>
      </c>
      <c r="D80" t="s">
        <v>93</v>
      </c>
      <c r="E80" s="27" t="s">
        <v>171</v>
      </c>
      <c r="F80" s="28" t="s">
        <v>106</v>
      </c>
      <c r="G80" s="29">
        <v>1</v>
      </c>
      <c r="H80" s="28">
        <v>0</v>
      </c>
      <c r="I80" s="30">
        <f>ROUND(G80*H80,P4)</f>
        <v>0</v>
      </c>
      <c r="L80" s="30">
        <v>0</v>
      </c>
      <c r="M80" s="24">
        <f>ROUND(G80*L80,P4)</f>
        <v>0</v>
      </c>
      <c r="N80" s="25" t="s">
        <v>107</v>
      </c>
      <c r="O80" s="31">
        <f>M80*AA80</f>
        <v>0</v>
      </c>
      <c r="P80" s="1">
        <v>3</v>
      </c>
      <c r="AA80" s="1">
        <f>IF(P80=1,$O$3,IF(P80=2,$O$4,$O$5))</f>
        <v>0</v>
      </c>
    </row>
    <row r="81">
      <c r="A81" s="1" t="s">
        <v>96</v>
      </c>
      <c r="E81" s="27" t="s">
        <v>93</v>
      </c>
    </row>
    <row r="82">
      <c r="A82" s="1" t="s">
        <v>98</v>
      </c>
    </row>
    <row r="83" ht="150">
      <c r="A83" s="1" t="s">
        <v>100</v>
      </c>
      <c r="E83" s="27" t="s">
        <v>172</v>
      </c>
    </row>
    <row r="84">
      <c r="A84" s="1" t="s">
        <v>91</v>
      </c>
      <c r="B84" s="1">
        <v>19</v>
      </c>
      <c r="C84" s="26" t="s">
        <v>173</v>
      </c>
      <c r="D84" t="s">
        <v>93</v>
      </c>
      <c r="E84" s="27" t="s">
        <v>174</v>
      </c>
      <c r="F84" s="28" t="s">
        <v>106</v>
      </c>
      <c r="G84" s="29">
        <v>1</v>
      </c>
      <c r="H84" s="28">
        <v>0</v>
      </c>
      <c r="I84" s="30">
        <f>ROUND(G84*H84,P4)</f>
        <v>0</v>
      </c>
      <c r="L84" s="30">
        <v>0</v>
      </c>
      <c r="M84" s="24">
        <f>ROUND(G84*L84,P4)</f>
        <v>0</v>
      </c>
      <c r="N84" s="25" t="s">
        <v>107</v>
      </c>
      <c r="O84" s="31">
        <f>M84*AA84</f>
        <v>0</v>
      </c>
      <c r="P84" s="1">
        <v>3</v>
      </c>
      <c r="AA84" s="1">
        <f>IF(P84=1,$O$3,IF(P84=2,$O$4,$O$5))</f>
        <v>0</v>
      </c>
    </row>
    <row r="85">
      <c r="A85" s="1" t="s">
        <v>96</v>
      </c>
      <c r="E85" s="27" t="s">
        <v>93</v>
      </c>
    </row>
    <row r="86">
      <c r="A86" s="1" t="s">
        <v>98</v>
      </c>
    </row>
    <row r="87" ht="125">
      <c r="A87" s="1" t="s">
        <v>100</v>
      </c>
      <c r="E87" s="27" t="s">
        <v>169</v>
      </c>
    </row>
    <row r="88">
      <c r="A88" s="1" t="s">
        <v>91</v>
      </c>
      <c r="B88" s="1">
        <v>20</v>
      </c>
      <c r="C88" s="26" t="s">
        <v>175</v>
      </c>
      <c r="D88" t="s">
        <v>93</v>
      </c>
      <c r="E88" s="27" t="s">
        <v>176</v>
      </c>
      <c r="F88" s="28" t="s">
        <v>106</v>
      </c>
      <c r="G88" s="29">
        <v>1</v>
      </c>
      <c r="H88" s="28">
        <v>0</v>
      </c>
      <c r="I88" s="30">
        <f>ROUND(G88*H88,P4)</f>
        <v>0</v>
      </c>
      <c r="L88" s="30">
        <v>0</v>
      </c>
      <c r="M88" s="24">
        <f>ROUND(G88*L88,P4)</f>
        <v>0</v>
      </c>
      <c r="N88" s="25" t="s">
        <v>107</v>
      </c>
      <c r="O88" s="31">
        <f>M88*AA88</f>
        <v>0</v>
      </c>
      <c r="P88" s="1">
        <v>3</v>
      </c>
      <c r="AA88" s="1">
        <f>IF(P88=1,$O$3,IF(P88=2,$O$4,$O$5))</f>
        <v>0</v>
      </c>
    </row>
    <row r="89">
      <c r="A89" s="1" t="s">
        <v>96</v>
      </c>
      <c r="E89" s="27" t="s">
        <v>93</v>
      </c>
    </row>
    <row r="90">
      <c r="A90" s="1" t="s">
        <v>98</v>
      </c>
    </row>
    <row r="91" ht="125">
      <c r="A91" s="1" t="s">
        <v>100</v>
      </c>
      <c r="E91" s="27" t="s">
        <v>169</v>
      </c>
    </row>
    <row r="92">
      <c r="A92" s="1" t="s">
        <v>91</v>
      </c>
      <c r="B92" s="1">
        <v>21</v>
      </c>
      <c r="C92" s="26" t="s">
        <v>177</v>
      </c>
      <c r="D92" t="s">
        <v>93</v>
      </c>
      <c r="E92" s="27" t="s">
        <v>178</v>
      </c>
      <c r="F92" s="28" t="s">
        <v>106</v>
      </c>
      <c r="G92" s="29">
        <v>1</v>
      </c>
      <c r="H92" s="28">
        <v>0</v>
      </c>
      <c r="I92" s="30">
        <f>ROUND(G92*H92,P4)</f>
        <v>0</v>
      </c>
      <c r="L92" s="30">
        <v>0</v>
      </c>
      <c r="M92" s="24">
        <f>ROUND(G92*L92,P4)</f>
        <v>0</v>
      </c>
      <c r="N92" s="25" t="s">
        <v>107</v>
      </c>
      <c r="O92" s="31">
        <f>M92*AA92</f>
        <v>0</v>
      </c>
      <c r="P92" s="1">
        <v>3</v>
      </c>
      <c r="AA92" s="1">
        <f>IF(P92=1,$O$3,IF(P92=2,$O$4,$O$5))</f>
        <v>0</v>
      </c>
    </row>
    <row r="93">
      <c r="A93" s="1" t="s">
        <v>96</v>
      </c>
      <c r="E93" s="27" t="s">
        <v>93</v>
      </c>
    </row>
    <row r="94">
      <c r="A94" s="1" t="s">
        <v>98</v>
      </c>
    </row>
    <row r="95" ht="150">
      <c r="A95" s="1" t="s">
        <v>100</v>
      </c>
      <c r="E95" s="27" t="s">
        <v>164</v>
      </c>
    </row>
    <row r="96">
      <c r="A96" s="1" t="s">
        <v>91</v>
      </c>
      <c r="B96" s="1">
        <v>22</v>
      </c>
      <c r="C96" s="26" t="s">
        <v>179</v>
      </c>
      <c r="D96" t="s">
        <v>93</v>
      </c>
      <c r="E96" s="27" t="s">
        <v>180</v>
      </c>
      <c r="F96" s="28" t="s">
        <v>106</v>
      </c>
      <c r="G96" s="29">
        <v>2</v>
      </c>
      <c r="H96" s="28">
        <v>0</v>
      </c>
      <c r="I96" s="30">
        <f>ROUND(G96*H96,P4)</f>
        <v>0</v>
      </c>
      <c r="L96" s="30">
        <v>0</v>
      </c>
      <c r="M96" s="24">
        <f>ROUND(G96*L96,P4)</f>
        <v>0</v>
      </c>
      <c r="N96" s="25" t="s">
        <v>107</v>
      </c>
      <c r="O96" s="31">
        <f>M96*AA96</f>
        <v>0</v>
      </c>
      <c r="P96" s="1">
        <v>3</v>
      </c>
      <c r="AA96" s="1">
        <f>IF(P96=1,$O$3,IF(P96=2,$O$4,$O$5))</f>
        <v>0</v>
      </c>
    </row>
    <row r="97">
      <c r="A97" s="1" t="s">
        <v>96</v>
      </c>
      <c r="E97" s="27" t="s">
        <v>93</v>
      </c>
    </row>
    <row r="98">
      <c r="A98" s="1" t="s">
        <v>98</v>
      </c>
    </row>
    <row r="99" ht="150">
      <c r="A99" s="1" t="s">
        <v>100</v>
      </c>
      <c r="E99" s="27" t="s">
        <v>164</v>
      </c>
    </row>
    <row r="100">
      <c r="A100" s="1" t="s">
        <v>91</v>
      </c>
      <c r="B100" s="1">
        <v>23</v>
      </c>
      <c r="C100" s="26" t="s">
        <v>181</v>
      </c>
      <c r="D100" t="s">
        <v>93</v>
      </c>
      <c r="E100" s="27" t="s">
        <v>182</v>
      </c>
      <c r="F100" s="28" t="s">
        <v>106</v>
      </c>
      <c r="G100" s="29">
        <v>4</v>
      </c>
      <c r="H100" s="28">
        <v>0</v>
      </c>
      <c r="I100" s="30">
        <f>ROUND(G100*H100,P4)</f>
        <v>0</v>
      </c>
      <c r="L100" s="30">
        <v>0</v>
      </c>
      <c r="M100" s="24">
        <f>ROUND(G100*L100,P4)</f>
        <v>0</v>
      </c>
      <c r="N100" s="25" t="s">
        <v>107</v>
      </c>
      <c r="O100" s="31">
        <f>M100*AA100</f>
        <v>0</v>
      </c>
      <c r="P100" s="1">
        <v>3</v>
      </c>
      <c r="AA100" s="1">
        <f>IF(P100=1,$O$3,IF(P100=2,$O$4,$O$5))</f>
        <v>0</v>
      </c>
    </row>
    <row r="101">
      <c r="A101" s="1" t="s">
        <v>96</v>
      </c>
      <c r="E101" s="27" t="s">
        <v>93</v>
      </c>
    </row>
    <row r="102">
      <c r="A102" s="1" t="s">
        <v>98</v>
      </c>
    </row>
    <row r="103" ht="150">
      <c r="A103" s="1" t="s">
        <v>100</v>
      </c>
      <c r="E103" s="27" t="s">
        <v>161</v>
      </c>
    </row>
    <row r="104">
      <c r="A104" s="1" t="s">
        <v>91</v>
      </c>
      <c r="B104" s="1">
        <v>24</v>
      </c>
      <c r="C104" s="26" t="s">
        <v>183</v>
      </c>
      <c r="D104" t="s">
        <v>93</v>
      </c>
      <c r="E104" s="27" t="s">
        <v>184</v>
      </c>
      <c r="F104" s="28" t="s">
        <v>106</v>
      </c>
      <c r="G104" s="29">
        <v>4</v>
      </c>
      <c r="H104" s="28">
        <v>0</v>
      </c>
      <c r="I104" s="30">
        <f>ROUND(G104*H104,P4)</f>
        <v>0</v>
      </c>
      <c r="L104" s="30">
        <v>0</v>
      </c>
      <c r="M104" s="24">
        <f>ROUND(G104*L104,P4)</f>
        <v>0</v>
      </c>
      <c r="N104" s="25" t="s">
        <v>107</v>
      </c>
      <c r="O104" s="31">
        <f>M104*AA104</f>
        <v>0</v>
      </c>
      <c r="P104" s="1">
        <v>3</v>
      </c>
      <c r="AA104" s="1">
        <f>IF(P104=1,$O$3,IF(P104=2,$O$4,$O$5))</f>
        <v>0</v>
      </c>
    </row>
    <row r="105">
      <c r="A105" s="1" t="s">
        <v>96</v>
      </c>
      <c r="E105" s="27" t="s">
        <v>93</v>
      </c>
    </row>
    <row r="106">
      <c r="A106" s="1" t="s">
        <v>98</v>
      </c>
    </row>
    <row r="107" ht="125">
      <c r="A107" s="1" t="s">
        <v>100</v>
      </c>
      <c r="E107" s="27" t="s">
        <v>169</v>
      </c>
    </row>
    <row r="108">
      <c r="A108" s="1" t="s">
        <v>91</v>
      </c>
      <c r="B108" s="1">
        <v>25</v>
      </c>
      <c r="C108" s="26" t="s">
        <v>185</v>
      </c>
      <c r="D108" t="s">
        <v>93</v>
      </c>
      <c r="E108" s="27" t="s">
        <v>186</v>
      </c>
      <c r="F108" s="28" t="s">
        <v>106</v>
      </c>
      <c r="G108" s="29">
        <v>40</v>
      </c>
      <c r="H108" s="28">
        <v>0</v>
      </c>
      <c r="I108" s="30">
        <f>ROUND(G108*H108,P4)</f>
        <v>0</v>
      </c>
      <c r="L108" s="30">
        <v>0</v>
      </c>
      <c r="M108" s="24">
        <f>ROUND(G108*L108,P4)</f>
        <v>0</v>
      </c>
      <c r="N108" s="25" t="s">
        <v>107</v>
      </c>
      <c r="O108" s="31">
        <f>M108*AA108</f>
        <v>0</v>
      </c>
      <c r="P108" s="1">
        <v>3</v>
      </c>
      <c r="AA108" s="1">
        <f>IF(P108=1,$O$3,IF(P108=2,$O$4,$O$5))</f>
        <v>0</v>
      </c>
    </row>
    <row r="109">
      <c r="A109" s="1" t="s">
        <v>96</v>
      </c>
      <c r="E109" s="27" t="s">
        <v>93</v>
      </c>
    </row>
    <row r="110">
      <c r="A110" s="1" t="s">
        <v>98</v>
      </c>
    </row>
    <row r="111" ht="125">
      <c r="A111" s="1" t="s">
        <v>100</v>
      </c>
      <c r="E111" s="27" t="s">
        <v>187</v>
      </c>
    </row>
    <row r="112">
      <c r="A112" s="1" t="s">
        <v>91</v>
      </c>
      <c r="B112" s="1">
        <v>26</v>
      </c>
      <c r="C112" s="26" t="s">
        <v>188</v>
      </c>
      <c r="D112" t="s">
        <v>93</v>
      </c>
      <c r="E112" s="27" t="s">
        <v>189</v>
      </c>
      <c r="F112" s="28" t="s">
        <v>190</v>
      </c>
      <c r="G112" s="29">
        <v>0.56999999999999995</v>
      </c>
      <c r="H112" s="28">
        <v>0</v>
      </c>
      <c r="I112" s="30">
        <f>ROUND(G112*H112,P4)</f>
        <v>0</v>
      </c>
      <c r="L112" s="30">
        <v>0</v>
      </c>
      <c r="M112" s="24">
        <f>ROUND(G112*L112,P4)</f>
        <v>0</v>
      </c>
      <c r="N112" s="25" t="s">
        <v>191</v>
      </c>
      <c r="O112" s="31">
        <f>M112*AA112</f>
        <v>0</v>
      </c>
      <c r="P112" s="1">
        <v>3</v>
      </c>
      <c r="AA112" s="1">
        <f>IF(P112=1,$O$3,IF(P112=2,$O$4,$O$5))</f>
        <v>0</v>
      </c>
    </row>
    <row r="113">
      <c r="A113" s="1" t="s">
        <v>96</v>
      </c>
      <c r="E113" s="27" t="s">
        <v>93</v>
      </c>
    </row>
    <row r="114">
      <c r="A114" s="1" t="s">
        <v>98</v>
      </c>
    </row>
    <row r="115" ht="150">
      <c r="A115" s="1" t="s">
        <v>100</v>
      </c>
      <c r="E115" s="27" t="s">
        <v>172</v>
      </c>
    </row>
    <row r="116">
      <c r="A116" s="1" t="s">
        <v>91</v>
      </c>
      <c r="B116" s="1">
        <v>27</v>
      </c>
      <c r="C116" s="26" t="s">
        <v>192</v>
      </c>
      <c r="D116" t="s">
        <v>93</v>
      </c>
      <c r="E116" s="27" t="s">
        <v>193</v>
      </c>
      <c r="F116" s="28" t="s">
        <v>190</v>
      </c>
      <c r="G116" s="29">
        <v>0.56999999999999995</v>
      </c>
      <c r="H116" s="28">
        <v>0</v>
      </c>
      <c r="I116" s="30">
        <f>ROUND(G116*H116,P4)</f>
        <v>0</v>
      </c>
      <c r="L116" s="30">
        <v>0</v>
      </c>
      <c r="M116" s="24">
        <f>ROUND(G116*L116,P4)</f>
        <v>0</v>
      </c>
      <c r="N116" s="25" t="s">
        <v>191</v>
      </c>
      <c r="O116" s="31">
        <f>M116*AA116</f>
        <v>0</v>
      </c>
      <c r="P116" s="1">
        <v>3</v>
      </c>
      <c r="AA116" s="1">
        <f>IF(P116=1,$O$3,IF(P116=2,$O$4,$O$5))</f>
        <v>0</v>
      </c>
    </row>
    <row r="117">
      <c r="A117" s="1" t="s">
        <v>96</v>
      </c>
      <c r="E117" s="27" t="s">
        <v>93</v>
      </c>
    </row>
    <row r="118">
      <c r="A118" s="1" t="s">
        <v>98</v>
      </c>
    </row>
    <row r="119">
      <c r="A119" s="1" t="s">
        <v>100</v>
      </c>
      <c r="E119" s="27" t="s">
        <v>93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20</v>
      </c>
      <c r="M3" s="20">
        <f>Rekapitulace!C14</f>
        <v>0</v>
      </c>
      <c r="N3" s="6" t="s">
        <v>3</v>
      </c>
      <c r="O3">
        <v>0</v>
      </c>
      <c r="P3">
        <v>2</v>
      </c>
    </row>
    <row r="4" ht="34.01575" customHeight="1">
      <c r="A4" s="16" t="s">
        <v>69</v>
      </c>
      <c r="B4" s="17" t="s">
        <v>70</v>
      </c>
      <c r="C4" s="18" t="s">
        <v>20</v>
      </c>
      <c r="D4" s="1"/>
      <c r="E4" s="17" t="s">
        <v>21</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COUNTIFS(L8:L131,"=0",A8:A131,"P")+COUNTIFS(L8:L131,"",A8:A131,"P")+SUM(Q8:Q131)</f>
        <v>0</v>
      </c>
    </row>
    <row r="8" ht="13">
      <c r="A8" s="1" t="s">
        <v>86</v>
      </c>
      <c r="C8" s="22" t="s">
        <v>194</v>
      </c>
      <c r="E8" s="23" t="s">
        <v>23</v>
      </c>
      <c r="L8" s="24">
        <f>L9+L14+L27+L32+L93+L122</f>
        <v>0</v>
      </c>
      <c r="M8" s="24">
        <f>M9+M14+M27+M32+M93+M122</f>
        <v>0</v>
      </c>
      <c r="N8" s="25"/>
    </row>
    <row r="9" ht="13">
      <c r="A9" s="1" t="s">
        <v>88</v>
      </c>
      <c r="C9" s="22" t="s">
        <v>89</v>
      </c>
      <c r="E9" s="23" t="s">
        <v>195</v>
      </c>
      <c r="L9" s="24">
        <f>SUMIFS(L10:L13,A10:A13,"P")</f>
        <v>0</v>
      </c>
      <c r="M9" s="24">
        <f>SUMIFS(M10:M13,A10:A13,"P")</f>
        <v>0</v>
      </c>
      <c r="N9" s="25"/>
    </row>
    <row r="10">
      <c r="A10" s="1" t="s">
        <v>91</v>
      </c>
      <c r="B10" s="1">
        <v>1</v>
      </c>
      <c r="C10" s="26" t="s">
        <v>196</v>
      </c>
      <c r="D10" t="s">
        <v>117</v>
      </c>
      <c r="E10" s="27" t="s">
        <v>197</v>
      </c>
      <c r="F10" s="28" t="s">
        <v>198</v>
      </c>
      <c r="G10" s="29">
        <v>4</v>
      </c>
      <c r="H10" s="28">
        <v>0</v>
      </c>
      <c r="I10" s="30">
        <f>ROUND(G10*H10,P4)</f>
        <v>0</v>
      </c>
      <c r="L10" s="30">
        <v>0</v>
      </c>
      <c r="M10" s="24">
        <f>ROUND(G10*L10,P4)</f>
        <v>0</v>
      </c>
      <c r="N10" s="25" t="s">
        <v>107</v>
      </c>
      <c r="O10" s="31">
        <f>M10*AA10</f>
        <v>0</v>
      </c>
      <c r="P10" s="1">
        <v>3</v>
      </c>
      <c r="AA10" s="1">
        <f>IF(P10=1,$O$3,IF(P10=2,$O$4,$O$5))</f>
        <v>0</v>
      </c>
    </row>
    <row r="11">
      <c r="A11" s="1" t="s">
        <v>96</v>
      </c>
      <c r="E11" s="27" t="s">
        <v>199</v>
      </c>
    </row>
    <row r="12" ht="13">
      <c r="A12" s="1" t="s">
        <v>98</v>
      </c>
      <c r="E12" s="32" t="s">
        <v>200</v>
      </c>
    </row>
    <row r="13">
      <c r="A13" s="1" t="s">
        <v>100</v>
      </c>
      <c r="E13" s="27" t="s">
        <v>201</v>
      </c>
    </row>
    <row r="14" ht="13">
      <c r="A14" s="1" t="s">
        <v>88</v>
      </c>
      <c r="C14" s="22" t="s">
        <v>117</v>
      </c>
      <c r="E14" s="23" t="s">
        <v>118</v>
      </c>
      <c r="L14" s="24">
        <f>SUMIFS(L15:L26,A15:A26,"P")</f>
        <v>0</v>
      </c>
      <c r="M14" s="24">
        <f>SUMIFS(M15:M26,A15:A26,"P")</f>
        <v>0</v>
      </c>
      <c r="N14" s="25"/>
    </row>
    <row r="15">
      <c r="A15" s="1" t="s">
        <v>91</v>
      </c>
      <c r="B15" s="1">
        <v>2</v>
      </c>
      <c r="C15" s="26" t="s">
        <v>202</v>
      </c>
      <c r="D15" t="s">
        <v>93</v>
      </c>
      <c r="E15" s="27" t="s">
        <v>203</v>
      </c>
      <c r="F15" s="28" t="s">
        <v>121</v>
      </c>
      <c r="G15" s="29">
        <v>2445</v>
      </c>
      <c r="H15" s="28">
        <v>0</v>
      </c>
      <c r="I15" s="30">
        <f>ROUND(G15*H15,P4)</f>
        <v>0</v>
      </c>
      <c r="L15" s="30">
        <v>0</v>
      </c>
      <c r="M15" s="24">
        <f>ROUND(G15*L15,P4)</f>
        <v>0</v>
      </c>
      <c r="N15" s="25" t="s">
        <v>107</v>
      </c>
      <c r="O15" s="31">
        <f>M15*AA15</f>
        <v>0</v>
      </c>
      <c r="P15" s="1">
        <v>3</v>
      </c>
      <c r="AA15" s="1">
        <f>IF(P15=1,$O$3,IF(P15=2,$O$4,$O$5))</f>
        <v>0</v>
      </c>
    </row>
    <row r="16">
      <c r="A16" s="1" t="s">
        <v>96</v>
      </c>
      <c r="E16" s="27" t="s">
        <v>204</v>
      </c>
    </row>
    <row r="17" ht="13">
      <c r="A17" s="1" t="s">
        <v>98</v>
      </c>
      <c r="E17" s="32" t="s">
        <v>205</v>
      </c>
    </row>
    <row r="18" ht="362.5">
      <c r="A18" s="1" t="s">
        <v>100</v>
      </c>
      <c r="E18" s="27" t="s">
        <v>206</v>
      </c>
    </row>
    <row r="19">
      <c r="A19" s="1" t="s">
        <v>91</v>
      </c>
      <c r="B19" s="1">
        <v>3</v>
      </c>
      <c r="C19" s="26" t="s">
        <v>207</v>
      </c>
      <c r="D19" t="s">
        <v>93</v>
      </c>
      <c r="E19" s="27" t="s">
        <v>208</v>
      </c>
      <c r="F19" s="28" t="s">
        <v>121</v>
      </c>
      <c r="G19" s="29">
        <v>2150</v>
      </c>
      <c r="H19" s="28">
        <v>0</v>
      </c>
      <c r="I19" s="30">
        <f>ROUND(G19*H19,P4)</f>
        <v>0</v>
      </c>
      <c r="L19" s="30">
        <v>0</v>
      </c>
      <c r="M19" s="24">
        <f>ROUND(G19*L19,P4)</f>
        <v>0</v>
      </c>
      <c r="N19" s="25" t="s">
        <v>107</v>
      </c>
      <c r="O19" s="31">
        <f>M19*AA19</f>
        <v>0</v>
      </c>
      <c r="P19" s="1">
        <v>3</v>
      </c>
      <c r="AA19" s="1">
        <f>IF(P19=1,$O$3,IF(P19=2,$O$4,$O$5))</f>
        <v>0</v>
      </c>
    </row>
    <row r="20">
      <c r="A20" s="1" t="s">
        <v>96</v>
      </c>
      <c r="E20" s="27" t="s">
        <v>93</v>
      </c>
    </row>
    <row r="21" ht="13">
      <c r="A21" s="1" t="s">
        <v>98</v>
      </c>
      <c r="E21" s="32" t="s">
        <v>209</v>
      </c>
    </row>
    <row r="22" ht="187.5">
      <c r="A22" s="1" t="s">
        <v>100</v>
      </c>
      <c r="E22" s="27" t="s">
        <v>210</v>
      </c>
    </row>
    <row r="23">
      <c r="A23" s="1" t="s">
        <v>91</v>
      </c>
      <c r="B23" s="1">
        <v>4</v>
      </c>
      <c r="C23" s="26" t="s">
        <v>211</v>
      </c>
      <c r="D23" t="s">
        <v>117</v>
      </c>
      <c r="E23" s="27" t="s">
        <v>212</v>
      </c>
      <c r="F23" s="28" t="s">
        <v>213</v>
      </c>
      <c r="G23" s="29">
        <v>5315</v>
      </c>
      <c r="H23" s="28">
        <v>0</v>
      </c>
      <c r="I23" s="30">
        <f>ROUND(G23*H23,P4)</f>
        <v>0</v>
      </c>
      <c r="L23" s="30">
        <v>0</v>
      </c>
      <c r="M23" s="24">
        <f>ROUND(G23*L23,P4)</f>
        <v>0</v>
      </c>
      <c r="N23" s="25" t="s">
        <v>107</v>
      </c>
      <c r="O23" s="31">
        <f>M23*AA23</f>
        <v>0</v>
      </c>
      <c r="P23" s="1">
        <v>3</v>
      </c>
      <c r="AA23" s="1">
        <f>IF(P23=1,$O$3,IF(P23=2,$O$4,$O$5))</f>
        <v>0</v>
      </c>
    </row>
    <row r="24">
      <c r="A24" s="1" t="s">
        <v>96</v>
      </c>
      <c r="E24" s="27" t="s">
        <v>214</v>
      </c>
    </row>
    <row r="25" ht="13">
      <c r="A25" s="1" t="s">
        <v>98</v>
      </c>
      <c r="E25" s="32" t="s">
        <v>215</v>
      </c>
    </row>
    <row r="26">
      <c r="A26" s="1" t="s">
        <v>100</v>
      </c>
      <c r="E26" s="27" t="s">
        <v>201</v>
      </c>
    </row>
    <row r="27" ht="13">
      <c r="A27" s="1" t="s">
        <v>88</v>
      </c>
      <c r="C27" s="22" t="s">
        <v>216</v>
      </c>
      <c r="E27" s="23" t="s">
        <v>217</v>
      </c>
      <c r="L27" s="24">
        <f>SUMIFS(L28:L31,A28:A31,"P")</f>
        <v>0</v>
      </c>
      <c r="M27" s="24">
        <f>SUMIFS(M28:M31,A28:A31,"P")</f>
        <v>0</v>
      </c>
      <c r="N27" s="25"/>
    </row>
    <row r="28">
      <c r="A28" s="1" t="s">
        <v>91</v>
      </c>
      <c r="B28" s="1">
        <v>5</v>
      </c>
      <c r="C28" s="26" t="s">
        <v>218</v>
      </c>
      <c r="D28" t="s">
        <v>117</v>
      </c>
      <c r="E28" s="27" t="s">
        <v>219</v>
      </c>
      <c r="F28" s="28" t="s">
        <v>213</v>
      </c>
      <c r="G28" s="29">
        <v>9.1199999999999992</v>
      </c>
      <c r="H28" s="28">
        <v>0</v>
      </c>
      <c r="I28" s="30">
        <f>ROUND(G28*H28,P4)</f>
        <v>0</v>
      </c>
      <c r="L28" s="30">
        <v>0</v>
      </c>
      <c r="M28" s="24">
        <f>ROUND(G28*L28,P4)</f>
        <v>0</v>
      </c>
      <c r="N28" s="25" t="s">
        <v>107</v>
      </c>
      <c r="O28" s="31">
        <f>M28*AA28</f>
        <v>0</v>
      </c>
      <c r="P28" s="1">
        <v>3</v>
      </c>
      <c r="AA28" s="1">
        <f>IF(P28=1,$O$3,IF(P28=2,$O$4,$O$5))</f>
        <v>0</v>
      </c>
    </row>
    <row r="29">
      <c r="A29" s="1" t="s">
        <v>96</v>
      </c>
      <c r="E29" s="27" t="s">
        <v>220</v>
      </c>
    </row>
    <row r="30" ht="13">
      <c r="A30" s="1" t="s">
        <v>98</v>
      </c>
      <c r="E30" s="32" t="s">
        <v>221</v>
      </c>
    </row>
    <row r="31">
      <c r="A31" s="1" t="s">
        <v>100</v>
      </c>
      <c r="E31" s="27" t="s">
        <v>201</v>
      </c>
    </row>
    <row r="32" ht="13">
      <c r="A32" s="1" t="s">
        <v>88</v>
      </c>
      <c r="C32" s="22" t="s">
        <v>222</v>
      </c>
      <c r="E32" s="23" t="s">
        <v>223</v>
      </c>
      <c r="L32" s="24">
        <f>SUMIFS(L33:L92,A33:A92,"P")</f>
        <v>0</v>
      </c>
      <c r="M32" s="24">
        <f>SUMIFS(M33:M92,A33:A92,"P")</f>
        <v>0</v>
      </c>
      <c r="N32" s="25"/>
    </row>
    <row r="33" ht="25">
      <c r="A33" s="1" t="s">
        <v>91</v>
      </c>
      <c r="B33" s="1">
        <v>6</v>
      </c>
      <c r="C33" s="26" t="s">
        <v>224</v>
      </c>
      <c r="D33" t="s">
        <v>117</v>
      </c>
      <c r="E33" s="27" t="s">
        <v>225</v>
      </c>
      <c r="F33" s="28" t="s">
        <v>121</v>
      </c>
      <c r="G33" s="29">
        <v>995</v>
      </c>
      <c r="H33" s="28">
        <v>0</v>
      </c>
      <c r="I33" s="30">
        <f>ROUND(G33*H33,P4)</f>
        <v>0</v>
      </c>
      <c r="L33" s="30">
        <v>0</v>
      </c>
      <c r="M33" s="24">
        <f>ROUND(G33*L33,P4)</f>
        <v>0</v>
      </c>
      <c r="N33" s="25" t="s">
        <v>107</v>
      </c>
      <c r="O33" s="31">
        <f>M33*AA33</f>
        <v>0</v>
      </c>
      <c r="P33" s="1">
        <v>3</v>
      </c>
      <c r="AA33" s="1">
        <f>IF(P33=1,$O$3,IF(P33=2,$O$4,$O$5))</f>
        <v>0</v>
      </c>
    </row>
    <row r="34">
      <c r="A34" s="1" t="s">
        <v>96</v>
      </c>
      <c r="E34" s="27" t="s">
        <v>226</v>
      </c>
    </row>
    <row r="35" ht="13">
      <c r="A35" s="1" t="s">
        <v>98</v>
      </c>
      <c r="E35" s="32" t="s">
        <v>227</v>
      </c>
    </row>
    <row r="36">
      <c r="A36" s="1" t="s">
        <v>100</v>
      </c>
      <c r="E36" s="27" t="s">
        <v>201</v>
      </c>
    </row>
    <row r="37" ht="25">
      <c r="A37" s="1" t="s">
        <v>91</v>
      </c>
      <c r="B37" s="1">
        <v>7</v>
      </c>
      <c r="C37" s="26" t="s">
        <v>228</v>
      </c>
      <c r="D37" t="s">
        <v>117</v>
      </c>
      <c r="E37" s="27" t="s">
        <v>229</v>
      </c>
      <c r="F37" s="28" t="s">
        <v>121</v>
      </c>
      <c r="G37" s="29">
        <v>247.29599999999999</v>
      </c>
      <c r="H37" s="28">
        <v>0</v>
      </c>
      <c r="I37" s="30">
        <f>ROUND(G37*H37,P4)</f>
        <v>0</v>
      </c>
      <c r="L37" s="30">
        <v>0</v>
      </c>
      <c r="M37" s="24">
        <f>ROUND(G37*L37,P4)</f>
        <v>0</v>
      </c>
      <c r="N37" s="25" t="s">
        <v>107</v>
      </c>
      <c r="O37" s="31">
        <f>M37*AA37</f>
        <v>0</v>
      </c>
      <c r="P37" s="1">
        <v>3</v>
      </c>
      <c r="AA37" s="1">
        <f>IF(P37=1,$O$3,IF(P37=2,$O$4,$O$5))</f>
        <v>0</v>
      </c>
    </row>
    <row r="38">
      <c r="A38" s="1" t="s">
        <v>96</v>
      </c>
      <c r="E38" s="27" t="s">
        <v>230</v>
      </c>
    </row>
    <row r="39" ht="13">
      <c r="A39" s="1" t="s">
        <v>98</v>
      </c>
      <c r="E39" s="32" t="s">
        <v>231</v>
      </c>
    </row>
    <row r="40">
      <c r="A40" s="1" t="s">
        <v>100</v>
      </c>
      <c r="E40" s="27" t="s">
        <v>201</v>
      </c>
    </row>
    <row r="41" ht="25">
      <c r="A41" s="1" t="s">
        <v>91</v>
      </c>
      <c r="B41" s="1">
        <v>8</v>
      </c>
      <c r="C41" s="26" t="s">
        <v>232</v>
      </c>
      <c r="D41" t="s">
        <v>117</v>
      </c>
      <c r="E41" s="27" t="s">
        <v>233</v>
      </c>
      <c r="F41" s="28" t="s">
        <v>213</v>
      </c>
      <c r="G41" s="29">
        <v>2348.5</v>
      </c>
      <c r="H41" s="28">
        <v>0</v>
      </c>
      <c r="I41" s="30">
        <f>ROUND(G41*H41,P4)</f>
        <v>0</v>
      </c>
      <c r="L41" s="30">
        <v>0</v>
      </c>
      <c r="M41" s="24">
        <f>ROUND(G41*L41,P4)</f>
        <v>0</v>
      </c>
      <c r="N41" s="25" t="s">
        <v>107</v>
      </c>
      <c r="O41" s="31">
        <f>M41*AA41</f>
        <v>0</v>
      </c>
      <c r="P41" s="1">
        <v>3</v>
      </c>
      <c r="AA41" s="1">
        <f>IF(P41=1,$O$3,IF(P41=2,$O$4,$O$5))</f>
        <v>0</v>
      </c>
    </row>
    <row r="42">
      <c r="A42" s="1" t="s">
        <v>96</v>
      </c>
      <c r="E42" s="27" t="s">
        <v>234</v>
      </c>
    </row>
    <row r="43" ht="13">
      <c r="A43" s="1" t="s">
        <v>98</v>
      </c>
      <c r="E43" s="32" t="s">
        <v>235</v>
      </c>
    </row>
    <row r="44">
      <c r="A44" s="1" t="s">
        <v>100</v>
      </c>
      <c r="E44" s="27" t="s">
        <v>201</v>
      </c>
    </row>
    <row r="45" ht="25">
      <c r="A45" s="1" t="s">
        <v>91</v>
      </c>
      <c r="B45" s="1">
        <v>9</v>
      </c>
      <c r="C45" s="26" t="s">
        <v>236</v>
      </c>
      <c r="D45" t="s">
        <v>117</v>
      </c>
      <c r="E45" s="27" t="s">
        <v>237</v>
      </c>
      <c r="F45" s="28" t="s">
        <v>213</v>
      </c>
      <c r="G45" s="29">
        <v>2348.5</v>
      </c>
      <c r="H45" s="28">
        <v>0</v>
      </c>
      <c r="I45" s="30">
        <f>ROUND(G45*H45,P4)</f>
        <v>0</v>
      </c>
      <c r="L45" s="30">
        <v>0</v>
      </c>
      <c r="M45" s="24">
        <f>ROUND(G45*L45,P4)</f>
        <v>0</v>
      </c>
      <c r="N45" s="25" t="s">
        <v>107</v>
      </c>
      <c r="O45" s="31">
        <f>M45*AA45</f>
        <v>0</v>
      </c>
      <c r="P45" s="1">
        <v>3</v>
      </c>
      <c r="AA45" s="1">
        <f>IF(P45=1,$O$3,IF(P45=2,$O$4,$O$5))</f>
        <v>0</v>
      </c>
    </row>
    <row r="46">
      <c r="A46" s="1" t="s">
        <v>96</v>
      </c>
      <c r="E46" s="27" t="s">
        <v>238</v>
      </c>
    </row>
    <row r="47" ht="13">
      <c r="A47" s="1" t="s">
        <v>98</v>
      </c>
      <c r="E47" s="32" t="s">
        <v>239</v>
      </c>
    </row>
    <row r="48">
      <c r="A48" s="1" t="s">
        <v>100</v>
      </c>
      <c r="E48" s="27" t="s">
        <v>201</v>
      </c>
    </row>
    <row r="49">
      <c r="A49" s="1" t="s">
        <v>91</v>
      </c>
      <c r="B49" s="1">
        <v>10</v>
      </c>
      <c r="C49" s="26" t="s">
        <v>240</v>
      </c>
      <c r="D49" t="s">
        <v>117</v>
      </c>
      <c r="E49" s="27" t="s">
        <v>241</v>
      </c>
      <c r="F49" s="28" t="s">
        <v>121</v>
      </c>
      <c r="G49" s="29">
        <v>754</v>
      </c>
      <c r="H49" s="28">
        <v>0</v>
      </c>
      <c r="I49" s="30">
        <f>ROUND(G49*H49,P4)</f>
        <v>0</v>
      </c>
      <c r="L49" s="30">
        <v>0</v>
      </c>
      <c r="M49" s="24">
        <f>ROUND(G49*L49,P4)</f>
        <v>0</v>
      </c>
      <c r="N49" s="25" t="s">
        <v>107</v>
      </c>
      <c r="O49" s="31">
        <f>M49*AA49</f>
        <v>0</v>
      </c>
      <c r="P49" s="1">
        <v>3</v>
      </c>
      <c r="AA49" s="1">
        <f>IF(P49=1,$O$3,IF(P49=2,$O$4,$O$5))</f>
        <v>0</v>
      </c>
    </row>
    <row r="50">
      <c r="A50" s="1" t="s">
        <v>96</v>
      </c>
      <c r="E50" s="27" t="s">
        <v>242</v>
      </c>
    </row>
    <row r="51" ht="13">
      <c r="A51" s="1" t="s">
        <v>98</v>
      </c>
      <c r="E51" s="32" t="s">
        <v>243</v>
      </c>
    </row>
    <row r="52">
      <c r="A52" s="1" t="s">
        <v>100</v>
      </c>
      <c r="E52" s="27" t="s">
        <v>201</v>
      </c>
    </row>
    <row r="53">
      <c r="A53" s="1" t="s">
        <v>91</v>
      </c>
      <c r="B53" s="1">
        <v>11</v>
      </c>
      <c r="C53" s="26" t="s">
        <v>244</v>
      </c>
      <c r="D53" t="s">
        <v>117</v>
      </c>
      <c r="E53" s="27" t="s">
        <v>245</v>
      </c>
      <c r="F53" s="28" t="s">
        <v>121</v>
      </c>
      <c r="G53" s="29">
        <v>577</v>
      </c>
      <c r="H53" s="28">
        <v>0</v>
      </c>
      <c r="I53" s="30">
        <f>ROUND(G53*H53,P4)</f>
        <v>0</v>
      </c>
      <c r="L53" s="30">
        <v>0</v>
      </c>
      <c r="M53" s="24">
        <f>ROUND(G53*L53,P4)</f>
        <v>0</v>
      </c>
      <c r="N53" s="25" t="s">
        <v>107</v>
      </c>
      <c r="O53" s="31">
        <f>M53*AA53</f>
        <v>0</v>
      </c>
      <c r="P53" s="1">
        <v>3</v>
      </c>
      <c r="AA53" s="1">
        <f>IF(P53=1,$O$3,IF(P53=2,$O$4,$O$5))</f>
        <v>0</v>
      </c>
    </row>
    <row r="54">
      <c r="A54" s="1" t="s">
        <v>96</v>
      </c>
      <c r="E54" s="27" t="s">
        <v>246</v>
      </c>
    </row>
    <row r="55" ht="13">
      <c r="A55" s="1" t="s">
        <v>98</v>
      </c>
      <c r="E55" s="32" t="s">
        <v>247</v>
      </c>
    </row>
    <row r="56">
      <c r="A56" s="1" t="s">
        <v>100</v>
      </c>
      <c r="E56" s="27" t="s">
        <v>201</v>
      </c>
    </row>
    <row r="57" ht="25">
      <c r="A57" s="1" t="s">
        <v>91</v>
      </c>
      <c r="B57" s="1">
        <v>12</v>
      </c>
      <c r="C57" s="26" t="s">
        <v>248</v>
      </c>
      <c r="D57" t="s">
        <v>117</v>
      </c>
      <c r="E57" s="27" t="s">
        <v>249</v>
      </c>
      <c r="F57" s="28" t="s">
        <v>131</v>
      </c>
      <c r="G57" s="29">
        <v>188</v>
      </c>
      <c r="H57" s="28">
        <v>0</v>
      </c>
      <c r="I57" s="30">
        <f>ROUND(G57*H57,P4)</f>
        <v>0</v>
      </c>
      <c r="L57" s="30">
        <v>0</v>
      </c>
      <c r="M57" s="24">
        <f>ROUND(G57*L57,P4)</f>
        <v>0</v>
      </c>
      <c r="N57" s="25" t="s">
        <v>107</v>
      </c>
      <c r="O57" s="31">
        <f>M57*AA57</f>
        <v>0</v>
      </c>
      <c r="P57" s="1">
        <v>3</v>
      </c>
      <c r="AA57" s="1">
        <f>IF(P57=1,$O$3,IF(P57=2,$O$4,$O$5))</f>
        <v>0</v>
      </c>
    </row>
    <row r="58">
      <c r="A58" s="1" t="s">
        <v>96</v>
      </c>
      <c r="E58" s="27" t="s">
        <v>250</v>
      </c>
    </row>
    <row r="59" ht="13">
      <c r="A59" s="1" t="s">
        <v>98</v>
      </c>
      <c r="E59" s="32" t="s">
        <v>251</v>
      </c>
    </row>
    <row r="60">
      <c r="A60" s="1" t="s">
        <v>100</v>
      </c>
      <c r="E60" s="27" t="s">
        <v>201</v>
      </c>
    </row>
    <row r="61" ht="25">
      <c r="A61" s="1" t="s">
        <v>91</v>
      </c>
      <c r="B61" s="1">
        <v>13</v>
      </c>
      <c r="C61" s="26" t="s">
        <v>252</v>
      </c>
      <c r="D61" t="s">
        <v>117</v>
      </c>
      <c r="E61" s="27" t="s">
        <v>253</v>
      </c>
      <c r="F61" s="28" t="s">
        <v>131</v>
      </c>
      <c r="G61" s="29">
        <v>338</v>
      </c>
      <c r="H61" s="28">
        <v>0</v>
      </c>
      <c r="I61" s="30">
        <f>ROUND(G61*H61,P4)</f>
        <v>0</v>
      </c>
      <c r="L61" s="30">
        <v>0</v>
      </c>
      <c r="M61" s="24">
        <f>ROUND(G61*L61,P4)</f>
        <v>0</v>
      </c>
      <c r="N61" s="25" t="s">
        <v>107</v>
      </c>
      <c r="O61" s="31">
        <f>M61*AA61</f>
        <v>0</v>
      </c>
      <c r="P61" s="1">
        <v>3</v>
      </c>
      <c r="AA61" s="1">
        <f>IF(P61=1,$O$3,IF(P61=2,$O$4,$O$5))</f>
        <v>0</v>
      </c>
    </row>
    <row r="62">
      <c r="A62" s="1" t="s">
        <v>96</v>
      </c>
      <c r="E62" s="27" t="s">
        <v>254</v>
      </c>
    </row>
    <row r="63" ht="13">
      <c r="A63" s="1" t="s">
        <v>98</v>
      </c>
      <c r="E63" s="32" t="s">
        <v>255</v>
      </c>
    </row>
    <row r="64">
      <c r="A64" s="1" t="s">
        <v>100</v>
      </c>
      <c r="E64" s="27" t="s">
        <v>201</v>
      </c>
    </row>
    <row r="65" ht="25">
      <c r="A65" s="1" t="s">
        <v>91</v>
      </c>
      <c r="B65" s="1">
        <v>14</v>
      </c>
      <c r="C65" s="26" t="s">
        <v>256</v>
      </c>
      <c r="D65" t="s">
        <v>117</v>
      </c>
      <c r="E65" s="27" t="s">
        <v>257</v>
      </c>
      <c r="F65" s="28" t="s">
        <v>131</v>
      </c>
      <c r="G65" s="29">
        <v>100</v>
      </c>
      <c r="H65" s="28">
        <v>0</v>
      </c>
      <c r="I65" s="30">
        <f>ROUND(G65*H65,P4)</f>
        <v>0</v>
      </c>
      <c r="L65" s="30">
        <v>0</v>
      </c>
      <c r="M65" s="24">
        <f>ROUND(G65*L65,P4)</f>
        <v>0</v>
      </c>
      <c r="N65" s="25" t="s">
        <v>107</v>
      </c>
      <c r="O65" s="31">
        <f>M65*AA65</f>
        <v>0</v>
      </c>
      <c r="P65" s="1">
        <v>3</v>
      </c>
      <c r="AA65" s="1">
        <f>IF(P65=1,$O$3,IF(P65=2,$O$4,$O$5))</f>
        <v>0</v>
      </c>
    </row>
    <row r="66">
      <c r="A66" s="1" t="s">
        <v>96</v>
      </c>
      <c r="E66" s="27" t="s">
        <v>258</v>
      </c>
    </row>
    <row r="67" ht="13">
      <c r="A67" s="1" t="s">
        <v>98</v>
      </c>
      <c r="E67" s="32" t="s">
        <v>259</v>
      </c>
    </row>
    <row r="68">
      <c r="A68" s="1" t="s">
        <v>100</v>
      </c>
      <c r="E68" s="27" t="s">
        <v>201</v>
      </c>
    </row>
    <row r="69" ht="25">
      <c r="A69" s="1" t="s">
        <v>91</v>
      </c>
      <c r="B69" s="1">
        <v>15</v>
      </c>
      <c r="C69" s="26" t="s">
        <v>260</v>
      </c>
      <c r="D69" t="s">
        <v>117</v>
      </c>
      <c r="E69" s="27" t="s">
        <v>261</v>
      </c>
      <c r="F69" s="28" t="s">
        <v>131</v>
      </c>
      <c r="G69" s="29">
        <v>550</v>
      </c>
      <c r="H69" s="28">
        <v>0</v>
      </c>
      <c r="I69" s="30">
        <f>ROUND(G69*H69,P4)</f>
        <v>0</v>
      </c>
      <c r="L69" s="30">
        <v>0</v>
      </c>
      <c r="M69" s="24">
        <f>ROUND(G69*L69,P4)</f>
        <v>0</v>
      </c>
      <c r="N69" s="25" t="s">
        <v>107</v>
      </c>
      <c r="O69" s="31">
        <f>M69*AA69</f>
        <v>0</v>
      </c>
      <c r="P69" s="1">
        <v>3</v>
      </c>
      <c r="AA69" s="1">
        <f>IF(P69=1,$O$3,IF(P69=2,$O$4,$O$5))</f>
        <v>0</v>
      </c>
    </row>
    <row r="70">
      <c r="A70" s="1" t="s">
        <v>96</v>
      </c>
      <c r="E70" s="27" t="s">
        <v>262</v>
      </c>
    </row>
    <row r="71" ht="13">
      <c r="A71" s="1" t="s">
        <v>98</v>
      </c>
      <c r="E71" s="32" t="s">
        <v>263</v>
      </c>
    </row>
    <row r="72">
      <c r="A72" s="1" t="s">
        <v>100</v>
      </c>
      <c r="E72" s="27" t="s">
        <v>201</v>
      </c>
    </row>
    <row r="73">
      <c r="A73" s="1" t="s">
        <v>91</v>
      </c>
      <c r="B73" s="1">
        <v>16</v>
      </c>
      <c r="C73" s="26" t="s">
        <v>264</v>
      </c>
      <c r="D73" t="s">
        <v>117</v>
      </c>
      <c r="E73" s="27" t="s">
        <v>265</v>
      </c>
      <c r="F73" s="28" t="s">
        <v>198</v>
      </c>
      <c r="G73" s="29">
        <v>6</v>
      </c>
      <c r="H73" s="28">
        <v>0</v>
      </c>
      <c r="I73" s="30">
        <f>ROUND(G73*H73,P4)</f>
        <v>0</v>
      </c>
      <c r="L73" s="30">
        <v>0</v>
      </c>
      <c r="M73" s="24">
        <f>ROUND(G73*L73,P4)</f>
        <v>0</v>
      </c>
      <c r="N73" s="25" t="s">
        <v>107</v>
      </c>
      <c r="O73" s="31">
        <f>M73*AA73</f>
        <v>0</v>
      </c>
      <c r="P73" s="1">
        <v>3</v>
      </c>
      <c r="AA73" s="1">
        <f>IF(P73=1,$O$3,IF(P73=2,$O$4,$O$5))</f>
        <v>0</v>
      </c>
    </row>
    <row r="74">
      <c r="A74" s="1" t="s">
        <v>96</v>
      </c>
      <c r="E74" s="27" t="s">
        <v>266</v>
      </c>
    </row>
    <row r="75" ht="13">
      <c r="A75" s="1" t="s">
        <v>98</v>
      </c>
      <c r="E75" s="32" t="s">
        <v>267</v>
      </c>
    </row>
    <row r="76">
      <c r="A76" s="1" t="s">
        <v>100</v>
      </c>
      <c r="E76" s="27" t="s">
        <v>201</v>
      </c>
    </row>
    <row r="77">
      <c r="A77" s="1" t="s">
        <v>91</v>
      </c>
      <c r="B77" s="1">
        <v>17</v>
      </c>
      <c r="C77" s="26" t="s">
        <v>268</v>
      </c>
      <c r="D77" t="s">
        <v>117</v>
      </c>
      <c r="E77" s="27" t="s">
        <v>269</v>
      </c>
      <c r="F77" s="28" t="s">
        <v>198</v>
      </c>
      <c r="G77" s="29">
        <v>14</v>
      </c>
      <c r="H77" s="28">
        <v>0</v>
      </c>
      <c r="I77" s="30">
        <f>ROUND(G77*H77,P4)</f>
        <v>0</v>
      </c>
      <c r="L77" s="30">
        <v>0</v>
      </c>
      <c r="M77" s="24">
        <f>ROUND(G77*L77,P4)</f>
        <v>0</v>
      </c>
      <c r="N77" s="25" t="s">
        <v>107</v>
      </c>
      <c r="O77" s="31">
        <f>M77*AA77</f>
        <v>0</v>
      </c>
      <c r="P77" s="1">
        <v>3</v>
      </c>
      <c r="AA77" s="1">
        <f>IF(P77=1,$O$3,IF(P77=2,$O$4,$O$5))</f>
        <v>0</v>
      </c>
    </row>
    <row r="78">
      <c r="A78" s="1" t="s">
        <v>96</v>
      </c>
      <c r="E78" s="27" t="s">
        <v>266</v>
      </c>
    </row>
    <row r="79" ht="13">
      <c r="A79" s="1" t="s">
        <v>98</v>
      </c>
      <c r="E79" s="32" t="s">
        <v>267</v>
      </c>
    </row>
    <row r="80">
      <c r="A80" s="1" t="s">
        <v>100</v>
      </c>
      <c r="E80" s="27" t="s">
        <v>201</v>
      </c>
    </row>
    <row r="81">
      <c r="A81" s="1" t="s">
        <v>91</v>
      </c>
      <c r="B81" s="1">
        <v>18</v>
      </c>
      <c r="C81" s="26" t="s">
        <v>270</v>
      </c>
      <c r="D81" t="s">
        <v>117</v>
      </c>
      <c r="E81" s="27" t="s">
        <v>271</v>
      </c>
      <c r="F81" s="28" t="s">
        <v>131</v>
      </c>
      <c r="G81" s="29">
        <v>550</v>
      </c>
      <c r="H81" s="28">
        <v>0</v>
      </c>
      <c r="I81" s="30">
        <f>ROUND(G81*H81,P4)</f>
        <v>0</v>
      </c>
      <c r="L81" s="30">
        <v>0</v>
      </c>
      <c r="M81" s="24">
        <f>ROUND(G81*L81,P4)</f>
        <v>0</v>
      </c>
      <c r="N81" s="25" t="s">
        <v>107</v>
      </c>
      <c r="O81" s="31">
        <f>M81*AA81</f>
        <v>0</v>
      </c>
      <c r="P81" s="1">
        <v>3</v>
      </c>
      <c r="AA81" s="1">
        <f>IF(P81=1,$O$3,IF(P81=2,$O$4,$O$5))</f>
        <v>0</v>
      </c>
    </row>
    <row r="82">
      <c r="A82" s="1" t="s">
        <v>96</v>
      </c>
      <c r="E82" s="27" t="s">
        <v>272</v>
      </c>
    </row>
    <row r="83" ht="13">
      <c r="A83" s="1" t="s">
        <v>98</v>
      </c>
      <c r="E83" s="32" t="s">
        <v>273</v>
      </c>
    </row>
    <row r="84">
      <c r="A84" s="1" t="s">
        <v>100</v>
      </c>
      <c r="E84" s="27" t="s">
        <v>201</v>
      </c>
    </row>
    <row r="85">
      <c r="A85" s="1" t="s">
        <v>91</v>
      </c>
      <c r="B85" s="1">
        <v>19</v>
      </c>
      <c r="C85" s="26" t="s">
        <v>274</v>
      </c>
      <c r="D85" t="s">
        <v>117</v>
      </c>
      <c r="E85" s="27" t="s">
        <v>275</v>
      </c>
      <c r="F85" s="28" t="s">
        <v>198</v>
      </c>
      <c r="G85" s="29">
        <v>476</v>
      </c>
      <c r="H85" s="28">
        <v>0</v>
      </c>
      <c r="I85" s="30">
        <f>ROUND(G85*H85,P4)</f>
        <v>0</v>
      </c>
      <c r="L85" s="30">
        <v>0</v>
      </c>
      <c r="M85" s="24">
        <f>ROUND(G85*L85,P4)</f>
        <v>0</v>
      </c>
      <c r="N85" s="25" t="s">
        <v>107</v>
      </c>
      <c r="O85" s="31">
        <f>M85*AA85</f>
        <v>0</v>
      </c>
      <c r="P85" s="1">
        <v>3</v>
      </c>
      <c r="AA85" s="1">
        <f>IF(P85=1,$O$3,IF(P85=2,$O$4,$O$5))</f>
        <v>0</v>
      </c>
    </row>
    <row r="86">
      <c r="A86" s="1" t="s">
        <v>96</v>
      </c>
      <c r="E86" s="27" t="s">
        <v>276</v>
      </c>
    </row>
    <row r="87" ht="13">
      <c r="A87" s="1" t="s">
        <v>98</v>
      </c>
      <c r="E87" s="32" t="s">
        <v>277</v>
      </c>
    </row>
    <row r="88">
      <c r="A88" s="1" t="s">
        <v>100</v>
      </c>
      <c r="E88" s="27" t="s">
        <v>201</v>
      </c>
    </row>
    <row r="89">
      <c r="A89" s="1" t="s">
        <v>91</v>
      </c>
      <c r="B89" s="1">
        <v>20</v>
      </c>
      <c r="C89" s="26" t="s">
        <v>278</v>
      </c>
      <c r="D89" t="s">
        <v>93</v>
      </c>
      <c r="E89" s="27" t="s">
        <v>279</v>
      </c>
      <c r="F89" s="28" t="s">
        <v>121</v>
      </c>
      <c r="G89" s="29">
        <v>1.8</v>
      </c>
      <c r="H89" s="28">
        <v>0</v>
      </c>
      <c r="I89" s="30">
        <f>ROUND(G89*H89,P4)</f>
        <v>0</v>
      </c>
      <c r="L89" s="30">
        <v>0</v>
      </c>
      <c r="M89" s="24">
        <f>ROUND(G89*L89,P4)</f>
        <v>0</v>
      </c>
      <c r="N89" s="25" t="s">
        <v>107</v>
      </c>
      <c r="O89" s="31">
        <f>M89*AA89</f>
        <v>0</v>
      </c>
      <c r="P89" s="1">
        <v>3</v>
      </c>
      <c r="AA89" s="1">
        <f>IF(P89=1,$O$3,IF(P89=2,$O$4,$O$5))</f>
        <v>0</v>
      </c>
    </row>
    <row r="90">
      <c r="A90" s="1" t="s">
        <v>96</v>
      </c>
      <c r="E90" s="27" t="s">
        <v>280</v>
      </c>
    </row>
    <row r="91" ht="13">
      <c r="A91" s="1" t="s">
        <v>98</v>
      </c>
      <c r="E91" s="32" t="s">
        <v>281</v>
      </c>
    </row>
    <row r="92" ht="137.5">
      <c r="A92" s="1" t="s">
        <v>100</v>
      </c>
      <c r="E92" s="27" t="s">
        <v>282</v>
      </c>
    </row>
    <row r="93" ht="13">
      <c r="A93" s="1" t="s">
        <v>88</v>
      </c>
      <c r="C93" s="22" t="s">
        <v>283</v>
      </c>
      <c r="E93" s="23" t="s">
        <v>284</v>
      </c>
      <c r="L93" s="24">
        <f>SUMIFS(L94:L121,A94:A121,"P")</f>
        <v>0</v>
      </c>
      <c r="M93" s="24">
        <f>SUMIFS(M94:M121,A94:A121,"P")</f>
        <v>0</v>
      </c>
      <c r="N93" s="25"/>
    </row>
    <row r="94">
      <c r="A94" s="1" t="s">
        <v>91</v>
      </c>
      <c r="B94" s="1">
        <v>21</v>
      </c>
      <c r="C94" s="26" t="s">
        <v>285</v>
      </c>
      <c r="D94" t="s">
        <v>117</v>
      </c>
      <c r="E94" s="27" t="s">
        <v>286</v>
      </c>
      <c r="F94" s="28" t="s">
        <v>213</v>
      </c>
      <c r="G94" s="29">
        <v>605</v>
      </c>
      <c r="H94" s="28">
        <v>0</v>
      </c>
      <c r="I94" s="30">
        <f>ROUND(G94*H94,P4)</f>
        <v>0</v>
      </c>
      <c r="L94" s="30">
        <v>0</v>
      </c>
      <c r="M94" s="24">
        <f>ROUND(G94*L94,P4)</f>
        <v>0</v>
      </c>
      <c r="N94" s="25" t="s">
        <v>107</v>
      </c>
      <c r="O94" s="31">
        <f>M94*AA94</f>
        <v>0</v>
      </c>
      <c r="P94" s="1">
        <v>3</v>
      </c>
      <c r="AA94" s="1">
        <f>IF(P94=1,$O$3,IF(P94=2,$O$4,$O$5))</f>
        <v>0</v>
      </c>
    </row>
    <row r="95">
      <c r="A95" s="1" t="s">
        <v>96</v>
      </c>
      <c r="E95" s="27" t="s">
        <v>287</v>
      </c>
    </row>
    <row r="96" ht="13">
      <c r="A96" s="1" t="s">
        <v>98</v>
      </c>
      <c r="E96" s="32" t="s">
        <v>288</v>
      </c>
    </row>
    <row r="97">
      <c r="A97" s="1" t="s">
        <v>100</v>
      </c>
      <c r="E97" s="27" t="s">
        <v>201</v>
      </c>
    </row>
    <row r="98">
      <c r="A98" s="1" t="s">
        <v>91</v>
      </c>
      <c r="B98" s="1">
        <v>22</v>
      </c>
      <c r="C98" s="26" t="s">
        <v>289</v>
      </c>
      <c r="D98" t="s">
        <v>117</v>
      </c>
      <c r="E98" s="27" t="s">
        <v>290</v>
      </c>
      <c r="F98" s="28" t="s">
        <v>131</v>
      </c>
      <c r="G98" s="29">
        <v>340</v>
      </c>
      <c r="H98" s="28">
        <v>0</v>
      </c>
      <c r="I98" s="30">
        <f>ROUND(G98*H98,P4)</f>
        <v>0</v>
      </c>
      <c r="L98" s="30">
        <v>0</v>
      </c>
      <c r="M98" s="24">
        <f>ROUND(G98*L98,P4)</f>
        <v>0</v>
      </c>
      <c r="N98" s="25" t="s">
        <v>107</v>
      </c>
      <c r="O98" s="31">
        <f>M98*AA98</f>
        <v>0</v>
      </c>
      <c r="P98" s="1">
        <v>3</v>
      </c>
      <c r="AA98" s="1">
        <f>IF(P98=1,$O$3,IF(P98=2,$O$4,$O$5))</f>
        <v>0</v>
      </c>
    </row>
    <row r="99">
      <c r="A99" s="1" t="s">
        <v>96</v>
      </c>
      <c r="E99" s="27" t="s">
        <v>291</v>
      </c>
    </row>
    <row r="100" ht="13">
      <c r="A100" s="1" t="s">
        <v>98</v>
      </c>
      <c r="E100" s="32" t="s">
        <v>292</v>
      </c>
    </row>
    <row r="101">
      <c r="A101" s="1" t="s">
        <v>100</v>
      </c>
      <c r="E101" s="27" t="s">
        <v>201</v>
      </c>
    </row>
    <row r="102">
      <c r="A102" s="1" t="s">
        <v>91</v>
      </c>
      <c r="B102" s="1">
        <v>23</v>
      </c>
      <c r="C102" s="26" t="s">
        <v>293</v>
      </c>
      <c r="D102" t="s">
        <v>117</v>
      </c>
      <c r="E102" s="27" t="s">
        <v>294</v>
      </c>
      <c r="F102" s="28" t="s">
        <v>121</v>
      </c>
      <c r="G102" s="29">
        <v>824.32000000000005</v>
      </c>
      <c r="H102" s="28">
        <v>0</v>
      </c>
      <c r="I102" s="30">
        <f>ROUND(G102*H102,P4)</f>
        <v>0</v>
      </c>
      <c r="L102" s="30">
        <v>0</v>
      </c>
      <c r="M102" s="24">
        <f>ROUND(G102*L102,P4)</f>
        <v>0</v>
      </c>
      <c r="N102" s="25" t="s">
        <v>107</v>
      </c>
      <c r="O102" s="31">
        <f>M102*AA102</f>
        <v>0</v>
      </c>
      <c r="P102" s="1">
        <v>3</v>
      </c>
      <c r="AA102" s="1">
        <f>IF(P102=1,$O$3,IF(P102=2,$O$4,$O$5))</f>
        <v>0</v>
      </c>
    </row>
    <row r="103">
      <c r="A103" s="1" t="s">
        <v>96</v>
      </c>
      <c r="E103" s="27" t="s">
        <v>295</v>
      </c>
    </row>
    <row r="104" ht="13">
      <c r="A104" s="1" t="s">
        <v>98</v>
      </c>
      <c r="E104" s="32" t="s">
        <v>296</v>
      </c>
    </row>
    <row r="105">
      <c r="A105" s="1" t="s">
        <v>100</v>
      </c>
      <c r="E105" s="27" t="s">
        <v>201</v>
      </c>
    </row>
    <row r="106" ht="25">
      <c r="A106" s="1" t="s">
        <v>91</v>
      </c>
      <c r="B106" s="1">
        <v>24</v>
      </c>
      <c r="C106" s="26" t="s">
        <v>297</v>
      </c>
      <c r="D106" t="s">
        <v>117</v>
      </c>
      <c r="E106" s="27" t="s">
        <v>298</v>
      </c>
      <c r="F106" s="28" t="s">
        <v>299</v>
      </c>
      <c r="G106" s="29">
        <v>2472.96</v>
      </c>
      <c r="H106" s="28">
        <v>0</v>
      </c>
      <c r="I106" s="30">
        <f>ROUND(G106*H106,P4)</f>
        <v>0</v>
      </c>
      <c r="L106" s="30">
        <v>0</v>
      </c>
      <c r="M106" s="24">
        <f>ROUND(G106*L106,P4)</f>
        <v>0</v>
      </c>
      <c r="N106" s="25" t="s">
        <v>107</v>
      </c>
      <c r="O106" s="31">
        <f>M106*AA106</f>
        <v>0</v>
      </c>
      <c r="P106" s="1">
        <v>3</v>
      </c>
      <c r="AA106" s="1">
        <f>IF(P106=1,$O$3,IF(P106=2,$O$4,$O$5))</f>
        <v>0</v>
      </c>
    </row>
    <row r="107">
      <c r="A107" s="1" t="s">
        <v>96</v>
      </c>
      <c r="E107" s="27" t="s">
        <v>300</v>
      </c>
    </row>
    <row r="108" ht="13">
      <c r="A108" s="1" t="s">
        <v>98</v>
      </c>
      <c r="E108" s="32" t="s">
        <v>301</v>
      </c>
    </row>
    <row r="109">
      <c r="A109" s="1" t="s">
        <v>100</v>
      </c>
      <c r="E109" s="27" t="s">
        <v>201</v>
      </c>
    </row>
    <row r="110" ht="25">
      <c r="A110" s="1" t="s">
        <v>91</v>
      </c>
      <c r="B110" s="1">
        <v>25</v>
      </c>
      <c r="C110" s="26" t="s">
        <v>302</v>
      </c>
      <c r="D110" t="s">
        <v>117</v>
      </c>
      <c r="E110" s="27" t="s">
        <v>303</v>
      </c>
      <c r="F110" s="28" t="s">
        <v>131</v>
      </c>
      <c r="G110" s="29">
        <v>448</v>
      </c>
      <c r="H110" s="28">
        <v>0</v>
      </c>
      <c r="I110" s="30">
        <f>ROUND(G110*H110,P4)</f>
        <v>0</v>
      </c>
      <c r="L110" s="30">
        <v>0</v>
      </c>
      <c r="M110" s="24">
        <f>ROUND(G110*L110,P4)</f>
        <v>0</v>
      </c>
      <c r="N110" s="25" t="s">
        <v>107</v>
      </c>
      <c r="O110" s="31">
        <f>M110*AA110</f>
        <v>0</v>
      </c>
      <c r="P110" s="1">
        <v>3</v>
      </c>
      <c r="AA110" s="1">
        <f>IF(P110=1,$O$3,IF(P110=2,$O$4,$O$5))</f>
        <v>0</v>
      </c>
    </row>
    <row r="111">
      <c r="A111" s="1" t="s">
        <v>96</v>
      </c>
      <c r="E111" s="27" t="s">
        <v>304</v>
      </c>
    </row>
    <row r="112" ht="13">
      <c r="A112" s="1" t="s">
        <v>98</v>
      </c>
      <c r="E112" s="32" t="s">
        <v>305</v>
      </c>
    </row>
    <row r="113">
      <c r="A113" s="1" t="s">
        <v>100</v>
      </c>
      <c r="E113" s="27" t="s">
        <v>201</v>
      </c>
    </row>
    <row r="114" ht="25">
      <c r="A114" s="1" t="s">
        <v>91</v>
      </c>
      <c r="B114" s="1">
        <v>26</v>
      </c>
      <c r="C114" s="26" t="s">
        <v>306</v>
      </c>
      <c r="D114" t="s">
        <v>117</v>
      </c>
      <c r="E114" s="27" t="s">
        <v>307</v>
      </c>
      <c r="F114" s="28" t="s">
        <v>308</v>
      </c>
      <c r="G114" s="29">
        <v>711.34000000000003</v>
      </c>
      <c r="H114" s="28">
        <v>0</v>
      </c>
      <c r="I114" s="30">
        <f>ROUND(G114*H114,P4)</f>
        <v>0</v>
      </c>
      <c r="L114" s="30">
        <v>0</v>
      </c>
      <c r="M114" s="24">
        <f>ROUND(G114*L114,P4)</f>
        <v>0</v>
      </c>
      <c r="N114" s="25" t="s">
        <v>107</v>
      </c>
      <c r="O114" s="31">
        <f>M114*AA114</f>
        <v>0</v>
      </c>
      <c r="P114" s="1">
        <v>3</v>
      </c>
      <c r="AA114" s="1">
        <f>IF(P114=1,$O$3,IF(P114=2,$O$4,$O$5))</f>
        <v>0</v>
      </c>
    </row>
    <row r="115">
      <c r="A115" s="1" t="s">
        <v>96</v>
      </c>
      <c r="E115" s="27" t="s">
        <v>309</v>
      </c>
    </row>
    <row r="116" ht="13">
      <c r="A116" s="1" t="s">
        <v>98</v>
      </c>
      <c r="E116" s="32" t="s">
        <v>310</v>
      </c>
    </row>
    <row r="117">
      <c r="A117" s="1" t="s">
        <v>100</v>
      </c>
      <c r="E117" s="27" t="s">
        <v>201</v>
      </c>
    </row>
    <row r="118" ht="25">
      <c r="A118" s="1" t="s">
        <v>91</v>
      </c>
      <c r="B118" s="1">
        <v>27</v>
      </c>
      <c r="C118" s="26" t="s">
        <v>311</v>
      </c>
      <c r="D118" t="s">
        <v>117</v>
      </c>
      <c r="E118" s="27" t="s">
        <v>312</v>
      </c>
      <c r="F118" s="28" t="s">
        <v>131</v>
      </c>
      <c r="G118" s="29">
        <v>102</v>
      </c>
      <c r="H118" s="28">
        <v>0</v>
      </c>
      <c r="I118" s="30">
        <f>ROUND(G118*H118,P4)</f>
        <v>0</v>
      </c>
      <c r="L118" s="30">
        <v>0</v>
      </c>
      <c r="M118" s="24">
        <f>ROUND(G118*L118,P4)</f>
        <v>0</v>
      </c>
      <c r="N118" s="25" t="s">
        <v>107</v>
      </c>
      <c r="O118" s="31">
        <f>M118*AA118</f>
        <v>0</v>
      </c>
      <c r="P118" s="1">
        <v>3</v>
      </c>
      <c r="AA118" s="1">
        <f>IF(P118=1,$O$3,IF(P118=2,$O$4,$O$5))</f>
        <v>0</v>
      </c>
    </row>
    <row r="119">
      <c r="A119" s="1" t="s">
        <v>96</v>
      </c>
      <c r="E119" s="27" t="s">
        <v>313</v>
      </c>
    </row>
    <row r="120" ht="13">
      <c r="A120" s="1" t="s">
        <v>98</v>
      </c>
      <c r="E120" s="32" t="s">
        <v>314</v>
      </c>
    </row>
    <row r="121">
      <c r="A121" s="1" t="s">
        <v>100</v>
      </c>
      <c r="E121" s="27" t="s">
        <v>201</v>
      </c>
    </row>
    <row r="122" ht="13">
      <c r="A122" s="1" t="s">
        <v>88</v>
      </c>
      <c r="C122" s="22" t="s">
        <v>315</v>
      </c>
      <c r="E122" s="23" t="s">
        <v>60</v>
      </c>
      <c r="L122" s="24">
        <f>SUMIFS(L123:L130,A123:A130,"P")</f>
        <v>0</v>
      </c>
      <c r="M122" s="24">
        <f>SUMIFS(M123:M130,A123:A130,"P")</f>
        <v>0</v>
      </c>
      <c r="N122" s="25"/>
    </row>
    <row r="123" ht="25">
      <c r="A123" s="1" t="s">
        <v>91</v>
      </c>
      <c r="B123" s="1">
        <v>28</v>
      </c>
      <c r="C123" s="26" t="s">
        <v>316</v>
      </c>
      <c r="D123" t="s">
        <v>317</v>
      </c>
      <c r="E123" s="27" t="s">
        <v>318</v>
      </c>
      <c r="F123" s="28" t="s">
        <v>319</v>
      </c>
      <c r="G123" s="29">
        <v>3870</v>
      </c>
      <c r="H123" s="28">
        <v>0</v>
      </c>
      <c r="I123" s="30">
        <f>ROUND(G123*H123,P4)</f>
        <v>0</v>
      </c>
      <c r="L123" s="30">
        <v>0</v>
      </c>
      <c r="M123" s="24">
        <f>ROUND(G123*L123,P4)</f>
        <v>0</v>
      </c>
      <c r="N123" s="25" t="s">
        <v>93</v>
      </c>
      <c r="O123" s="31">
        <f>M123*AA123</f>
        <v>0</v>
      </c>
      <c r="P123" s="1">
        <v>3</v>
      </c>
      <c r="AA123" s="1">
        <f>IF(P123=1,$O$3,IF(P123=2,$O$4,$O$5))</f>
        <v>0</v>
      </c>
    </row>
    <row r="124">
      <c r="A124" s="1" t="s">
        <v>96</v>
      </c>
      <c r="E124" s="27" t="s">
        <v>320</v>
      </c>
    </row>
    <row r="125" ht="13">
      <c r="A125" s="1" t="s">
        <v>98</v>
      </c>
      <c r="E125" s="32" t="s">
        <v>321</v>
      </c>
    </row>
    <row r="126" ht="137.5">
      <c r="A126" s="1" t="s">
        <v>100</v>
      </c>
      <c r="E126" s="27" t="s">
        <v>322</v>
      </c>
    </row>
    <row r="127" ht="25">
      <c r="A127" s="1" t="s">
        <v>91</v>
      </c>
      <c r="B127" s="1">
        <v>29</v>
      </c>
      <c r="C127" s="26" t="s">
        <v>323</v>
      </c>
      <c r="D127" t="s">
        <v>324</v>
      </c>
      <c r="E127" s="27" t="s">
        <v>325</v>
      </c>
      <c r="F127" s="28" t="s">
        <v>319</v>
      </c>
      <c r="G127" s="29">
        <v>69.296000000000006</v>
      </c>
      <c r="H127" s="28">
        <v>0</v>
      </c>
      <c r="I127" s="30">
        <f>ROUND(G127*H127,P4)</f>
        <v>0</v>
      </c>
      <c r="L127" s="30">
        <v>0</v>
      </c>
      <c r="M127" s="24">
        <f>ROUND(G127*L127,P4)</f>
        <v>0</v>
      </c>
      <c r="N127" s="25" t="s">
        <v>93</v>
      </c>
      <c r="O127" s="31">
        <f>M127*AA127</f>
        <v>0</v>
      </c>
      <c r="P127" s="1">
        <v>3</v>
      </c>
      <c r="AA127" s="1">
        <f>IF(P127=1,$O$3,IF(P127=2,$O$4,$O$5))</f>
        <v>0</v>
      </c>
    </row>
    <row r="128">
      <c r="A128" s="1" t="s">
        <v>96</v>
      </c>
      <c r="E128" s="27" t="s">
        <v>326</v>
      </c>
    </row>
    <row r="129" ht="13">
      <c r="A129" s="1" t="s">
        <v>98</v>
      </c>
      <c r="E129" s="32" t="s">
        <v>327</v>
      </c>
    </row>
    <row r="130" ht="137.5">
      <c r="A130" s="1" t="s">
        <v>100</v>
      </c>
      <c r="E130" s="27" t="s">
        <v>322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20</v>
      </c>
      <c r="M3" s="20">
        <f>Rekapitulace!C14</f>
        <v>0</v>
      </c>
      <c r="N3" s="6" t="s">
        <v>3</v>
      </c>
      <c r="O3">
        <v>0</v>
      </c>
      <c r="P3">
        <v>2</v>
      </c>
    </row>
    <row r="4" ht="34.01575" customHeight="1">
      <c r="A4" s="16" t="s">
        <v>69</v>
      </c>
      <c r="B4" s="17" t="s">
        <v>70</v>
      </c>
      <c r="C4" s="18" t="s">
        <v>20</v>
      </c>
      <c r="D4" s="1"/>
      <c r="E4" s="17" t="s">
        <v>21</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COUNTIFS(L8:L50,"=0",A8:A50,"P")+COUNTIFS(L8:L50,"",A8:A50,"P")+SUM(Q8:Q50)</f>
        <v>0</v>
      </c>
    </row>
    <row r="8" ht="13">
      <c r="A8" s="1" t="s">
        <v>86</v>
      </c>
      <c r="C8" s="22" t="s">
        <v>328</v>
      </c>
      <c r="E8" s="23" t="s">
        <v>25</v>
      </c>
      <c r="L8" s="24">
        <f>L9</f>
        <v>0</v>
      </c>
      <c r="M8" s="24">
        <f>M9</f>
        <v>0</v>
      </c>
      <c r="N8" s="25"/>
    </row>
    <row r="9" ht="13">
      <c r="A9" s="1" t="s">
        <v>88</v>
      </c>
      <c r="C9" s="22" t="s">
        <v>283</v>
      </c>
      <c r="E9" s="23" t="s">
        <v>284</v>
      </c>
      <c r="L9" s="24">
        <f>SUMIFS(L10:L49,A10:A49,"P")</f>
        <v>0</v>
      </c>
      <c r="M9" s="24">
        <f>SUMIFS(M10:M49,A10:A49,"P")</f>
        <v>0</v>
      </c>
      <c r="N9" s="25"/>
    </row>
    <row r="10">
      <c r="A10" s="1" t="s">
        <v>91</v>
      </c>
      <c r="B10" s="1">
        <v>1</v>
      </c>
      <c r="C10" s="26" t="s">
        <v>329</v>
      </c>
      <c r="D10" t="s">
        <v>117</v>
      </c>
      <c r="E10" s="27" t="s">
        <v>330</v>
      </c>
      <c r="F10" s="28" t="s">
        <v>106</v>
      </c>
      <c r="G10" s="29">
        <v>1</v>
      </c>
      <c r="H10" s="28">
        <v>0</v>
      </c>
      <c r="I10" s="30">
        <f>ROUND(G10*H10,P4)</f>
        <v>0</v>
      </c>
      <c r="L10" s="30">
        <v>0</v>
      </c>
      <c r="M10" s="24">
        <f>ROUND(G10*L10,P4)</f>
        <v>0</v>
      </c>
      <c r="N10" s="25" t="s">
        <v>107</v>
      </c>
      <c r="O10" s="31">
        <f>M10*AA10</f>
        <v>0</v>
      </c>
      <c r="P10" s="1">
        <v>3</v>
      </c>
      <c r="AA10" s="1">
        <f>IF(P10=1,$O$3,IF(P10=2,$O$4,$O$5))</f>
        <v>0</v>
      </c>
    </row>
    <row r="11">
      <c r="A11" s="1" t="s">
        <v>96</v>
      </c>
      <c r="E11" s="27" t="s">
        <v>331</v>
      </c>
    </row>
    <row r="12" ht="13">
      <c r="A12" s="1" t="s">
        <v>98</v>
      </c>
      <c r="E12" s="32" t="s">
        <v>332</v>
      </c>
    </row>
    <row r="13" ht="250">
      <c r="A13" s="1" t="s">
        <v>100</v>
      </c>
      <c r="E13" s="27" t="s">
        <v>333</v>
      </c>
    </row>
    <row r="14">
      <c r="A14" s="1" t="s">
        <v>91</v>
      </c>
      <c r="B14" s="1">
        <v>2</v>
      </c>
      <c r="C14" s="26" t="s">
        <v>334</v>
      </c>
      <c r="D14" t="s">
        <v>117</v>
      </c>
      <c r="E14" s="27" t="s">
        <v>335</v>
      </c>
      <c r="F14" s="28" t="s">
        <v>106</v>
      </c>
      <c r="G14" s="29">
        <v>1</v>
      </c>
      <c r="H14" s="28">
        <v>0</v>
      </c>
      <c r="I14" s="30">
        <f>ROUND(G14*H14,P4)</f>
        <v>0</v>
      </c>
      <c r="L14" s="30">
        <v>0</v>
      </c>
      <c r="M14" s="24">
        <f>ROUND(G14*L14,P4)</f>
        <v>0</v>
      </c>
      <c r="N14" s="25" t="s">
        <v>107</v>
      </c>
      <c r="O14" s="31">
        <f>M14*AA14</f>
        <v>0</v>
      </c>
      <c r="P14" s="1">
        <v>3</v>
      </c>
      <c r="AA14" s="1">
        <f>IF(P14=1,$O$3,IF(P14=2,$O$4,$O$5))</f>
        <v>0</v>
      </c>
    </row>
    <row r="15">
      <c r="A15" s="1" t="s">
        <v>96</v>
      </c>
      <c r="E15" s="27" t="s">
        <v>336</v>
      </c>
    </row>
    <row r="16" ht="26">
      <c r="A16" s="1" t="s">
        <v>98</v>
      </c>
      <c r="E16" s="32" t="s">
        <v>337</v>
      </c>
    </row>
    <row r="17">
      <c r="A17" s="1" t="s">
        <v>100</v>
      </c>
      <c r="E17" s="27" t="s">
        <v>93</v>
      </c>
    </row>
    <row r="18">
      <c r="A18" s="1" t="s">
        <v>91</v>
      </c>
      <c r="B18" s="1">
        <v>3</v>
      </c>
      <c r="C18" s="26" t="s">
        <v>338</v>
      </c>
      <c r="D18" t="s">
        <v>117</v>
      </c>
      <c r="E18" s="27" t="s">
        <v>339</v>
      </c>
      <c r="F18" s="28" t="s">
        <v>106</v>
      </c>
      <c r="G18" s="29">
        <v>4</v>
      </c>
      <c r="H18" s="28">
        <v>0</v>
      </c>
      <c r="I18" s="30">
        <f>ROUND(G18*H18,P4)</f>
        <v>0</v>
      </c>
      <c r="L18" s="30">
        <v>0</v>
      </c>
      <c r="M18" s="24">
        <f>ROUND(G18*L18,P4)</f>
        <v>0</v>
      </c>
      <c r="N18" s="25" t="s">
        <v>107</v>
      </c>
      <c r="O18" s="31">
        <f>M18*AA18</f>
        <v>0</v>
      </c>
      <c r="P18" s="1">
        <v>3</v>
      </c>
      <c r="AA18" s="1">
        <f>IF(P18=1,$O$3,IF(P18=2,$O$4,$O$5))</f>
        <v>0</v>
      </c>
    </row>
    <row r="19">
      <c r="A19" s="1" t="s">
        <v>96</v>
      </c>
      <c r="E19" s="27" t="s">
        <v>340</v>
      </c>
    </row>
    <row r="20" ht="26">
      <c r="A20" s="1" t="s">
        <v>98</v>
      </c>
      <c r="E20" s="32" t="s">
        <v>341</v>
      </c>
    </row>
    <row r="21">
      <c r="A21" s="1" t="s">
        <v>100</v>
      </c>
      <c r="E21" s="27" t="s">
        <v>93</v>
      </c>
    </row>
    <row r="22">
      <c r="A22" s="1" t="s">
        <v>91</v>
      </c>
      <c r="B22" s="1">
        <v>4</v>
      </c>
      <c r="C22" s="26" t="s">
        <v>342</v>
      </c>
      <c r="D22" t="s">
        <v>93</v>
      </c>
      <c r="E22" s="27" t="s">
        <v>343</v>
      </c>
      <c r="F22" s="28" t="s">
        <v>106</v>
      </c>
      <c r="G22" s="29">
        <v>2</v>
      </c>
      <c r="H22" s="28">
        <v>0</v>
      </c>
      <c r="I22" s="30">
        <f>ROUND(G22*H22,P4)</f>
        <v>0</v>
      </c>
      <c r="L22" s="30">
        <v>0</v>
      </c>
      <c r="M22" s="24">
        <f>ROUND(G22*L22,P4)</f>
        <v>0</v>
      </c>
      <c r="N22" s="25" t="s">
        <v>107</v>
      </c>
      <c r="O22" s="31">
        <f>M22*AA22</f>
        <v>0</v>
      </c>
      <c r="P22" s="1">
        <v>3</v>
      </c>
      <c r="AA22" s="1">
        <f>IF(P22=1,$O$3,IF(P22=2,$O$4,$O$5))</f>
        <v>0</v>
      </c>
    </row>
    <row r="23">
      <c r="A23" s="1" t="s">
        <v>96</v>
      </c>
      <c r="E23" s="27" t="s">
        <v>344</v>
      </c>
    </row>
    <row r="24">
      <c r="A24" s="1" t="s">
        <v>98</v>
      </c>
    </row>
    <row r="25" ht="125">
      <c r="A25" s="1" t="s">
        <v>100</v>
      </c>
      <c r="E25" s="27" t="s">
        <v>345</v>
      </c>
    </row>
    <row r="26">
      <c r="A26" s="1" t="s">
        <v>91</v>
      </c>
      <c r="B26" s="1">
        <v>5</v>
      </c>
      <c r="C26" s="26" t="s">
        <v>346</v>
      </c>
      <c r="D26" t="s">
        <v>117</v>
      </c>
      <c r="E26" s="27" t="s">
        <v>347</v>
      </c>
      <c r="F26" s="28" t="s">
        <v>106</v>
      </c>
      <c r="G26" s="29">
        <v>14</v>
      </c>
      <c r="H26" s="28">
        <v>0</v>
      </c>
      <c r="I26" s="30">
        <f>ROUND(G26*H26,P4)</f>
        <v>0</v>
      </c>
      <c r="L26" s="30">
        <v>0</v>
      </c>
      <c r="M26" s="24">
        <f>ROUND(G26*L26,P4)</f>
        <v>0</v>
      </c>
      <c r="N26" s="25" t="s">
        <v>107</v>
      </c>
      <c r="O26" s="31">
        <f>M26*AA26</f>
        <v>0</v>
      </c>
      <c r="P26" s="1">
        <v>3</v>
      </c>
      <c r="AA26" s="1">
        <f>IF(P26=1,$O$3,IF(P26=2,$O$4,$O$5))</f>
        <v>0</v>
      </c>
    </row>
    <row r="27">
      <c r="A27" s="1" t="s">
        <v>96</v>
      </c>
      <c r="E27" s="27" t="s">
        <v>348</v>
      </c>
    </row>
    <row r="28" ht="13">
      <c r="A28" s="1" t="s">
        <v>98</v>
      </c>
      <c r="E28" s="32" t="s">
        <v>349</v>
      </c>
    </row>
    <row r="29" ht="125">
      <c r="A29" s="1" t="s">
        <v>100</v>
      </c>
      <c r="E29" s="27" t="s">
        <v>345</v>
      </c>
    </row>
    <row r="30">
      <c r="A30" s="1" t="s">
        <v>91</v>
      </c>
      <c r="B30" s="1">
        <v>6</v>
      </c>
      <c r="C30" s="26" t="s">
        <v>350</v>
      </c>
      <c r="D30" t="s">
        <v>117</v>
      </c>
      <c r="E30" s="27" t="s">
        <v>351</v>
      </c>
      <c r="F30" s="28" t="s">
        <v>106</v>
      </c>
      <c r="G30" s="29">
        <v>10</v>
      </c>
      <c r="H30" s="28">
        <v>0</v>
      </c>
      <c r="I30" s="30">
        <f>ROUND(G30*H30,P4)</f>
        <v>0</v>
      </c>
      <c r="L30" s="30">
        <v>0</v>
      </c>
      <c r="M30" s="24">
        <f>ROUND(G30*L30,P4)</f>
        <v>0</v>
      </c>
      <c r="N30" s="25" t="s">
        <v>107</v>
      </c>
      <c r="O30" s="31">
        <f>M30*AA30</f>
        <v>0</v>
      </c>
      <c r="P30" s="1">
        <v>3</v>
      </c>
      <c r="AA30" s="1">
        <f>IF(P30=1,$O$3,IF(P30=2,$O$4,$O$5))</f>
        <v>0</v>
      </c>
    </row>
    <row r="31">
      <c r="A31" s="1" t="s">
        <v>96</v>
      </c>
      <c r="E31" s="27" t="s">
        <v>352</v>
      </c>
    </row>
    <row r="32" ht="13">
      <c r="A32" s="1" t="s">
        <v>98</v>
      </c>
      <c r="E32" s="32" t="s">
        <v>353</v>
      </c>
    </row>
    <row r="33" ht="112.5">
      <c r="A33" s="1" t="s">
        <v>100</v>
      </c>
      <c r="E33" s="27" t="s">
        <v>354</v>
      </c>
    </row>
    <row r="34">
      <c r="A34" s="1" t="s">
        <v>91</v>
      </c>
      <c r="B34" s="1">
        <v>7</v>
      </c>
      <c r="C34" s="26" t="s">
        <v>355</v>
      </c>
      <c r="D34" t="s">
        <v>117</v>
      </c>
      <c r="E34" s="27" t="s">
        <v>356</v>
      </c>
      <c r="F34" s="28" t="s">
        <v>106</v>
      </c>
      <c r="G34" s="29">
        <v>3</v>
      </c>
      <c r="H34" s="28">
        <v>0</v>
      </c>
      <c r="I34" s="30">
        <f>ROUND(G34*H34,P4)</f>
        <v>0</v>
      </c>
      <c r="L34" s="30">
        <v>0</v>
      </c>
      <c r="M34" s="24">
        <f>ROUND(G34*L34,P4)</f>
        <v>0</v>
      </c>
      <c r="N34" s="25" t="s">
        <v>107</v>
      </c>
      <c r="O34" s="31">
        <f>M34*AA34</f>
        <v>0</v>
      </c>
      <c r="P34" s="1">
        <v>3</v>
      </c>
      <c r="AA34" s="1">
        <f>IF(P34=1,$O$3,IF(P34=2,$O$4,$O$5))</f>
        <v>0</v>
      </c>
    </row>
    <row r="35">
      <c r="A35" s="1" t="s">
        <v>96</v>
      </c>
      <c r="E35" s="27" t="s">
        <v>357</v>
      </c>
    </row>
    <row r="36" ht="26">
      <c r="A36" s="1" t="s">
        <v>98</v>
      </c>
      <c r="E36" s="32" t="s">
        <v>358</v>
      </c>
    </row>
    <row r="37" ht="125">
      <c r="A37" s="1" t="s">
        <v>100</v>
      </c>
      <c r="E37" s="27" t="s">
        <v>359</v>
      </c>
    </row>
    <row r="38" ht="25">
      <c r="A38" s="1" t="s">
        <v>91</v>
      </c>
      <c r="B38" s="1">
        <v>8</v>
      </c>
      <c r="C38" s="26" t="s">
        <v>360</v>
      </c>
      <c r="D38" t="s">
        <v>117</v>
      </c>
      <c r="E38" s="27" t="s">
        <v>361</v>
      </c>
      <c r="F38" s="28" t="s">
        <v>308</v>
      </c>
      <c r="G38" s="29">
        <v>9.4199999999999999</v>
      </c>
      <c r="H38" s="28">
        <v>0</v>
      </c>
      <c r="I38" s="30">
        <f>ROUND(G38*H38,P4)</f>
        <v>0</v>
      </c>
      <c r="L38" s="30">
        <v>0</v>
      </c>
      <c r="M38" s="24">
        <f>ROUND(G38*L38,P4)</f>
        <v>0</v>
      </c>
      <c r="N38" s="25" t="s">
        <v>107</v>
      </c>
      <c r="O38" s="31">
        <f>M38*AA38</f>
        <v>0</v>
      </c>
      <c r="P38" s="1">
        <v>3</v>
      </c>
      <c r="AA38" s="1">
        <f>IF(P38=1,$O$3,IF(P38=2,$O$4,$O$5))</f>
        <v>0</v>
      </c>
    </row>
    <row r="39">
      <c r="A39" s="1" t="s">
        <v>96</v>
      </c>
      <c r="E39" s="27" t="s">
        <v>93</v>
      </c>
    </row>
    <row r="40" ht="13">
      <c r="A40" s="1" t="s">
        <v>98</v>
      </c>
      <c r="E40" s="32" t="s">
        <v>362</v>
      </c>
    </row>
    <row r="41" ht="125">
      <c r="A41" s="1" t="s">
        <v>100</v>
      </c>
      <c r="E41" s="27" t="s">
        <v>363</v>
      </c>
    </row>
    <row r="42">
      <c r="A42" s="1" t="s">
        <v>91</v>
      </c>
      <c r="B42" s="1">
        <v>9</v>
      </c>
      <c r="C42" s="26" t="s">
        <v>364</v>
      </c>
      <c r="D42" t="s">
        <v>117</v>
      </c>
      <c r="E42" s="27" t="s">
        <v>365</v>
      </c>
      <c r="F42" s="28" t="s">
        <v>106</v>
      </c>
      <c r="G42" s="29">
        <v>14</v>
      </c>
      <c r="H42" s="28">
        <v>0</v>
      </c>
      <c r="I42" s="30">
        <f>ROUND(G42*H42,P4)</f>
        <v>0</v>
      </c>
      <c r="L42" s="30">
        <v>0</v>
      </c>
      <c r="M42" s="24">
        <f>ROUND(G42*L42,P4)</f>
        <v>0</v>
      </c>
      <c r="N42" s="25" t="s">
        <v>107</v>
      </c>
      <c r="O42" s="31">
        <f>M42*AA42</f>
        <v>0</v>
      </c>
      <c r="P42" s="1">
        <v>3</v>
      </c>
      <c r="AA42" s="1">
        <f>IF(P42=1,$O$3,IF(P42=2,$O$4,$O$5))</f>
        <v>0</v>
      </c>
    </row>
    <row r="43">
      <c r="A43" s="1" t="s">
        <v>96</v>
      </c>
      <c r="E43" s="27" t="s">
        <v>366</v>
      </c>
    </row>
    <row r="44" ht="26">
      <c r="A44" s="1" t="s">
        <v>98</v>
      </c>
      <c r="E44" s="32" t="s">
        <v>367</v>
      </c>
    </row>
    <row r="45">
      <c r="A45" s="1" t="s">
        <v>100</v>
      </c>
      <c r="E45" s="27" t="s">
        <v>93</v>
      </c>
    </row>
    <row r="46" ht="25">
      <c r="A46" s="1" t="s">
        <v>91</v>
      </c>
      <c r="B46" s="1">
        <v>10</v>
      </c>
      <c r="C46" s="26" t="s">
        <v>368</v>
      </c>
      <c r="D46" t="s">
        <v>117</v>
      </c>
      <c r="E46" s="27" t="s">
        <v>369</v>
      </c>
      <c r="F46" s="28" t="s">
        <v>308</v>
      </c>
      <c r="G46" s="29">
        <v>4</v>
      </c>
      <c r="H46" s="28">
        <v>0</v>
      </c>
      <c r="I46" s="30">
        <f>ROUND(G46*H46,P4)</f>
        <v>0</v>
      </c>
      <c r="L46" s="30">
        <v>0</v>
      </c>
      <c r="M46" s="24">
        <f>ROUND(G46*L46,P4)</f>
        <v>0</v>
      </c>
      <c r="N46" s="25" t="s">
        <v>107</v>
      </c>
      <c r="O46" s="31">
        <f>M46*AA46</f>
        <v>0</v>
      </c>
      <c r="P46" s="1">
        <v>3</v>
      </c>
      <c r="AA46" s="1">
        <f>IF(P46=1,$O$3,IF(P46=2,$O$4,$O$5))</f>
        <v>0</v>
      </c>
    </row>
    <row r="47">
      <c r="A47" s="1" t="s">
        <v>96</v>
      </c>
      <c r="E47" s="27" t="s">
        <v>93</v>
      </c>
    </row>
    <row r="48" ht="13">
      <c r="A48" s="1" t="s">
        <v>98</v>
      </c>
      <c r="E48" s="32" t="s">
        <v>370</v>
      </c>
    </row>
    <row r="49">
      <c r="A49" s="1" t="s">
        <v>100</v>
      </c>
      <c r="E49" s="27" t="s">
        <v>93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26</v>
      </c>
      <c r="M3" s="20">
        <f>Rekapitulace!C17</f>
        <v>0</v>
      </c>
      <c r="N3" s="6" t="s">
        <v>3</v>
      </c>
      <c r="O3">
        <v>0</v>
      </c>
      <c r="P3">
        <v>2</v>
      </c>
    </row>
    <row r="4" ht="34.01575" customHeight="1">
      <c r="A4" s="16" t="s">
        <v>69</v>
      </c>
      <c r="B4" s="17" t="s">
        <v>70</v>
      </c>
      <c r="C4" s="18" t="s">
        <v>26</v>
      </c>
      <c r="D4" s="1"/>
      <c r="E4" s="17" t="s">
        <v>27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COUNTIFS(L8:L61,"=0",A8:A61,"P")+COUNTIFS(L8:L61,"",A8:A61,"P")+SUM(Q8:Q61)</f>
        <v>0</v>
      </c>
    </row>
    <row r="8" ht="13">
      <c r="A8" s="1" t="s">
        <v>86</v>
      </c>
      <c r="C8" s="22" t="s">
        <v>371</v>
      </c>
      <c r="E8" s="23" t="s">
        <v>29</v>
      </c>
      <c r="L8" s="24">
        <f>L9+L14+L35+L56</f>
        <v>0</v>
      </c>
      <c r="M8" s="24">
        <f>M9+M14+M35+M56</f>
        <v>0</v>
      </c>
      <c r="N8" s="25"/>
    </row>
    <row r="9" ht="13">
      <c r="A9" s="1" t="s">
        <v>88</v>
      </c>
      <c r="C9" s="22" t="s">
        <v>117</v>
      </c>
      <c r="E9" s="23" t="s">
        <v>118</v>
      </c>
      <c r="L9" s="24">
        <f>SUMIFS(L10:L13,A10:A13,"P")</f>
        <v>0</v>
      </c>
      <c r="M9" s="24">
        <f>SUMIFS(M10:M13,A10:A13,"P")</f>
        <v>0</v>
      </c>
      <c r="N9" s="25"/>
    </row>
    <row r="10" ht="25">
      <c r="A10" s="1" t="s">
        <v>91</v>
      </c>
      <c r="B10" s="1">
        <v>1</v>
      </c>
      <c r="C10" s="26" t="s">
        <v>372</v>
      </c>
      <c r="D10" t="s">
        <v>93</v>
      </c>
      <c r="E10" s="27" t="s">
        <v>373</v>
      </c>
      <c r="F10" s="28" t="s">
        <v>121</v>
      </c>
      <c r="G10" s="29">
        <v>8.5</v>
      </c>
      <c r="H10" s="28">
        <v>0</v>
      </c>
      <c r="I10" s="30">
        <f>ROUND(G10*H10,P4)</f>
        <v>0</v>
      </c>
      <c r="L10" s="30">
        <v>0</v>
      </c>
      <c r="M10" s="24">
        <f>ROUND(G10*L10,P4)</f>
        <v>0</v>
      </c>
      <c r="N10" s="25" t="s">
        <v>107</v>
      </c>
      <c r="O10" s="31">
        <f>M10*AA10</f>
        <v>0</v>
      </c>
      <c r="P10" s="1">
        <v>3</v>
      </c>
      <c r="AA10" s="1">
        <f>IF(P10=1,$O$3,IF(P10=2,$O$4,$O$5))</f>
        <v>0</v>
      </c>
    </row>
    <row r="11">
      <c r="A11" s="1" t="s">
        <v>96</v>
      </c>
      <c r="E11" s="27" t="s">
        <v>374</v>
      </c>
    </row>
    <row r="12" ht="13">
      <c r="A12" s="1" t="s">
        <v>98</v>
      </c>
      <c r="E12" s="32" t="s">
        <v>375</v>
      </c>
    </row>
    <row r="13">
      <c r="A13" s="1" t="s">
        <v>100</v>
      </c>
      <c r="E13" s="27" t="s">
        <v>201</v>
      </c>
    </row>
    <row r="14" ht="13">
      <c r="A14" s="1" t="s">
        <v>88</v>
      </c>
      <c r="C14" s="22" t="s">
        <v>222</v>
      </c>
      <c r="E14" s="23" t="s">
        <v>223</v>
      </c>
      <c r="L14" s="24">
        <f>SUMIFS(L15:L34,A15:A34,"P")</f>
        <v>0</v>
      </c>
      <c r="M14" s="24">
        <f>SUMIFS(M15:M34,A15:A34,"P")</f>
        <v>0</v>
      </c>
      <c r="N14" s="25"/>
    </row>
    <row r="15">
      <c r="A15" s="1" t="s">
        <v>91</v>
      </c>
      <c r="B15" s="1">
        <v>2</v>
      </c>
      <c r="C15" s="26" t="s">
        <v>278</v>
      </c>
      <c r="D15" t="s">
        <v>93</v>
      </c>
      <c r="E15" s="27" t="s">
        <v>279</v>
      </c>
      <c r="F15" s="28" t="s">
        <v>121</v>
      </c>
      <c r="G15" s="29">
        <v>3.7999999999999998</v>
      </c>
      <c r="H15" s="28">
        <v>0</v>
      </c>
      <c r="I15" s="30">
        <f>ROUND(G15*H15,P4)</f>
        <v>0</v>
      </c>
      <c r="L15" s="30">
        <v>0</v>
      </c>
      <c r="M15" s="24">
        <f>ROUND(G15*L15,P4)</f>
        <v>0</v>
      </c>
      <c r="N15" s="25" t="s">
        <v>107</v>
      </c>
      <c r="O15" s="31">
        <f>M15*AA15</f>
        <v>0</v>
      </c>
      <c r="P15" s="1">
        <v>3</v>
      </c>
      <c r="AA15" s="1">
        <f>IF(P15=1,$O$3,IF(P15=2,$O$4,$O$5))</f>
        <v>0</v>
      </c>
    </row>
    <row r="16">
      <c r="A16" s="1" t="s">
        <v>96</v>
      </c>
      <c r="E16" s="27" t="s">
        <v>376</v>
      </c>
    </row>
    <row r="17" ht="39">
      <c r="A17" s="1" t="s">
        <v>98</v>
      </c>
      <c r="E17" s="32" t="s">
        <v>377</v>
      </c>
    </row>
    <row r="18" ht="137.5">
      <c r="A18" s="1" t="s">
        <v>100</v>
      </c>
      <c r="E18" s="27" t="s">
        <v>282</v>
      </c>
    </row>
    <row r="19">
      <c r="A19" s="1" t="s">
        <v>91</v>
      </c>
      <c r="B19" s="1">
        <v>3</v>
      </c>
      <c r="C19" s="26" t="s">
        <v>378</v>
      </c>
      <c r="D19" t="s">
        <v>93</v>
      </c>
      <c r="E19" s="27" t="s">
        <v>379</v>
      </c>
      <c r="F19" s="28" t="s">
        <v>213</v>
      </c>
      <c r="G19" s="29">
        <v>40</v>
      </c>
      <c r="H19" s="28">
        <v>0</v>
      </c>
      <c r="I19" s="30">
        <f>ROUND(G19*H19,P4)</f>
        <v>0</v>
      </c>
      <c r="L19" s="30">
        <v>0</v>
      </c>
      <c r="M19" s="24">
        <f>ROUND(G19*L19,P4)</f>
        <v>0</v>
      </c>
      <c r="N19" s="25" t="s">
        <v>107</v>
      </c>
      <c r="O19" s="31">
        <f>M19*AA19</f>
        <v>0</v>
      </c>
      <c r="P19" s="1">
        <v>3</v>
      </c>
      <c r="AA19" s="1">
        <f>IF(P19=1,$O$3,IF(P19=2,$O$4,$O$5))</f>
        <v>0</v>
      </c>
    </row>
    <row r="20">
      <c r="A20" s="1" t="s">
        <v>96</v>
      </c>
      <c r="E20" s="27" t="s">
        <v>380</v>
      </c>
    </row>
    <row r="21" ht="13">
      <c r="A21" s="1" t="s">
        <v>98</v>
      </c>
      <c r="E21" s="32" t="s">
        <v>381</v>
      </c>
    </row>
    <row r="22">
      <c r="A22" s="1" t="s">
        <v>100</v>
      </c>
      <c r="E22" s="27" t="s">
        <v>201</v>
      </c>
    </row>
    <row r="23">
      <c r="A23" s="1" t="s">
        <v>91</v>
      </c>
      <c r="B23" s="1">
        <v>4</v>
      </c>
      <c r="C23" s="26" t="s">
        <v>382</v>
      </c>
      <c r="D23" t="s">
        <v>93</v>
      </c>
      <c r="E23" s="27" t="s">
        <v>383</v>
      </c>
      <c r="F23" s="28" t="s">
        <v>213</v>
      </c>
      <c r="G23" s="29">
        <v>44</v>
      </c>
      <c r="H23" s="28">
        <v>0</v>
      </c>
      <c r="I23" s="30">
        <f>ROUND(G23*H23,P4)</f>
        <v>0</v>
      </c>
      <c r="L23" s="30">
        <v>0</v>
      </c>
      <c r="M23" s="24">
        <f>ROUND(G23*L23,P4)</f>
        <v>0</v>
      </c>
      <c r="N23" s="25" t="s">
        <v>107</v>
      </c>
      <c r="O23" s="31">
        <f>M23*AA23</f>
        <v>0</v>
      </c>
      <c r="P23" s="1">
        <v>3</v>
      </c>
      <c r="AA23" s="1">
        <f>IF(P23=1,$O$3,IF(P23=2,$O$4,$O$5))</f>
        <v>0</v>
      </c>
    </row>
    <row r="24">
      <c r="A24" s="1" t="s">
        <v>96</v>
      </c>
      <c r="E24" s="27" t="s">
        <v>384</v>
      </c>
    </row>
    <row r="25" ht="13">
      <c r="A25" s="1" t="s">
        <v>98</v>
      </c>
      <c r="E25" s="32" t="s">
        <v>385</v>
      </c>
    </row>
    <row r="26">
      <c r="A26" s="1" t="s">
        <v>100</v>
      </c>
      <c r="E26" s="27" t="s">
        <v>201</v>
      </c>
    </row>
    <row r="27">
      <c r="A27" s="1" t="s">
        <v>91</v>
      </c>
      <c r="B27" s="1">
        <v>5</v>
      </c>
      <c r="C27" s="26" t="s">
        <v>386</v>
      </c>
      <c r="D27" t="s">
        <v>93</v>
      </c>
      <c r="E27" s="27" t="s">
        <v>387</v>
      </c>
      <c r="F27" s="28" t="s">
        <v>213</v>
      </c>
      <c r="G27" s="29">
        <v>44</v>
      </c>
      <c r="H27" s="28">
        <v>0</v>
      </c>
      <c r="I27" s="30">
        <f>ROUND(G27*H27,P4)</f>
        <v>0</v>
      </c>
      <c r="L27" s="30">
        <v>0</v>
      </c>
      <c r="M27" s="24">
        <f>ROUND(G27*L27,P4)</f>
        <v>0</v>
      </c>
      <c r="N27" s="25" t="s">
        <v>107</v>
      </c>
      <c r="O27" s="31">
        <f>M27*AA27</f>
        <v>0</v>
      </c>
      <c r="P27" s="1">
        <v>3</v>
      </c>
      <c r="AA27" s="1">
        <f>IF(P27=1,$O$3,IF(P27=2,$O$4,$O$5))</f>
        <v>0</v>
      </c>
    </row>
    <row r="28">
      <c r="A28" s="1" t="s">
        <v>96</v>
      </c>
      <c r="E28" s="27" t="s">
        <v>388</v>
      </c>
    </row>
    <row r="29" ht="13">
      <c r="A29" s="1" t="s">
        <v>98</v>
      </c>
      <c r="E29" s="32" t="s">
        <v>389</v>
      </c>
    </row>
    <row r="30">
      <c r="A30" s="1" t="s">
        <v>100</v>
      </c>
      <c r="E30" s="27" t="s">
        <v>201</v>
      </c>
    </row>
    <row r="31">
      <c r="A31" s="1" t="s">
        <v>91</v>
      </c>
      <c r="B31" s="1">
        <v>6</v>
      </c>
      <c r="C31" s="26" t="s">
        <v>390</v>
      </c>
      <c r="D31" t="s">
        <v>93</v>
      </c>
      <c r="E31" s="27" t="s">
        <v>391</v>
      </c>
      <c r="F31" s="28" t="s">
        <v>213</v>
      </c>
      <c r="G31" s="29">
        <v>48</v>
      </c>
      <c r="H31" s="28">
        <v>0</v>
      </c>
      <c r="I31" s="30">
        <f>ROUND(G31*H31,P4)</f>
        <v>0</v>
      </c>
      <c r="L31" s="30">
        <v>0</v>
      </c>
      <c r="M31" s="24">
        <f>ROUND(G31*L31,P4)</f>
        <v>0</v>
      </c>
      <c r="N31" s="25" t="s">
        <v>107</v>
      </c>
      <c r="O31" s="31">
        <f>M31*AA31</f>
        <v>0</v>
      </c>
      <c r="P31" s="1">
        <v>3</v>
      </c>
      <c r="AA31" s="1">
        <f>IF(P31=1,$O$3,IF(P31=2,$O$4,$O$5))</f>
        <v>0</v>
      </c>
    </row>
    <row r="32">
      <c r="A32" s="1" t="s">
        <v>96</v>
      </c>
      <c r="E32" s="27" t="s">
        <v>392</v>
      </c>
    </row>
    <row r="33" ht="13">
      <c r="A33" s="1" t="s">
        <v>98</v>
      </c>
      <c r="E33" s="32" t="s">
        <v>393</v>
      </c>
    </row>
    <row r="34" ht="162.5">
      <c r="A34" s="1" t="s">
        <v>100</v>
      </c>
      <c r="E34" s="27" t="s">
        <v>394</v>
      </c>
    </row>
    <row r="35" ht="13">
      <c r="A35" s="1" t="s">
        <v>88</v>
      </c>
      <c r="C35" s="22" t="s">
        <v>283</v>
      </c>
      <c r="E35" s="23" t="s">
        <v>284</v>
      </c>
      <c r="L35" s="24">
        <f>SUMIFS(L36:L55,A36:A55,"P")</f>
        <v>0</v>
      </c>
      <c r="M35" s="24">
        <f>SUMIFS(M36:M55,A36:A55,"P")</f>
        <v>0</v>
      </c>
      <c r="N35" s="25"/>
    </row>
    <row r="36">
      <c r="A36" s="1" t="s">
        <v>91</v>
      </c>
      <c r="B36" s="1">
        <v>7</v>
      </c>
      <c r="C36" s="26" t="s">
        <v>395</v>
      </c>
      <c r="D36" t="s">
        <v>93</v>
      </c>
      <c r="E36" s="27" t="s">
        <v>396</v>
      </c>
      <c r="F36" s="28" t="s">
        <v>198</v>
      </c>
      <c r="G36" s="29">
        <v>2</v>
      </c>
      <c r="H36" s="28">
        <v>0</v>
      </c>
      <c r="I36" s="30">
        <f>ROUND(G36*H36,P4)</f>
        <v>0</v>
      </c>
      <c r="L36" s="30">
        <v>0</v>
      </c>
      <c r="M36" s="24">
        <f>ROUND(G36*L36,P4)</f>
        <v>0</v>
      </c>
      <c r="N36" s="25" t="s">
        <v>107</v>
      </c>
      <c r="O36" s="31">
        <f>M36*AA36</f>
        <v>0</v>
      </c>
      <c r="P36" s="1">
        <v>3</v>
      </c>
      <c r="AA36" s="1">
        <f>IF(P36=1,$O$3,IF(P36=2,$O$4,$O$5))</f>
        <v>0</v>
      </c>
    </row>
    <row r="37">
      <c r="A37" s="1" t="s">
        <v>96</v>
      </c>
      <c r="E37" s="27" t="s">
        <v>93</v>
      </c>
    </row>
    <row r="38" ht="13">
      <c r="A38" s="1" t="s">
        <v>98</v>
      </c>
      <c r="E38" s="32" t="s">
        <v>397</v>
      </c>
    </row>
    <row r="39">
      <c r="A39" s="1" t="s">
        <v>100</v>
      </c>
      <c r="E39" s="27" t="s">
        <v>201</v>
      </c>
    </row>
    <row r="40">
      <c r="A40" s="1" t="s">
        <v>91</v>
      </c>
      <c r="B40" s="1">
        <v>8</v>
      </c>
      <c r="C40" s="26" t="s">
        <v>398</v>
      </c>
      <c r="D40" t="s">
        <v>93</v>
      </c>
      <c r="E40" s="27" t="s">
        <v>399</v>
      </c>
      <c r="F40" s="28" t="s">
        <v>131</v>
      </c>
      <c r="G40" s="29">
        <v>12.5</v>
      </c>
      <c r="H40" s="28">
        <v>0</v>
      </c>
      <c r="I40" s="30">
        <f>ROUND(G40*H40,P4)</f>
        <v>0</v>
      </c>
      <c r="L40" s="30">
        <v>0</v>
      </c>
      <c r="M40" s="24">
        <f>ROUND(G40*L40,P4)</f>
        <v>0</v>
      </c>
      <c r="N40" s="25" t="s">
        <v>107</v>
      </c>
      <c r="O40" s="31">
        <f>M40*AA40</f>
        <v>0</v>
      </c>
      <c r="P40" s="1">
        <v>3</v>
      </c>
      <c r="AA40" s="1">
        <f>IF(P40=1,$O$3,IF(P40=2,$O$4,$O$5))</f>
        <v>0</v>
      </c>
    </row>
    <row r="41">
      <c r="A41" s="1" t="s">
        <v>96</v>
      </c>
      <c r="E41" s="27" t="s">
        <v>93</v>
      </c>
    </row>
    <row r="42" ht="13">
      <c r="A42" s="1" t="s">
        <v>98</v>
      </c>
      <c r="E42" s="32" t="s">
        <v>400</v>
      </c>
    </row>
    <row r="43">
      <c r="A43" s="1" t="s">
        <v>100</v>
      </c>
      <c r="E43" s="27" t="s">
        <v>201</v>
      </c>
    </row>
    <row r="44">
      <c r="A44" s="1" t="s">
        <v>91</v>
      </c>
      <c r="B44" s="1">
        <v>9</v>
      </c>
      <c r="C44" s="26" t="s">
        <v>401</v>
      </c>
      <c r="D44" t="s">
        <v>93</v>
      </c>
      <c r="E44" s="27" t="s">
        <v>402</v>
      </c>
      <c r="F44" s="28" t="s">
        <v>213</v>
      </c>
      <c r="G44" s="29">
        <v>12</v>
      </c>
      <c r="H44" s="28">
        <v>0</v>
      </c>
      <c r="I44" s="30">
        <f>ROUND(G44*H44,P4)</f>
        <v>0</v>
      </c>
      <c r="L44" s="30">
        <v>0</v>
      </c>
      <c r="M44" s="24">
        <f>ROUND(G44*L44,P4)</f>
        <v>0</v>
      </c>
      <c r="N44" s="25" t="s">
        <v>107</v>
      </c>
      <c r="O44" s="31">
        <f>M44*AA44</f>
        <v>0</v>
      </c>
      <c r="P44" s="1">
        <v>3</v>
      </c>
      <c r="AA44" s="1">
        <f>IF(P44=1,$O$3,IF(P44=2,$O$4,$O$5))</f>
        <v>0</v>
      </c>
    </row>
    <row r="45">
      <c r="A45" s="1" t="s">
        <v>96</v>
      </c>
      <c r="E45" s="27" t="s">
        <v>403</v>
      </c>
    </row>
    <row r="46" ht="13">
      <c r="A46" s="1" t="s">
        <v>98</v>
      </c>
      <c r="E46" s="32" t="s">
        <v>404</v>
      </c>
    </row>
    <row r="47">
      <c r="A47" s="1" t="s">
        <v>100</v>
      </c>
      <c r="E47" s="27" t="s">
        <v>201</v>
      </c>
    </row>
    <row r="48">
      <c r="A48" s="1" t="s">
        <v>91</v>
      </c>
      <c r="B48" s="1">
        <v>10</v>
      </c>
      <c r="C48" s="26" t="s">
        <v>405</v>
      </c>
      <c r="D48" t="s">
        <v>93</v>
      </c>
      <c r="E48" s="27" t="s">
        <v>406</v>
      </c>
      <c r="F48" s="28" t="s">
        <v>131</v>
      </c>
      <c r="G48" s="29">
        <v>6</v>
      </c>
      <c r="H48" s="28">
        <v>0</v>
      </c>
      <c r="I48" s="30">
        <f>ROUND(G48*H48,P4)</f>
        <v>0</v>
      </c>
      <c r="L48" s="30">
        <v>0</v>
      </c>
      <c r="M48" s="24">
        <f>ROUND(G48*L48,P4)</f>
        <v>0</v>
      </c>
      <c r="N48" s="25" t="s">
        <v>107</v>
      </c>
      <c r="O48" s="31">
        <f>M48*AA48</f>
        <v>0</v>
      </c>
      <c r="P48" s="1">
        <v>3</v>
      </c>
      <c r="AA48" s="1">
        <f>IF(P48=1,$O$3,IF(P48=2,$O$4,$O$5))</f>
        <v>0</v>
      </c>
    </row>
    <row r="49">
      <c r="A49" s="1" t="s">
        <v>96</v>
      </c>
      <c r="E49" s="27" t="s">
        <v>407</v>
      </c>
    </row>
    <row r="50" ht="13">
      <c r="A50" s="1" t="s">
        <v>98</v>
      </c>
      <c r="E50" s="32" t="s">
        <v>408</v>
      </c>
    </row>
    <row r="51">
      <c r="A51" s="1" t="s">
        <v>100</v>
      </c>
      <c r="E51" s="27" t="s">
        <v>201</v>
      </c>
    </row>
    <row r="52">
      <c r="A52" s="1" t="s">
        <v>91</v>
      </c>
      <c r="B52" s="1">
        <v>11</v>
      </c>
      <c r="C52" s="26" t="s">
        <v>409</v>
      </c>
      <c r="D52" t="s">
        <v>93</v>
      </c>
      <c r="E52" s="27" t="s">
        <v>410</v>
      </c>
      <c r="F52" s="28" t="s">
        <v>213</v>
      </c>
      <c r="G52" s="29">
        <v>17</v>
      </c>
      <c r="H52" s="28">
        <v>0</v>
      </c>
      <c r="I52" s="30">
        <f>ROUND(G52*H52,P4)</f>
        <v>0</v>
      </c>
      <c r="L52" s="30">
        <v>0</v>
      </c>
      <c r="M52" s="24">
        <f>ROUND(G52*L52,P4)</f>
        <v>0</v>
      </c>
      <c r="N52" s="25" t="s">
        <v>107</v>
      </c>
      <c r="O52" s="31">
        <f>M52*AA52</f>
        <v>0</v>
      </c>
      <c r="P52" s="1">
        <v>3</v>
      </c>
      <c r="AA52" s="1">
        <f>IF(P52=1,$O$3,IF(P52=2,$O$4,$O$5))</f>
        <v>0</v>
      </c>
    </row>
    <row r="53">
      <c r="A53" s="1" t="s">
        <v>96</v>
      </c>
      <c r="E53" s="27" t="s">
        <v>411</v>
      </c>
    </row>
    <row r="54" ht="13">
      <c r="A54" s="1" t="s">
        <v>98</v>
      </c>
      <c r="E54" s="32" t="s">
        <v>412</v>
      </c>
    </row>
    <row r="55">
      <c r="A55" s="1" t="s">
        <v>100</v>
      </c>
      <c r="E55" s="27" t="s">
        <v>201</v>
      </c>
    </row>
    <row r="56" ht="13">
      <c r="A56" s="1" t="s">
        <v>88</v>
      </c>
      <c r="C56" s="22" t="s">
        <v>315</v>
      </c>
      <c r="E56" s="23" t="s">
        <v>60</v>
      </c>
      <c r="L56" s="24">
        <f>SUMIFS(L57:L60,A57:A60,"P")</f>
        <v>0</v>
      </c>
      <c r="M56" s="24">
        <f>SUMIFS(M57:M60,A57:A60,"P")</f>
        <v>0</v>
      </c>
      <c r="N56" s="25"/>
    </row>
    <row r="57" ht="25">
      <c r="A57" s="1" t="s">
        <v>91</v>
      </c>
      <c r="B57" s="1">
        <v>12</v>
      </c>
      <c r="C57" s="26" t="s">
        <v>413</v>
      </c>
      <c r="D57" t="s">
        <v>414</v>
      </c>
      <c r="E57" s="27" t="s">
        <v>415</v>
      </c>
      <c r="F57" s="28" t="s">
        <v>319</v>
      </c>
      <c r="G57" s="29">
        <v>15.300000000000001</v>
      </c>
      <c r="H57" s="28">
        <v>0</v>
      </c>
      <c r="I57" s="30">
        <f>ROUND(G57*H57,P4)</f>
        <v>0</v>
      </c>
      <c r="L57" s="30">
        <v>0</v>
      </c>
      <c r="M57" s="24">
        <f>ROUND(G57*L57,P4)</f>
        <v>0</v>
      </c>
      <c r="N57" s="25" t="s">
        <v>93</v>
      </c>
      <c r="O57" s="31">
        <f>M57*AA57</f>
        <v>0</v>
      </c>
      <c r="P57" s="1">
        <v>3</v>
      </c>
      <c r="AA57" s="1">
        <f>IF(P57=1,$O$3,IF(P57=2,$O$4,$O$5))</f>
        <v>0</v>
      </c>
    </row>
    <row r="58">
      <c r="A58" s="1" t="s">
        <v>96</v>
      </c>
      <c r="E58" s="27" t="s">
        <v>416</v>
      </c>
    </row>
    <row r="59">
      <c r="A59" s="1" t="s">
        <v>98</v>
      </c>
    </row>
    <row r="60" ht="137.5">
      <c r="A60" s="1" t="s">
        <v>100</v>
      </c>
      <c r="E60" s="27" t="s">
        <v>322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26</v>
      </c>
      <c r="M3" s="20">
        <f>Rekapitulace!C17</f>
        <v>0</v>
      </c>
      <c r="N3" s="6" t="s">
        <v>3</v>
      </c>
      <c r="O3">
        <v>0</v>
      </c>
      <c r="P3">
        <v>2</v>
      </c>
    </row>
    <row r="4" ht="34.01575" customHeight="1">
      <c r="A4" s="16" t="s">
        <v>69</v>
      </c>
      <c r="B4" s="17" t="s">
        <v>70</v>
      </c>
      <c r="C4" s="18" t="s">
        <v>26</v>
      </c>
      <c r="D4" s="1"/>
      <c r="E4" s="17" t="s">
        <v>27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COUNTIFS(L8:L67,"=0",A8:A67,"P")+COUNTIFS(L8:L67,"",A8:A67,"P")+SUM(Q8:Q67)</f>
        <v>0</v>
      </c>
    </row>
    <row r="8" ht="13">
      <c r="A8" s="1" t="s">
        <v>86</v>
      </c>
      <c r="C8" s="22" t="s">
        <v>417</v>
      </c>
      <c r="E8" s="23" t="s">
        <v>31</v>
      </c>
      <c r="L8" s="24">
        <f>L9+L18+L23+L44+L49+L62</f>
        <v>0</v>
      </c>
      <c r="M8" s="24">
        <f>M9+M18+M23+M44+M49+M62</f>
        <v>0</v>
      </c>
      <c r="N8" s="25"/>
    </row>
    <row r="9" ht="13">
      <c r="A9" s="1" t="s">
        <v>88</v>
      </c>
      <c r="C9" s="22" t="s">
        <v>117</v>
      </c>
      <c r="E9" s="23" t="s">
        <v>118</v>
      </c>
      <c r="L9" s="24">
        <f>SUMIFS(L10:L17,A10:A17,"P")</f>
        <v>0</v>
      </c>
      <c r="M9" s="24">
        <f>SUMIFS(M10:M17,A10:A17,"P")</f>
        <v>0</v>
      </c>
      <c r="N9" s="25"/>
    </row>
    <row r="10" ht="25">
      <c r="A10" s="1" t="s">
        <v>91</v>
      </c>
      <c r="B10" s="1">
        <v>1</v>
      </c>
      <c r="C10" s="26" t="s">
        <v>372</v>
      </c>
      <c r="D10" t="s">
        <v>93</v>
      </c>
      <c r="E10" s="27" t="s">
        <v>373</v>
      </c>
      <c r="F10" s="28" t="s">
        <v>121</v>
      </c>
      <c r="G10" s="29">
        <v>3.5</v>
      </c>
      <c r="H10" s="28">
        <v>0</v>
      </c>
      <c r="I10" s="30">
        <f>ROUND(G10*H10,P4)</f>
        <v>0</v>
      </c>
      <c r="L10" s="30">
        <v>0</v>
      </c>
      <c r="M10" s="24">
        <f>ROUND(G10*L10,P4)</f>
        <v>0</v>
      </c>
      <c r="N10" s="25" t="s">
        <v>107</v>
      </c>
      <c r="O10" s="31">
        <f>M10*AA10</f>
        <v>0</v>
      </c>
      <c r="P10" s="1">
        <v>3</v>
      </c>
      <c r="AA10" s="1">
        <f>IF(P10=1,$O$3,IF(P10=2,$O$4,$O$5))</f>
        <v>0</v>
      </c>
    </row>
    <row r="11">
      <c r="A11" s="1" t="s">
        <v>96</v>
      </c>
      <c r="E11" s="27" t="s">
        <v>374</v>
      </c>
    </row>
    <row r="12" ht="13">
      <c r="A12" s="1" t="s">
        <v>98</v>
      </c>
      <c r="E12" s="32" t="s">
        <v>418</v>
      </c>
    </row>
    <row r="13">
      <c r="A13" s="1" t="s">
        <v>100</v>
      </c>
      <c r="E13" s="27" t="s">
        <v>201</v>
      </c>
    </row>
    <row r="14">
      <c r="A14" s="1" t="s">
        <v>91</v>
      </c>
      <c r="B14" s="1">
        <v>2</v>
      </c>
      <c r="C14" s="26" t="s">
        <v>419</v>
      </c>
      <c r="D14" t="s">
        <v>93</v>
      </c>
      <c r="E14" s="27" t="s">
        <v>420</v>
      </c>
      <c r="F14" s="28" t="s">
        <v>131</v>
      </c>
      <c r="G14" s="29">
        <v>27</v>
      </c>
      <c r="H14" s="28">
        <v>0</v>
      </c>
      <c r="I14" s="30">
        <f>ROUND(G14*H14,P4)</f>
        <v>0</v>
      </c>
      <c r="L14" s="30">
        <v>0</v>
      </c>
      <c r="M14" s="24">
        <f>ROUND(G14*L14,P4)</f>
        <v>0</v>
      </c>
      <c r="N14" s="25" t="s">
        <v>107</v>
      </c>
      <c r="O14" s="31">
        <f>M14*AA14</f>
        <v>0</v>
      </c>
      <c r="P14" s="1">
        <v>3</v>
      </c>
      <c r="AA14" s="1">
        <f>IF(P14=1,$O$3,IF(P14=2,$O$4,$O$5))</f>
        <v>0</v>
      </c>
    </row>
    <row r="15">
      <c r="A15" s="1" t="s">
        <v>96</v>
      </c>
      <c r="E15" s="27" t="s">
        <v>421</v>
      </c>
    </row>
    <row r="16" ht="13">
      <c r="A16" s="1" t="s">
        <v>98</v>
      </c>
      <c r="E16" s="32" t="s">
        <v>422</v>
      </c>
    </row>
    <row r="17">
      <c r="A17" s="1" t="s">
        <v>100</v>
      </c>
      <c r="E17" s="27" t="s">
        <v>201</v>
      </c>
    </row>
    <row r="18" ht="13">
      <c r="A18" s="1" t="s">
        <v>88</v>
      </c>
      <c r="C18" s="22" t="s">
        <v>423</v>
      </c>
      <c r="E18" s="23" t="s">
        <v>424</v>
      </c>
      <c r="L18" s="24">
        <f>SUMIFS(L19:L22,A19:A22,"P")</f>
        <v>0</v>
      </c>
      <c r="M18" s="24">
        <f>SUMIFS(M19:M22,A19:A22,"P")</f>
        <v>0</v>
      </c>
      <c r="N18" s="25"/>
    </row>
    <row r="19">
      <c r="A19" s="1" t="s">
        <v>91</v>
      </c>
      <c r="B19" s="1">
        <v>3</v>
      </c>
      <c r="C19" s="26" t="s">
        <v>425</v>
      </c>
      <c r="D19" t="s">
        <v>93</v>
      </c>
      <c r="E19" s="27" t="s">
        <v>426</v>
      </c>
      <c r="F19" s="28" t="s">
        <v>131</v>
      </c>
      <c r="G19" s="29">
        <v>22</v>
      </c>
      <c r="H19" s="28">
        <v>0</v>
      </c>
      <c r="I19" s="30">
        <f>ROUND(G19*H19,P4)</f>
        <v>0</v>
      </c>
      <c r="L19" s="30">
        <v>0</v>
      </c>
      <c r="M19" s="24">
        <f>ROUND(G19*L19,P4)</f>
        <v>0</v>
      </c>
      <c r="N19" s="25" t="s">
        <v>107</v>
      </c>
      <c r="O19" s="31">
        <f>M19*AA19</f>
        <v>0</v>
      </c>
      <c r="P19" s="1">
        <v>3</v>
      </c>
      <c r="AA19" s="1">
        <f>IF(P19=1,$O$3,IF(P19=2,$O$4,$O$5))</f>
        <v>0</v>
      </c>
    </row>
    <row r="20">
      <c r="A20" s="1" t="s">
        <v>96</v>
      </c>
      <c r="E20" s="27" t="s">
        <v>427</v>
      </c>
    </row>
    <row r="21" ht="13">
      <c r="A21" s="1" t="s">
        <v>98</v>
      </c>
      <c r="E21" s="32" t="s">
        <v>428</v>
      </c>
    </row>
    <row r="22">
      <c r="A22" s="1" t="s">
        <v>100</v>
      </c>
      <c r="E22" s="27" t="s">
        <v>201</v>
      </c>
    </row>
    <row r="23" ht="13">
      <c r="A23" s="1" t="s">
        <v>88</v>
      </c>
      <c r="C23" s="22" t="s">
        <v>222</v>
      </c>
      <c r="E23" s="23" t="s">
        <v>223</v>
      </c>
      <c r="L23" s="24">
        <f>SUMIFS(L24:L43,A24:A43,"P")</f>
        <v>0</v>
      </c>
      <c r="M23" s="24">
        <f>SUMIFS(M24:M43,A24:A43,"P")</f>
        <v>0</v>
      </c>
      <c r="N23" s="25"/>
    </row>
    <row r="24">
      <c r="A24" s="1" t="s">
        <v>91</v>
      </c>
      <c r="B24" s="1">
        <v>4</v>
      </c>
      <c r="C24" s="26" t="s">
        <v>278</v>
      </c>
      <c r="D24" t="s">
        <v>93</v>
      </c>
      <c r="E24" s="27" t="s">
        <v>279</v>
      </c>
      <c r="F24" s="28" t="s">
        <v>121</v>
      </c>
      <c r="G24" s="29">
        <v>0.90000000000000002</v>
      </c>
      <c r="H24" s="28">
        <v>0</v>
      </c>
      <c r="I24" s="30">
        <f>ROUND(G24*H24,P4)</f>
        <v>0</v>
      </c>
      <c r="L24" s="30">
        <v>0</v>
      </c>
      <c r="M24" s="24">
        <f>ROUND(G24*L24,P4)</f>
        <v>0</v>
      </c>
      <c r="N24" s="25" t="s">
        <v>107</v>
      </c>
      <c r="O24" s="31">
        <f>M24*AA24</f>
        <v>0</v>
      </c>
      <c r="P24" s="1">
        <v>3</v>
      </c>
      <c r="AA24" s="1">
        <f>IF(P24=1,$O$3,IF(P24=2,$O$4,$O$5))</f>
        <v>0</v>
      </c>
    </row>
    <row r="25">
      <c r="A25" s="1" t="s">
        <v>96</v>
      </c>
      <c r="E25" s="27" t="s">
        <v>376</v>
      </c>
    </row>
    <row r="26" ht="13">
      <c r="A26" s="1" t="s">
        <v>98</v>
      </c>
      <c r="E26" s="32" t="s">
        <v>429</v>
      </c>
    </row>
    <row r="27" ht="137.5">
      <c r="A27" s="1" t="s">
        <v>100</v>
      </c>
      <c r="E27" s="27" t="s">
        <v>282</v>
      </c>
    </row>
    <row r="28">
      <c r="A28" s="1" t="s">
        <v>91</v>
      </c>
      <c r="B28" s="1">
        <v>5</v>
      </c>
      <c r="C28" s="26" t="s">
        <v>378</v>
      </c>
      <c r="D28" t="s">
        <v>93</v>
      </c>
      <c r="E28" s="27" t="s">
        <v>379</v>
      </c>
      <c r="F28" s="28" t="s">
        <v>213</v>
      </c>
      <c r="G28" s="29">
        <v>27</v>
      </c>
      <c r="H28" s="28">
        <v>0</v>
      </c>
      <c r="I28" s="30">
        <f>ROUND(G28*H28,P4)</f>
        <v>0</v>
      </c>
      <c r="L28" s="30">
        <v>0</v>
      </c>
      <c r="M28" s="24">
        <f>ROUND(G28*L28,P4)</f>
        <v>0</v>
      </c>
      <c r="N28" s="25" t="s">
        <v>107</v>
      </c>
      <c r="O28" s="31">
        <f>M28*AA28</f>
        <v>0</v>
      </c>
      <c r="P28" s="1">
        <v>3</v>
      </c>
      <c r="AA28" s="1">
        <f>IF(P28=1,$O$3,IF(P28=2,$O$4,$O$5))</f>
        <v>0</v>
      </c>
    </row>
    <row r="29">
      <c r="A29" s="1" t="s">
        <v>96</v>
      </c>
      <c r="E29" s="27" t="s">
        <v>380</v>
      </c>
    </row>
    <row r="30" ht="13">
      <c r="A30" s="1" t="s">
        <v>98</v>
      </c>
      <c r="E30" s="32" t="s">
        <v>381</v>
      </c>
    </row>
    <row r="31">
      <c r="A31" s="1" t="s">
        <v>100</v>
      </c>
      <c r="E31" s="27" t="s">
        <v>201</v>
      </c>
    </row>
    <row r="32">
      <c r="A32" s="1" t="s">
        <v>91</v>
      </c>
      <c r="B32" s="1">
        <v>6</v>
      </c>
      <c r="C32" s="26" t="s">
        <v>382</v>
      </c>
      <c r="D32" t="s">
        <v>93</v>
      </c>
      <c r="E32" s="27" t="s">
        <v>383</v>
      </c>
      <c r="F32" s="28" t="s">
        <v>213</v>
      </c>
      <c r="G32" s="29">
        <v>31</v>
      </c>
      <c r="H32" s="28">
        <v>0</v>
      </c>
      <c r="I32" s="30">
        <f>ROUND(G32*H32,P4)</f>
        <v>0</v>
      </c>
      <c r="L32" s="30">
        <v>0</v>
      </c>
      <c r="M32" s="24">
        <f>ROUND(G32*L32,P4)</f>
        <v>0</v>
      </c>
      <c r="N32" s="25" t="s">
        <v>107</v>
      </c>
      <c r="O32" s="31">
        <f>M32*AA32</f>
        <v>0</v>
      </c>
      <c r="P32" s="1">
        <v>3</v>
      </c>
      <c r="AA32" s="1">
        <f>IF(P32=1,$O$3,IF(P32=2,$O$4,$O$5))</f>
        <v>0</v>
      </c>
    </row>
    <row r="33">
      <c r="A33" s="1" t="s">
        <v>96</v>
      </c>
      <c r="E33" s="27" t="s">
        <v>384</v>
      </c>
    </row>
    <row r="34" ht="13">
      <c r="A34" s="1" t="s">
        <v>98</v>
      </c>
      <c r="E34" s="32" t="s">
        <v>430</v>
      </c>
    </row>
    <row r="35">
      <c r="A35" s="1" t="s">
        <v>100</v>
      </c>
      <c r="E35" s="27" t="s">
        <v>201</v>
      </c>
    </row>
    <row r="36">
      <c r="A36" s="1" t="s">
        <v>91</v>
      </c>
      <c r="B36" s="1">
        <v>7</v>
      </c>
      <c r="C36" s="26" t="s">
        <v>386</v>
      </c>
      <c r="D36" t="s">
        <v>93</v>
      </c>
      <c r="E36" s="27" t="s">
        <v>387</v>
      </c>
      <c r="F36" s="28" t="s">
        <v>213</v>
      </c>
      <c r="G36" s="29">
        <v>31</v>
      </c>
      <c r="H36" s="28">
        <v>0</v>
      </c>
      <c r="I36" s="30">
        <f>ROUND(G36*H36,P4)</f>
        <v>0</v>
      </c>
      <c r="L36" s="30">
        <v>0</v>
      </c>
      <c r="M36" s="24">
        <f>ROUND(G36*L36,P4)</f>
        <v>0</v>
      </c>
      <c r="N36" s="25" t="s">
        <v>107</v>
      </c>
      <c r="O36" s="31">
        <f>M36*AA36</f>
        <v>0</v>
      </c>
      <c r="P36" s="1">
        <v>3</v>
      </c>
      <c r="AA36" s="1">
        <f>IF(P36=1,$O$3,IF(P36=2,$O$4,$O$5))</f>
        <v>0</v>
      </c>
    </row>
    <row r="37">
      <c r="A37" s="1" t="s">
        <v>96</v>
      </c>
      <c r="E37" s="27" t="s">
        <v>388</v>
      </c>
    </row>
    <row r="38" ht="13">
      <c r="A38" s="1" t="s">
        <v>98</v>
      </c>
      <c r="E38" s="32" t="s">
        <v>389</v>
      </c>
    </row>
    <row r="39">
      <c r="A39" s="1" t="s">
        <v>100</v>
      </c>
      <c r="E39" s="27" t="s">
        <v>201</v>
      </c>
    </row>
    <row r="40">
      <c r="A40" s="1" t="s">
        <v>91</v>
      </c>
      <c r="B40" s="1">
        <v>8</v>
      </c>
      <c r="C40" s="26" t="s">
        <v>390</v>
      </c>
      <c r="D40" t="s">
        <v>93</v>
      </c>
      <c r="E40" s="27" t="s">
        <v>391</v>
      </c>
      <c r="F40" s="28" t="s">
        <v>213</v>
      </c>
      <c r="G40" s="29">
        <v>35</v>
      </c>
      <c r="H40" s="28">
        <v>0</v>
      </c>
      <c r="I40" s="30">
        <f>ROUND(G40*H40,P4)</f>
        <v>0</v>
      </c>
      <c r="L40" s="30">
        <v>0</v>
      </c>
      <c r="M40" s="24">
        <f>ROUND(G40*L40,P4)</f>
        <v>0</v>
      </c>
      <c r="N40" s="25" t="s">
        <v>107</v>
      </c>
      <c r="O40" s="31">
        <f>M40*AA40</f>
        <v>0</v>
      </c>
      <c r="P40" s="1">
        <v>3</v>
      </c>
      <c r="AA40" s="1">
        <f>IF(P40=1,$O$3,IF(P40=2,$O$4,$O$5))</f>
        <v>0</v>
      </c>
    </row>
    <row r="41">
      <c r="A41" s="1" t="s">
        <v>96</v>
      </c>
      <c r="E41" s="27" t="s">
        <v>392</v>
      </c>
    </row>
    <row r="42" ht="13">
      <c r="A42" s="1" t="s">
        <v>98</v>
      </c>
      <c r="E42" s="32" t="s">
        <v>431</v>
      </c>
    </row>
    <row r="43" ht="162.5">
      <c r="A43" s="1" t="s">
        <v>100</v>
      </c>
      <c r="E43" s="27" t="s">
        <v>394</v>
      </c>
    </row>
    <row r="44" ht="13">
      <c r="A44" s="1" t="s">
        <v>88</v>
      </c>
      <c r="C44" s="22" t="s">
        <v>432</v>
      </c>
      <c r="E44" s="23" t="s">
        <v>433</v>
      </c>
      <c r="L44" s="24">
        <f>SUMIFS(L45:L48,A45:A48,"P")</f>
        <v>0</v>
      </c>
      <c r="M44" s="24">
        <f>SUMIFS(M45:M48,A45:A48,"P")</f>
        <v>0</v>
      </c>
      <c r="N44" s="25"/>
    </row>
    <row r="45">
      <c r="A45" s="1" t="s">
        <v>91</v>
      </c>
      <c r="B45" s="1">
        <v>9</v>
      </c>
      <c r="C45" s="26" t="s">
        <v>434</v>
      </c>
      <c r="D45" t="s">
        <v>93</v>
      </c>
      <c r="E45" s="27" t="s">
        <v>435</v>
      </c>
      <c r="F45" s="28" t="s">
        <v>198</v>
      </c>
      <c r="G45" s="29">
        <v>2</v>
      </c>
      <c r="H45" s="28">
        <v>0</v>
      </c>
      <c r="I45" s="30">
        <f>ROUND(G45*H45,P4)</f>
        <v>0</v>
      </c>
      <c r="L45" s="30">
        <v>0</v>
      </c>
      <c r="M45" s="24">
        <f>ROUND(G45*L45,P4)</f>
        <v>0</v>
      </c>
      <c r="N45" s="25" t="s">
        <v>107</v>
      </c>
      <c r="O45" s="31">
        <f>M45*AA45</f>
        <v>0</v>
      </c>
      <c r="P45" s="1">
        <v>3</v>
      </c>
      <c r="AA45" s="1">
        <f>IF(P45=1,$O$3,IF(P45=2,$O$4,$O$5))</f>
        <v>0</v>
      </c>
    </row>
    <row r="46">
      <c r="A46" s="1" t="s">
        <v>96</v>
      </c>
      <c r="E46" s="27" t="s">
        <v>436</v>
      </c>
    </row>
    <row r="47" ht="13">
      <c r="A47" s="1" t="s">
        <v>98</v>
      </c>
      <c r="E47" s="32" t="s">
        <v>437</v>
      </c>
    </row>
    <row r="48">
      <c r="A48" s="1" t="s">
        <v>100</v>
      </c>
      <c r="E48" s="27" t="s">
        <v>201</v>
      </c>
    </row>
    <row r="49" ht="13">
      <c r="A49" s="1" t="s">
        <v>88</v>
      </c>
      <c r="C49" s="22" t="s">
        <v>283</v>
      </c>
      <c r="E49" s="23" t="s">
        <v>284</v>
      </c>
      <c r="L49" s="24">
        <f>SUMIFS(L50:L61,A50:A61,"P")</f>
        <v>0</v>
      </c>
      <c r="M49" s="24">
        <f>SUMIFS(M50:M61,A50:A61,"P")</f>
        <v>0</v>
      </c>
      <c r="N49" s="25"/>
    </row>
    <row r="50">
      <c r="A50" s="1" t="s">
        <v>91</v>
      </c>
      <c r="B50" s="1">
        <v>10</v>
      </c>
      <c r="C50" s="26" t="s">
        <v>401</v>
      </c>
      <c r="D50" t="s">
        <v>93</v>
      </c>
      <c r="E50" s="27" t="s">
        <v>402</v>
      </c>
      <c r="F50" s="28" t="s">
        <v>213</v>
      </c>
      <c r="G50" s="29">
        <v>6</v>
      </c>
      <c r="H50" s="28">
        <v>0</v>
      </c>
      <c r="I50" s="30">
        <f>ROUND(G50*H50,P4)</f>
        <v>0</v>
      </c>
      <c r="L50" s="30">
        <v>0</v>
      </c>
      <c r="M50" s="24">
        <f>ROUND(G50*L50,P4)</f>
        <v>0</v>
      </c>
      <c r="N50" s="25" t="s">
        <v>107</v>
      </c>
      <c r="O50" s="31">
        <f>M50*AA50</f>
        <v>0</v>
      </c>
      <c r="P50" s="1">
        <v>3</v>
      </c>
      <c r="AA50" s="1">
        <f>IF(P50=1,$O$3,IF(P50=2,$O$4,$O$5))</f>
        <v>0</v>
      </c>
    </row>
    <row r="51">
      <c r="A51" s="1" t="s">
        <v>96</v>
      </c>
      <c r="E51" s="27" t="s">
        <v>403</v>
      </c>
    </row>
    <row r="52" ht="13">
      <c r="A52" s="1" t="s">
        <v>98</v>
      </c>
      <c r="E52" s="32" t="s">
        <v>438</v>
      </c>
    </row>
    <row r="53">
      <c r="A53" s="1" t="s">
        <v>100</v>
      </c>
      <c r="E53" s="27" t="s">
        <v>201</v>
      </c>
    </row>
    <row r="54">
      <c r="A54" s="1" t="s">
        <v>91</v>
      </c>
      <c r="B54" s="1">
        <v>11</v>
      </c>
      <c r="C54" s="26" t="s">
        <v>405</v>
      </c>
      <c r="D54" t="s">
        <v>93</v>
      </c>
      <c r="E54" s="27" t="s">
        <v>406</v>
      </c>
      <c r="F54" s="28" t="s">
        <v>131</v>
      </c>
      <c r="G54" s="29">
        <v>5</v>
      </c>
      <c r="H54" s="28">
        <v>0</v>
      </c>
      <c r="I54" s="30">
        <f>ROUND(G54*H54,P4)</f>
        <v>0</v>
      </c>
      <c r="L54" s="30">
        <v>0</v>
      </c>
      <c r="M54" s="24">
        <f>ROUND(G54*L54,P4)</f>
        <v>0</v>
      </c>
      <c r="N54" s="25" t="s">
        <v>107</v>
      </c>
      <c r="O54" s="31">
        <f>M54*AA54</f>
        <v>0</v>
      </c>
      <c r="P54" s="1">
        <v>3</v>
      </c>
      <c r="AA54" s="1">
        <f>IF(P54=1,$O$3,IF(P54=2,$O$4,$O$5))</f>
        <v>0</v>
      </c>
    </row>
    <row r="55">
      <c r="A55" s="1" t="s">
        <v>96</v>
      </c>
      <c r="E55" s="27" t="s">
        <v>407</v>
      </c>
    </row>
    <row r="56" ht="13">
      <c r="A56" s="1" t="s">
        <v>98</v>
      </c>
      <c r="E56" s="32" t="s">
        <v>439</v>
      </c>
    </row>
    <row r="57">
      <c r="A57" s="1" t="s">
        <v>100</v>
      </c>
      <c r="E57" s="27" t="s">
        <v>201</v>
      </c>
    </row>
    <row r="58">
      <c r="A58" s="1" t="s">
        <v>91</v>
      </c>
      <c r="B58" s="1">
        <v>12</v>
      </c>
      <c r="C58" s="26" t="s">
        <v>409</v>
      </c>
      <c r="D58" t="s">
        <v>93</v>
      </c>
      <c r="E58" s="27" t="s">
        <v>410</v>
      </c>
      <c r="F58" s="28" t="s">
        <v>213</v>
      </c>
      <c r="G58" s="29">
        <v>5</v>
      </c>
      <c r="H58" s="28">
        <v>0</v>
      </c>
      <c r="I58" s="30">
        <f>ROUND(G58*H58,P4)</f>
        <v>0</v>
      </c>
      <c r="L58" s="30">
        <v>0</v>
      </c>
      <c r="M58" s="24">
        <f>ROUND(G58*L58,P4)</f>
        <v>0</v>
      </c>
      <c r="N58" s="25" t="s">
        <v>107</v>
      </c>
      <c r="O58" s="31">
        <f>M58*AA58</f>
        <v>0</v>
      </c>
      <c r="P58" s="1">
        <v>3</v>
      </c>
      <c r="AA58" s="1">
        <f>IF(P58=1,$O$3,IF(P58=2,$O$4,$O$5))</f>
        <v>0</v>
      </c>
    </row>
    <row r="59">
      <c r="A59" s="1" t="s">
        <v>96</v>
      </c>
      <c r="E59" s="27" t="s">
        <v>411</v>
      </c>
    </row>
    <row r="60" ht="13">
      <c r="A60" s="1" t="s">
        <v>98</v>
      </c>
      <c r="E60" s="32" t="s">
        <v>439</v>
      </c>
    </row>
    <row r="61">
      <c r="A61" s="1" t="s">
        <v>100</v>
      </c>
      <c r="E61" s="27" t="s">
        <v>201</v>
      </c>
    </row>
    <row r="62" ht="13">
      <c r="A62" s="1" t="s">
        <v>88</v>
      </c>
      <c r="C62" s="22" t="s">
        <v>315</v>
      </c>
      <c r="E62" s="23" t="s">
        <v>60</v>
      </c>
      <c r="L62" s="24">
        <f>SUMIFS(L63:L66,A63:A66,"P")</f>
        <v>0</v>
      </c>
      <c r="M62" s="24">
        <f>SUMIFS(M63:M66,A63:A66,"P")</f>
        <v>0</v>
      </c>
      <c r="N62" s="25"/>
    </row>
    <row r="63" ht="25">
      <c r="A63" s="1" t="s">
        <v>91</v>
      </c>
      <c r="B63" s="1">
        <v>13</v>
      </c>
      <c r="C63" s="26" t="s">
        <v>413</v>
      </c>
      <c r="D63" t="s">
        <v>414</v>
      </c>
      <c r="E63" s="27" t="s">
        <v>415</v>
      </c>
      <c r="F63" s="28" t="s">
        <v>319</v>
      </c>
      <c r="G63" s="29">
        <v>6.2999999999999998</v>
      </c>
      <c r="H63" s="28">
        <v>0</v>
      </c>
      <c r="I63" s="30">
        <f>ROUND(G63*H63,P4)</f>
        <v>0</v>
      </c>
      <c r="L63" s="30">
        <v>0</v>
      </c>
      <c r="M63" s="24">
        <f>ROUND(G63*L63,P4)</f>
        <v>0</v>
      </c>
      <c r="N63" s="25" t="s">
        <v>93</v>
      </c>
      <c r="O63" s="31">
        <f>M63*AA63</f>
        <v>0</v>
      </c>
      <c r="P63" s="1">
        <v>3</v>
      </c>
      <c r="AA63" s="1">
        <f>IF(P63=1,$O$3,IF(P63=2,$O$4,$O$5))</f>
        <v>0</v>
      </c>
    </row>
    <row r="64">
      <c r="A64" s="1" t="s">
        <v>96</v>
      </c>
      <c r="E64" s="27" t="s">
        <v>416</v>
      </c>
    </row>
    <row r="65">
      <c r="A65" s="1" t="s">
        <v>98</v>
      </c>
    </row>
    <row r="66" ht="137.5">
      <c r="A66" s="1" t="s">
        <v>100</v>
      </c>
      <c r="E66" s="27" t="s">
        <v>322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32</v>
      </c>
      <c r="M3" s="20">
        <f>Rekapitulace!C20</f>
        <v>0</v>
      </c>
      <c r="N3" s="6" t="s">
        <v>3</v>
      </c>
      <c r="O3">
        <v>0</v>
      </c>
      <c r="P3">
        <v>2</v>
      </c>
    </row>
    <row r="4" ht="34.01575" customHeight="1">
      <c r="A4" s="16" t="s">
        <v>69</v>
      </c>
      <c r="B4" s="17" t="s">
        <v>70</v>
      </c>
      <c r="C4" s="18" t="s">
        <v>32</v>
      </c>
      <c r="D4" s="1"/>
      <c r="E4" s="17" t="s">
        <v>33</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COUNTIFS(L8:L362,"=0",A8:A362,"P")+COUNTIFS(L8:L362,"",A8:A362,"P")+SUM(Q8:Q362)</f>
        <v>0</v>
      </c>
    </row>
    <row r="8" ht="13">
      <c r="A8" s="1" t="s">
        <v>86</v>
      </c>
      <c r="C8" s="22" t="s">
        <v>440</v>
      </c>
      <c r="E8" s="23" t="s">
        <v>35</v>
      </c>
      <c r="L8" s="24">
        <f>L9+L38+L59+L104+L121+L178+L195+L200+L213+L222+L239+L244+L349</f>
        <v>0</v>
      </c>
      <c r="M8" s="24">
        <f>M9+M38+M59+M104+M121+M178+M195+M200+M213+M222+M239+M244+M349</f>
        <v>0</v>
      </c>
      <c r="N8" s="25"/>
    </row>
    <row r="9" ht="13">
      <c r="A9" s="1" t="s">
        <v>88</v>
      </c>
      <c r="C9" s="22" t="s">
        <v>89</v>
      </c>
      <c r="E9" s="23" t="s">
        <v>195</v>
      </c>
      <c r="L9" s="24">
        <f>SUMIFS(L10:L37,A10:A37,"P")</f>
        <v>0</v>
      </c>
      <c r="M9" s="24">
        <f>SUMIFS(M10:M37,A10:A37,"P")</f>
        <v>0</v>
      </c>
      <c r="N9" s="25"/>
    </row>
    <row r="10">
      <c r="A10" s="1" t="s">
        <v>91</v>
      </c>
      <c r="B10" s="1">
        <v>1</v>
      </c>
      <c r="C10" s="26" t="s">
        <v>441</v>
      </c>
      <c r="D10" t="s">
        <v>93</v>
      </c>
      <c r="E10" s="27" t="s">
        <v>442</v>
      </c>
      <c r="F10" s="28" t="s">
        <v>95</v>
      </c>
      <c r="G10" s="29">
        <v>1</v>
      </c>
      <c r="H10" s="28">
        <v>0</v>
      </c>
      <c r="I10" s="30">
        <f>ROUND(G10*H10,P4)</f>
        <v>0</v>
      </c>
      <c r="L10" s="30">
        <v>0</v>
      </c>
      <c r="M10" s="24">
        <f>ROUND(G10*L10,P4)</f>
        <v>0</v>
      </c>
      <c r="N10" s="25" t="s">
        <v>107</v>
      </c>
      <c r="O10" s="31">
        <f>M10*AA10</f>
        <v>0</v>
      </c>
      <c r="P10" s="1">
        <v>3</v>
      </c>
      <c r="AA10" s="1">
        <f>IF(P10=1,$O$3,IF(P10=2,$O$4,$O$5))</f>
        <v>0</v>
      </c>
    </row>
    <row r="11">
      <c r="A11" s="1" t="s">
        <v>96</v>
      </c>
      <c r="E11" s="27" t="s">
        <v>443</v>
      </c>
    </row>
    <row r="12" ht="13">
      <c r="A12" s="1" t="s">
        <v>98</v>
      </c>
      <c r="E12" s="32" t="s">
        <v>444</v>
      </c>
    </row>
    <row r="13">
      <c r="A13" s="1" t="s">
        <v>100</v>
      </c>
      <c r="E13" s="27" t="s">
        <v>445</v>
      </c>
    </row>
    <row r="14">
      <c r="A14" s="1" t="s">
        <v>91</v>
      </c>
      <c r="B14" s="1">
        <v>2</v>
      </c>
      <c r="C14" s="26" t="s">
        <v>446</v>
      </c>
      <c r="D14" t="s">
        <v>93</v>
      </c>
      <c r="E14" s="27" t="s">
        <v>447</v>
      </c>
      <c r="F14" s="28" t="s">
        <v>95</v>
      </c>
      <c r="G14" s="29">
        <v>1</v>
      </c>
      <c r="H14" s="28">
        <v>0</v>
      </c>
      <c r="I14" s="30">
        <f>ROUND(G14*H14,P4)</f>
        <v>0</v>
      </c>
      <c r="L14" s="30">
        <v>0</v>
      </c>
      <c r="M14" s="24">
        <f>ROUND(G14*L14,P4)</f>
        <v>0</v>
      </c>
      <c r="N14" s="25" t="s">
        <v>107</v>
      </c>
      <c r="O14" s="31">
        <f>M14*AA14</f>
        <v>0</v>
      </c>
      <c r="P14" s="1">
        <v>3</v>
      </c>
      <c r="AA14" s="1">
        <f>IF(P14=1,$O$3,IF(P14=2,$O$4,$O$5))</f>
        <v>0</v>
      </c>
    </row>
    <row r="15">
      <c r="A15" s="1" t="s">
        <v>96</v>
      </c>
      <c r="E15" s="27" t="s">
        <v>448</v>
      </c>
    </row>
    <row r="16" ht="13">
      <c r="A16" s="1" t="s">
        <v>98</v>
      </c>
      <c r="E16" s="32" t="s">
        <v>449</v>
      </c>
    </row>
    <row r="17">
      <c r="A17" s="1" t="s">
        <v>100</v>
      </c>
      <c r="E17" s="27" t="s">
        <v>445</v>
      </c>
    </row>
    <row r="18">
      <c r="A18" s="1" t="s">
        <v>91</v>
      </c>
      <c r="B18" s="1">
        <v>3</v>
      </c>
      <c r="C18" s="26" t="s">
        <v>450</v>
      </c>
      <c r="D18" t="s">
        <v>93</v>
      </c>
      <c r="E18" s="27" t="s">
        <v>451</v>
      </c>
      <c r="F18" s="28" t="s">
        <v>95</v>
      </c>
      <c r="G18" s="29">
        <v>1</v>
      </c>
      <c r="H18" s="28">
        <v>0</v>
      </c>
      <c r="I18" s="30">
        <f>ROUND(G18*H18,P4)</f>
        <v>0</v>
      </c>
      <c r="L18" s="30">
        <v>0</v>
      </c>
      <c r="M18" s="24">
        <f>ROUND(G18*L18,P4)</f>
        <v>0</v>
      </c>
      <c r="N18" s="25" t="s">
        <v>93</v>
      </c>
      <c r="O18" s="31">
        <f>M18*AA18</f>
        <v>0</v>
      </c>
      <c r="P18" s="1">
        <v>3</v>
      </c>
      <c r="AA18" s="1">
        <f>IF(P18=1,$O$3,IF(P18=2,$O$4,$O$5))</f>
        <v>0</v>
      </c>
    </row>
    <row r="19" ht="25">
      <c r="A19" s="1" t="s">
        <v>96</v>
      </c>
      <c r="E19" s="27" t="s">
        <v>452</v>
      </c>
    </row>
    <row r="20" ht="13">
      <c r="A20" s="1" t="s">
        <v>98</v>
      </c>
      <c r="E20" s="32" t="s">
        <v>444</v>
      </c>
    </row>
    <row r="21" ht="37.5">
      <c r="A21" s="1" t="s">
        <v>100</v>
      </c>
      <c r="E21" s="27" t="s">
        <v>453</v>
      </c>
    </row>
    <row r="22">
      <c r="A22" s="1" t="s">
        <v>91</v>
      </c>
      <c r="B22" s="1">
        <v>4</v>
      </c>
      <c r="C22" s="26" t="s">
        <v>454</v>
      </c>
      <c r="D22" t="s">
        <v>117</v>
      </c>
      <c r="E22" s="27" t="s">
        <v>455</v>
      </c>
      <c r="F22" s="28" t="s">
        <v>95</v>
      </c>
      <c r="G22" s="29">
        <v>2</v>
      </c>
      <c r="H22" s="28">
        <v>0</v>
      </c>
      <c r="I22" s="30">
        <f>ROUND(G22*H22,P4)</f>
        <v>0</v>
      </c>
      <c r="L22" s="30">
        <v>0</v>
      </c>
      <c r="M22" s="24">
        <f>ROUND(G22*L22,P4)</f>
        <v>0</v>
      </c>
      <c r="N22" s="25" t="s">
        <v>93</v>
      </c>
      <c r="O22" s="31">
        <f>M22*AA22</f>
        <v>0</v>
      </c>
      <c r="P22" s="1">
        <v>3</v>
      </c>
      <c r="AA22" s="1">
        <f>IF(P22=1,$O$3,IF(P22=2,$O$4,$O$5))</f>
        <v>0</v>
      </c>
    </row>
    <row r="23" ht="25">
      <c r="A23" s="1" t="s">
        <v>96</v>
      </c>
      <c r="E23" s="27" t="s">
        <v>456</v>
      </c>
    </row>
    <row r="24">
      <c r="A24" s="1" t="s">
        <v>98</v>
      </c>
    </row>
    <row r="25">
      <c r="A25" s="1" t="s">
        <v>100</v>
      </c>
      <c r="E25" s="27" t="s">
        <v>457</v>
      </c>
    </row>
    <row r="26">
      <c r="A26" s="1" t="s">
        <v>91</v>
      </c>
      <c r="B26" s="1">
        <v>5</v>
      </c>
      <c r="C26" s="26" t="s">
        <v>458</v>
      </c>
      <c r="D26" t="s">
        <v>93</v>
      </c>
      <c r="E26" s="27" t="s">
        <v>459</v>
      </c>
      <c r="F26" s="28" t="s">
        <v>106</v>
      </c>
      <c r="G26" s="29">
        <v>4</v>
      </c>
      <c r="H26" s="28">
        <v>0</v>
      </c>
      <c r="I26" s="30">
        <f>ROUND(G26*H26,P4)</f>
        <v>0</v>
      </c>
      <c r="L26" s="30">
        <v>0</v>
      </c>
      <c r="M26" s="24">
        <f>ROUND(G26*L26,P4)</f>
        <v>0</v>
      </c>
      <c r="N26" s="25" t="s">
        <v>93</v>
      </c>
      <c r="O26" s="31">
        <f>M26*AA26</f>
        <v>0</v>
      </c>
      <c r="P26" s="1">
        <v>3</v>
      </c>
      <c r="AA26" s="1">
        <f>IF(P26=1,$O$3,IF(P26=2,$O$4,$O$5))</f>
        <v>0</v>
      </c>
    </row>
    <row r="27" ht="150">
      <c r="A27" s="1" t="s">
        <v>96</v>
      </c>
      <c r="E27" s="27" t="s">
        <v>460</v>
      </c>
    </row>
    <row r="28">
      <c r="A28" s="1" t="s">
        <v>98</v>
      </c>
    </row>
    <row r="29" ht="87.5">
      <c r="A29" s="1" t="s">
        <v>100</v>
      </c>
      <c r="E29" s="27" t="s">
        <v>461</v>
      </c>
    </row>
    <row r="30">
      <c r="A30" s="1" t="s">
        <v>91</v>
      </c>
      <c r="B30" s="1">
        <v>6</v>
      </c>
      <c r="C30" s="26" t="s">
        <v>462</v>
      </c>
      <c r="D30" t="s">
        <v>463</v>
      </c>
      <c r="E30" s="27" t="s">
        <v>464</v>
      </c>
      <c r="F30" s="28" t="s">
        <v>95</v>
      </c>
      <c r="G30" s="29">
        <v>1</v>
      </c>
      <c r="H30" s="28">
        <v>0</v>
      </c>
      <c r="I30" s="30">
        <f>ROUND(G30*H30,P4)</f>
        <v>0</v>
      </c>
      <c r="L30" s="30">
        <v>0</v>
      </c>
      <c r="M30" s="24">
        <f>ROUND(G30*L30,P4)</f>
        <v>0</v>
      </c>
      <c r="N30" s="25" t="s">
        <v>93</v>
      </c>
      <c r="O30" s="31">
        <f>M30*AA30</f>
        <v>0</v>
      </c>
      <c r="P30" s="1">
        <v>3</v>
      </c>
      <c r="AA30" s="1">
        <f>IF(P30=1,$O$3,IF(P30=2,$O$4,$O$5))</f>
        <v>0</v>
      </c>
    </row>
    <row r="31" ht="62.5">
      <c r="A31" s="1" t="s">
        <v>96</v>
      </c>
      <c r="E31" s="27" t="s">
        <v>465</v>
      </c>
    </row>
    <row r="32" ht="13">
      <c r="A32" s="1" t="s">
        <v>98</v>
      </c>
      <c r="E32" s="32" t="s">
        <v>444</v>
      </c>
    </row>
    <row r="33">
      <c r="A33" s="1" t="s">
        <v>100</v>
      </c>
      <c r="E33" s="27" t="s">
        <v>457</v>
      </c>
    </row>
    <row r="34">
      <c r="A34" s="1" t="s">
        <v>91</v>
      </c>
      <c r="B34" s="1">
        <v>7</v>
      </c>
      <c r="C34" s="26" t="s">
        <v>466</v>
      </c>
      <c r="D34" t="s">
        <v>93</v>
      </c>
      <c r="E34" s="27" t="s">
        <v>467</v>
      </c>
      <c r="F34" s="28" t="s">
        <v>95</v>
      </c>
      <c r="G34" s="29">
        <v>1</v>
      </c>
      <c r="H34" s="28">
        <v>0</v>
      </c>
      <c r="I34" s="30">
        <f>ROUND(G34*H34,P4)</f>
        <v>0</v>
      </c>
      <c r="L34" s="30">
        <v>0</v>
      </c>
      <c r="M34" s="24">
        <f>ROUND(G34*L34,P4)</f>
        <v>0</v>
      </c>
      <c r="N34" s="25" t="s">
        <v>93</v>
      </c>
      <c r="O34" s="31">
        <f>M34*AA34</f>
        <v>0</v>
      </c>
      <c r="P34" s="1">
        <v>3</v>
      </c>
      <c r="AA34" s="1">
        <f>IF(P34=1,$O$3,IF(P34=2,$O$4,$O$5))</f>
        <v>0</v>
      </c>
    </row>
    <row r="35">
      <c r="A35" s="1" t="s">
        <v>96</v>
      </c>
      <c r="E35" s="27" t="s">
        <v>93</v>
      </c>
    </row>
    <row r="36" ht="13">
      <c r="A36" s="1" t="s">
        <v>98</v>
      </c>
      <c r="E36" s="32" t="s">
        <v>444</v>
      </c>
    </row>
    <row r="37" ht="62.5">
      <c r="A37" s="1" t="s">
        <v>100</v>
      </c>
      <c r="E37" s="27" t="s">
        <v>468</v>
      </c>
    </row>
    <row r="38" ht="13">
      <c r="A38" s="1" t="s">
        <v>88</v>
      </c>
      <c r="C38" s="22" t="s">
        <v>117</v>
      </c>
      <c r="E38" s="23" t="s">
        <v>118</v>
      </c>
      <c r="L38" s="24">
        <f>SUMIFS(L39:L58,A39:A58,"P")</f>
        <v>0</v>
      </c>
      <c r="M38" s="24">
        <f>SUMIFS(M39:M58,A39:A58,"P")</f>
        <v>0</v>
      </c>
      <c r="N38" s="25"/>
    </row>
    <row r="39">
      <c r="A39" s="1" t="s">
        <v>91</v>
      </c>
      <c r="B39" s="1">
        <v>8</v>
      </c>
      <c r="C39" s="26" t="s">
        <v>469</v>
      </c>
      <c r="D39" t="s">
        <v>93</v>
      </c>
      <c r="E39" s="27" t="s">
        <v>470</v>
      </c>
      <c r="F39" s="28" t="s">
        <v>213</v>
      </c>
      <c r="G39" s="29">
        <v>3076</v>
      </c>
      <c r="H39" s="28">
        <v>0</v>
      </c>
      <c r="I39" s="30">
        <f>ROUND(G39*H39,P4)</f>
        <v>0</v>
      </c>
      <c r="L39" s="30">
        <v>0</v>
      </c>
      <c r="M39" s="24">
        <f>ROUND(G39*L39,P4)</f>
        <v>0</v>
      </c>
      <c r="N39" s="25" t="s">
        <v>107</v>
      </c>
      <c r="O39" s="31">
        <f>M39*AA39</f>
        <v>0</v>
      </c>
      <c r="P39" s="1">
        <v>3</v>
      </c>
      <c r="AA39" s="1">
        <f>IF(P39=1,$O$3,IF(P39=2,$O$4,$O$5))</f>
        <v>0</v>
      </c>
    </row>
    <row r="40">
      <c r="A40" s="1" t="s">
        <v>96</v>
      </c>
      <c r="E40" s="27" t="s">
        <v>93</v>
      </c>
    </row>
    <row r="41">
      <c r="A41" s="1" t="s">
        <v>98</v>
      </c>
    </row>
    <row r="42" ht="37.5">
      <c r="A42" s="1" t="s">
        <v>100</v>
      </c>
      <c r="E42" s="27" t="s">
        <v>471</v>
      </c>
    </row>
    <row r="43">
      <c r="A43" s="1" t="s">
        <v>91</v>
      </c>
      <c r="B43" s="1">
        <v>9</v>
      </c>
      <c r="C43" s="26" t="s">
        <v>472</v>
      </c>
      <c r="D43" t="s">
        <v>93</v>
      </c>
      <c r="E43" s="27" t="s">
        <v>473</v>
      </c>
      <c r="F43" s="28" t="s">
        <v>121</v>
      </c>
      <c r="G43" s="29">
        <v>694.48099999999999</v>
      </c>
      <c r="H43" s="28">
        <v>0</v>
      </c>
      <c r="I43" s="30">
        <f>ROUND(G43*H43,P4)</f>
        <v>0</v>
      </c>
      <c r="L43" s="30">
        <v>0</v>
      </c>
      <c r="M43" s="24">
        <f>ROUND(G43*L43,P4)</f>
        <v>0</v>
      </c>
      <c r="N43" s="25" t="s">
        <v>107</v>
      </c>
      <c r="O43" s="31">
        <f>M43*AA43</f>
        <v>0</v>
      </c>
      <c r="P43" s="1">
        <v>3</v>
      </c>
      <c r="AA43" s="1">
        <f>IF(P43=1,$O$3,IF(P43=2,$O$4,$O$5))</f>
        <v>0</v>
      </c>
    </row>
    <row r="44">
      <c r="A44" s="1" t="s">
        <v>96</v>
      </c>
      <c r="E44" s="27" t="s">
        <v>93</v>
      </c>
    </row>
    <row r="45" ht="52">
      <c r="A45" s="1" t="s">
        <v>98</v>
      </c>
      <c r="E45" s="32" t="s">
        <v>474</v>
      </c>
    </row>
    <row r="46" ht="312.5">
      <c r="A46" s="1" t="s">
        <v>100</v>
      </c>
      <c r="E46" s="27" t="s">
        <v>475</v>
      </c>
    </row>
    <row r="47">
      <c r="A47" s="1" t="s">
        <v>91</v>
      </c>
      <c r="B47" s="1">
        <v>10</v>
      </c>
      <c r="C47" s="26" t="s">
        <v>476</v>
      </c>
      <c r="D47" t="s">
        <v>93</v>
      </c>
      <c r="E47" s="27" t="s">
        <v>477</v>
      </c>
      <c r="F47" s="28" t="s">
        <v>121</v>
      </c>
      <c r="G47" s="29">
        <v>41.799999999999997</v>
      </c>
      <c r="H47" s="28">
        <v>0</v>
      </c>
      <c r="I47" s="30">
        <f>ROUND(G47*H47,P4)</f>
        <v>0</v>
      </c>
      <c r="L47" s="30">
        <v>0</v>
      </c>
      <c r="M47" s="24">
        <f>ROUND(G47*L47,P4)</f>
        <v>0</v>
      </c>
      <c r="N47" s="25" t="s">
        <v>107</v>
      </c>
      <c r="O47" s="31">
        <f>M47*AA47</f>
        <v>0</v>
      </c>
      <c r="P47" s="1">
        <v>3</v>
      </c>
      <c r="AA47" s="1">
        <f>IF(P47=1,$O$3,IF(P47=2,$O$4,$O$5))</f>
        <v>0</v>
      </c>
    </row>
    <row r="48">
      <c r="A48" s="1" t="s">
        <v>96</v>
      </c>
      <c r="E48" s="27" t="s">
        <v>93</v>
      </c>
    </row>
    <row r="49" ht="65">
      <c r="A49" s="1" t="s">
        <v>98</v>
      </c>
      <c r="E49" s="32" t="s">
        <v>478</v>
      </c>
    </row>
    <row r="50" ht="312.5">
      <c r="A50" s="1" t="s">
        <v>100</v>
      </c>
      <c r="E50" s="27" t="s">
        <v>122</v>
      </c>
    </row>
    <row r="51">
      <c r="A51" s="1" t="s">
        <v>91</v>
      </c>
      <c r="B51" s="1">
        <v>11</v>
      </c>
      <c r="C51" s="26" t="s">
        <v>207</v>
      </c>
      <c r="D51" t="s">
        <v>93</v>
      </c>
      <c r="E51" s="27" t="s">
        <v>208</v>
      </c>
      <c r="F51" s="28" t="s">
        <v>121</v>
      </c>
      <c r="G51" s="29">
        <v>765.38199999999995</v>
      </c>
      <c r="H51" s="28">
        <v>0</v>
      </c>
      <c r="I51" s="30">
        <f>ROUND(G51*H51,P4)</f>
        <v>0</v>
      </c>
      <c r="L51" s="30">
        <v>0</v>
      </c>
      <c r="M51" s="24">
        <f>ROUND(G51*L51,P4)</f>
        <v>0</v>
      </c>
      <c r="N51" s="25" t="s">
        <v>107</v>
      </c>
      <c r="O51" s="31">
        <f>M51*AA51</f>
        <v>0</v>
      </c>
      <c r="P51" s="1">
        <v>3</v>
      </c>
      <c r="AA51" s="1">
        <f>IF(P51=1,$O$3,IF(P51=2,$O$4,$O$5))</f>
        <v>0</v>
      </c>
    </row>
    <row r="52">
      <c r="A52" s="1" t="s">
        <v>96</v>
      </c>
      <c r="E52" s="27" t="s">
        <v>93</v>
      </c>
    </row>
    <row r="53" ht="65">
      <c r="A53" s="1" t="s">
        <v>98</v>
      </c>
      <c r="E53" s="32" t="s">
        <v>479</v>
      </c>
    </row>
    <row r="54" ht="187.5">
      <c r="A54" s="1" t="s">
        <v>100</v>
      </c>
      <c r="E54" s="27" t="s">
        <v>210</v>
      </c>
    </row>
    <row r="55">
      <c r="A55" s="1" t="s">
        <v>91</v>
      </c>
      <c r="B55" s="1">
        <v>12</v>
      </c>
      <c r="C55" s="26" t="s">
        <v>480</v>
      </c>
      <c r="D55" t="s">
        <v>93</v>
      </c>
      <c r="E55" s="27" t="s">
        <v>481</v>
      </c>
      <c r="F55" s="28" t="s">
        <v>121</v>
      </c>
      <c r="G55" s="29">
        <v>248</v>
      </c>
      <c r="H55" s="28">
        <v>0</v>
      </c>
      <c r="I55" s="30">
        <f>ROUND(G55*H55,P4)</f>
        <v>0</v>
      </c>
      <c r="L55" s="30">
        <v>0</v>
      </c>
      <c r="M55" s="24">
        <f>ROUND(G55*L55,P4)</f>
        <v>0</v>
      </c>
      <c r="N55" s="25" t="s">
        <v>107</v>
      </c>
      <c r="O55" s="31">
        <f>M55*AA55</f>
        <v>0</v>
      </c>
      <c r="P55" s="1">
        <v>3</v>
      </c>
      <c r="AA55" s="1">
        <f>IF(P55=1,$O$3,IF(P55=2,$O$4,$O$5))</f>
        <v>0</v>
      </c>
    </row>
    <row r="56">
      <c r="A56" s="1" t="s">
        <v>96</v>
      </c>
      <c r="E56" s="27" t="s">
        <v>93</v>
      </c>
    </row>
    <row r="57" ht="13">
      <c r="A57" s="1" t="s">
        <v>98</v>
      </c>
      <c r="E57" s="32" t="s">
        <v>482</v>
      </c>
    </row>
    <row r="58" ht="225">
      <c r="A58" s="1" t="s">
        <v>100</v>
      </c>
      <c r="E58" s="27" t="s">
        <v>483</v>
      </c>
    </row>
    <row r="59" ht="13">
      <c r="A59" s="1" t="s">
        <v>88</v>
      </c>
      <c r="C59" s="22" t="s">
        <v>423</v>
      </c>
      <c r="E59" s="23" t="s">
        <v>424</v>
      </c>
      <c r="L59" s="24">
        <f>SUMIFS(L60:L103,A60:A103,"P")</f>
        <v>0</v>
      </c>
      <c r="M59" s="24">
        <f>SUMIFS(M60:M103,A60:A103,"P")</f>
        <v>0</v>
      </c>
      <c r="N59" s="25"/>
    </row>
    <row r="60">
      <c r="A60" s="1" t="s">
        <v>91</v>
      </c>
      <c r="B60" s="1">
        <v>13</v>
      </c>
      <c r="C60" s="26" t="s">
        <v>484</v>
      </c>
      <c r="D60" t="s">
        <v>93</v>
      </c>
      <c r="E60" s="27" t="s">
        <v>485</v>
      </c>
      <c r="F60" s="28" t="s">
        <v>121</v>
      </c>
      <c r="G60" s="29">
        <v>0.41999999999999998</v>
      </c>
      <c r="H60" s="28">
        <v>0</v>
      </c>
      <c r="I60" s="30">
        <f>ROUND(G60*H60,P4)</f>
        <v>0</v>
      </c>
      <c r="L60" s="30">
        <v>0</v>
      </c>
      <c r="M60" s="24">
        <f>ROUND(G60*L60,P4)</f>
        <v>0</v>
      </c>
      <c r="N60" s="25" t="s">
        <v>107</v>
      </c>
      <c r="O60" s="31">
        <f>M60*AA60</f>
        <v>0</v>
      </c>
      <c r="P60" s="1">
        <v>3</v>
      </c>
      <c r="AA60" s="1">
        <f>IF(P60=1,$O$3,IF(P60=2,$O$4,$O$5))</f>
        <v>0</v>
      </c>
    </row>
    <row r="61">
      <c r="A61" s="1" t="s">
        <v>96</v>
      </c>
      <c r="E61" s="27" t="s">
        <v>93</v>
      </c>
    </row>
    <row r="62">
      <c r="A62" s="1" t="s">
        <v>98</v>
      </c>
    </row>
    <row r="63" ht="50">
      <c r="A63" s="1" t="s">
        <v>100</v>
      </c>
      <c r="E63" s="27" t="s">
        <v>486</v>
      </c>
    </row>
    <row r="64">
      <c r="A64" s="1" t="s">
        <v>91</v>
      </c>
      <c r="B64" s="1">
        <v>14</v>
      </c>
      <c r="C64" s="26" t="s">
        <v>487</v>
      </c>
      <c r="D64" t="s">
        <v>93</v>
      </c>
      <c r="E64" s="27" t="s">
        <v>488</v>
      </c>
      <c r="F64" s="28" t="s">
        <v>131</v>
      </c>
      <c r="G64" s="29">
        <v>552</v>
      </c>
      <c r="H64" s="28">
        <v>0</v>
      </c>
      <c r="I64" s="30">
        <f>ROUND(G64*H64,P4)</f>
        <v>0</v>
      </c>
      <c r="L64" s="30">
        <v>0</v>
      </c>
      <c r="M64" s="24">
        <f>ROUND(G64*L64,P4)</f>
        <v>0</v>
      </c>
      <c r="N64" s="25" t="s">
        <v>107</v>
      </c>
      <c r="O64" s="31">
        <f>M64*AA64</f>
        <v>0</v>
      </c>
      <c r="P64" s="1">
        <v>3</v>
      </c>
      <c r="AA64" s="1">
        <f>IF(P64=1,$O$3,IF(P64=2,$O$4,$O$5))</f>
        <v>0</v>
      </c>
    </row>
    <row r="65">
      <c r="A65" s="1" t="s">
        <v>96</v>
      </c>
      <c r="E65" s="27" t="s">
        <v>93</v>
      </c>
    </row>
    <row r="66" ht="39">
      <c r="A66" s="1" t="s">
        <v>98</v>
      </c>
      <c r="E66" s="32" t="s">
        <v>489</v>
      </c>
    </row>
    <row r="67" ht="50">
      <c r="A67" s="1" t="s">
        <v>100</v>
      </c>
      <c r="E67" s="27" t="s">
        <v>490</v>
      </c>
    </row>
    <row r="68">
      <c r="A68" s="1" t="s">
        <v>91</v>
      </c>
      <c r="B68" s="1">
        <v>15</v>
      </c>
      <c r="C68" s="26" t="s">
        <v>491</v>
      </c>
      <c r="D68" t="s">
        <v>93</v>
      </c>
      <c r="E68" s="27" t="s">
        <v>492</v>
      </c>
      <c r="F68" s="28" t="s">
        <v>131</v>
      </c>
      <c r="G68" s="29">
        <v>9169.2000000000007</v>
      </c>
      <c r="H68" s="28">
        <v>0</v>
      </c>
      <c r="I68" s="30">
        <f>ROUND(G68*H68,P4)</f>
        <v>0</v>
      </c>
      <c r="L68" s="30">
        <v>0</v>
      </c>
      <c r="M68" s="24">
        <f>ROUND(G68*L68,P4)</f>
        <v>0</v>
      </c>
      <c r="N68" s="25" t="s">
        <v>107</v>
      </c>
      <c r="O68" s="31">
        <f>M68*AA68</f>
        <v>0</v>
      </c>
      <c r="P68" s="1">
        <v>3</v>
      </c>
      <c r="AA68" s="1">
        <f>IF(P68=1,$O$3,IF(P68=2,$O$4,$O$5))</f>
        <v>0</v>
      </c>
    </row>
    <row r="69">
      <c r="A69" s="1" t="s">
        <v>96</v>
      </c>
      <c r="E69" s="27" t="s">
        <v>93</v>
      </c>
    </row>
    <row r="70" ht="117">
      <c r="A70" s="1" t="s">
        <v>98</v>
      </c>
      <c r="E70" s="32" t="s">
        <v>493</v>
      </c>
    </row>
    <row r="71" ht="62.5">
      <c r="A71" s="1" t="s">
        <v>100</v>
      </c>
      <c r="E71" s="27" t="s">
        <v>494</v>
      </c>
    </row>
    <row r="72">
      <c r="A72" s="1" t="s">
        <v>91</v>
      </c>
      <c r="B72" s="1">
        <v>16</v>
      </c>
      <c r="C72" s="26" t="s">
        <v>495</v>
      </c>
      <c r="D72" t="s">
        <v>93</v>
      </c>
      <c r="E72" s="27" t="s">
        <v>496</v>
      </c>
      <c r="F72" s="28" t="s">
        <v>131</v>
      </c>
      <c r="G72" s="29">
        <v>540</v>
      </c>
      <c r="H72" s="28">
        <v>0</v>
      </c>
      <c r="I72" s="30">
        <f>ROUND(G72*H72,P4)</f>
        <v>0</v>
      </c>
      <c r="L72" s="30">
        <v>0</v>
      </c>
      <c r="M72" s="24">
        <f>ROUND(G72*L72,P4)</f>
        <v>0</v>
      </c>
      <c r="N72" s="25" t="s">
        <v>107</v>
      </c>
      <c r="O72" s="31">
        <f>M72*AA72</f>
        <v>0</v>
      </c>
      <c r="P72" s="1">
        <v>3</v>
      </c>
      <c r="AA72" s="1">
        <f>IF(P72=1,$O$3,IF(P72=2,$O$4,$O$5))</f>
        <v>0</v>
      </c>
    </row>
    <row r="73">
      <c r="A73" s="1" t="s">
        <v>96</v>
      </c>
      <c r="E73" s="27" t="s">
        <v>93</v>
      </c>
    </row>
    <row r="74" ht="39">
      <c r="A74" s="1" t="s">
        <v>98</v>
      </c>
      <c r="E74" s="32" t="s">
        <v>497</v>
      </c>
    </row>
    <row r="75" ht="112.5">
      <c r="A75" s="1" t="s">
        <v>100</v>
      </c>
      <c r="E75" s="27" t="s">
        <v>498</v>
      </c>
    </row>
    <row r="76">
      <c r="A76" s="1" t="s">
        <v>91</v>
      </c>
      <c r="B76" s="1">
        <v>17</v>
      </c>
      <c r="C76" s="26" t="s">
        <v>499</v>
      </c>
      <c r="D76" t="s">
        <v>93</v>
      </c>
      <c r="E76" s="27" t="s">
        <v>500</v>
      </c>
      <c r="F76" s="28" t="s">
        <v>121</v>
      </c>
      <c r="G76" s="29">
        <v>138.55000000000001</v>
      </c>
      <c r="H76" s="28">
        <v>0</v>
      </c>
      <c r="I76" s="30">
        <f>ROUND(G76*H76,P4)</f>
        <v>0</v>
      </c>
      <c r="L76" s="30">
        <v>0</v>
      </c>
      <c r="M76" s="24">
        <f>ROUND(G76*L76,P4)</f>
        <v>0</v>
      </c>
      <c r="N76" s="25" t="s">
        <v>107</v>
      </c>
      <c r="O76" s="31">
        <f>M76*AA76</f>
        <v>0</v>
      </c>
      <c r="P76" s="1">
        <v>3</v>
      </c>
      <c r="AA76" s="1">
        <f>IF(P76=1,$O$3,IF(P76=2,$O$4,$O$5))</f>
        <v>0</v>
      </c>
    </row>
    <row r="77">
      <c r="A77" s="1" t="s">
        <v>96</v>
      </c>
      <c r="E77" s="27" t="s">
        <v>93</v>
      </c>
    </row>
    <row r="78" ht="104">
      <c r="A78" s="1" t="s">
        <v>98</v>
      </c>
      <c r="E78" s="32" t="s">
        <v>501</v>
      </c>
    </row>
    <row r="79" ht="87.5">
      <c r="A79" s="1" t="s">
        <v>100</v>
      </c>
      <c r="E79" s="27" t="s">
        <v>502</v>
      </c>
    </row>
    <row r="80">
      <c r="A80" s="1" t="s">
        <v>91</v>
      </c>
      <c r="B80" s="1">
        <v>18</v>
      </c>
      <c r="C80" s="26" t="s">
        <v>503</v>
      </c>
      <c r="D80" t="s">
        <v>93</v>
      </c>
      <c r="E80" s="27" t="s">
        <v>504</v>
      </c>
      <c r="F80" s="28" t="s">
        <v>106</v>
      </c>
      <c r="G80" s="29">
        <v>10</v>
      </c>
      <c r="H80" s="28">
        <v>0</v>
      </c>
      <c r="I80" s="30">
        <f>ROUND(G80*H80,P4)</f>
        <v>0</v>
      </c>
      <c r="L80" s="30">
        <v>0</v>
      </c>
      <c r="M80" s="24">
        <f>ROUND(G80*L80,P4)</f>
        <v>0</v>
      </c>
      <c r="N80" s="25" t="s">
        <v>107</v>
      </c>
      <c r="O80" s="31">
        <f>M80*AA80</f>
        <v>0</v>
      </c>
      <c r="P80" s="1">
        <v>3</v>
      </c>
      <c r="AA80" s="1">
        <f>IF(P80=1,$O$3,IF(P80=2,$O$4,$O$5))</f>
        <v>0</v>
      </c>
    </row>
    <row r="81">
      <c r="A81" s="1" t="s">
        <v>96</v>
      </c>
      <c r="E81" s="27" t="s">
        <v>93</v>
      </c>
    </row>
    <row r="82" ht="13">
      <c r="A82" s="1" t="s">
        <v>98</v>
      </c>
      <c r="E82" s="32" t="s">
        <v>505</v>
      </c>
    </row>
    <row r="83" ht="37.5">
      <c r="A83" s="1" t="s">
        <v>100</v>
      </c>
      <c r="E83" s="27" t="s">
        <v>506</v>
      </c>
    </row>
    <row r="84">
      <c r="A84" s="1" t="s">
        <v>91</v>
      </c>
      <c r="B84" s="1">
        <v>19</v>
      </c>
      <c r="C84" s="26" t="s">
        <v>507</v>
      </c>
      <c r="D84" t="s">
        <v>93</v>
      </c>
      <c r="E84" s="27" t="s">
        <v>508</v>
      </c>
      <c r="F84" s="28" t="s">
        <v>131</v>
      </c>
      <c r="G84" s="29">
        <v>75</v>
      </c>
      <c r="H84" s="28">
        <v>0</v>
      </c>
      <c r="I84" s="30">
        <f>ROUND(G84*H84,P4)</f>
        <v>0</v>
      </c>
      <c r="L84" s="30">
        <v>0</v>
      </c>
      <c r="M84" s="24">
        <f>ROUND(G84*L84,P4)</f>
        <v>0</v>
      </c>
      <c r="N84" s="25" t="s">
        <v>107</v>
      </c>
      <c r="O84" s="31">
        <f>M84*AA84</f>
        <v>0</v>
      </c>
      <c r="P84" s="1">
        <v>3</v>
      </c>
      <c r="AA84" s="1">
        <f>IF(P84=1,$O$3,IF(P84=2,$O$4,$O$5))</f>
        <v>0</v>
      </c>
    </row>
    <row r="85">
      <c r="A85" s="1" t="s">
        <v>96</v>
      </c>
      <c r="E85" s="27" t="s">
        <v>93</v>
      </c>
    </row>
    <row r="86" ht="13">
      <c r="A86" s="1" t="s">
        <v>98</v>
      </c>
      <c r="E86" s="32" t="s">
        <v>509</v>
      </c>
    </row>
    <row r="87" ht="37.5">
      <c r="A87" s="1" t="s">
        <v>100</v>
      </c>
      <c r="E87" s="27" t="s">
        <v>510</v>
      </c>
    </row>
    <row r="88">
      <c r="A88" s="1" t="s">
        <v>91</v>
      </c>
      <c r="B88" s="1">
        <v>20</v>
      </c>
      <c r="C88" s="26" t="s">
        <v>511</v>
      </c>
      <c r="D88" t="s">
        <v>93</v>
      </c>
      <c r="E88" s="27" t="s">
        <v>512</v>
      </c>
      <c r="F88" s="28" t="s">
        <v>106</v>
      </c>
      <c r="G88" s="29">
        <v>4</v>
      </c>
      <c r="H88" s="28">
        <v>0</v>
      </c>
      <c r="I88" s="30">
        <f>ROUND(G88*H88,P4)</f>
        <v>0</v>
      </c>
      <c r="L88" s="30">
        <v>0</v>
      </c>
      <c r="M88" s="24">
        <f>ROUND(G88*L88,P4)</f>
        <v>0</v>
      </c>
      <c r="N88" s="25" t="s">
        <v>107</v>
      </c>
      <c r="O88" s="31">
        <f>M88*AA88</f>
        <v>0</v>
      </c>
      <c r="P88" s="1">
        <v>3</v>
      </c>
      <c r="AA88" s="1">
        <f>IF(P88=1,$O$3,IF(P88=2,$O$4,$O$5))</f>
        <v>0</v>
      </c>
    </row>
    <row r="89">
      <c r="A89" s="1" t="s">
        <v>96</v>
      </c>
      <c r="E89" s="27" t="s">
        <v>93</v>
      </c>
    </row>
    <row r="90" ht="13">
      <c r="A90" s="1" t="s">
        <v>98</v>
      </c>
      <c r="E90" s="32" t="s">
        <v>513</v>
      </c>
    </row>
    <row r="91" ht="37.5">
      <c r="A91" s="1" t="s">
        <v>100</v>
      </c>
      <c r="E91" s="27" t="s">
        <v>506</v>
      </c>
    </row>
    <row r="92">
      <c r="A92" s="1" t="s">
        <v>91</v>
      </c>
      <c r="B92" s="1">
        <v>21</v>
      </c>
      <c r="C92" s="26" t="s">
        <v>514</v>
      </c>
      <c r="D92" t="s">
        <v>93</v>
      </c>
      <c r="E92" s="27" t="s">
        <v>515</v>
      </c>
      <c r="F92" s="28" t="s">
        <v>131</v>
      </c>
      <c r="G92" s="29">
        <v>84</v>
      </c>
      <c r="H92" s="28">
        <v>0</v>
      </c>
      <c r="I92" s="30">
        <f>ROUND(G92*H92,P4)</f>
        <v>0</v>
      </c>
      <c r="L92" s="30">
        <v>0</v>
      </c>
      <c r="M92" s="24">
        <f>ROUND(G92*L92,P4)</f>
        <v>0</v>
      </c>
      <c r="N92" s="25" t="s">
        <v>107</v>
      </c>
      <c r="O92" s="31">
        <f>M92*AA92</f>
        <v>0</v>
      </c>
      <c r="P92" s="1">
        <v>3</v>
      </c>
      <c r="AA92" s="1">
        <f>IF(P92=1,$O$3,IF(P92=2,$O$4,$O$5))</f>
        <v>0</v>
      </c>
    </row>
    <row r="93">
      <c r="A93" s="1" t="s">
        <v>96</v>
      </c>
      <c r="E93" s="27" t="s">
        <v>93</v>
      </c>
    </row>
    <row r="94" ht="13">
      <c r="A94" s="1" t="s">
        <v>98</v>
      </c>
      <c r="E94" s="32" t="s">
        <v>516</v>
      </c>
    </row>
    <row r="95" ht="37.5">
      <c r="A95" s="1" t="s">
        <v>100</v>
      </c>
      <c r="E95" s="27" t="s">
        <v>510</v>
      </c>
    </row>
    <row r="96">
      <c r="A96" s="1" t="s">
        <v>91</v>
      </c>
      <c r="B96" s="1">
        <v>22</v>
      </c>
      <c r="C96" s="26" t="s">
        <v>517</v>
      </c>
      <c r="D96" t="s">
        <v>93</v>
      </c>
      <c r="E96" s="27" t="s">
        <v>518</v>
      </c>
      <c r="F96" s="28" t="s">
        <v>106</v>
      </c>
      <c r="G96" s="29">
        <v>315</v>
      </c>
      <c r="H96" s="28">
        <v>0</v>
      </c>
      <c r="I96" s="30">
        <f>ROUND(G96*H96,P4)</f>
        <v>0</v>
      </c>
      <c r="L96" s="30">
        <v>0</v>
      </c>
      <c r="M96" s="24">
        <f>ROUND(G96*L96,P4)</f>
        <v>0</v>
      </c>
      <c r="N96" s="25" t="s">
        <v>107</v>
      </c>
      <c r="O96" s="31">
        <f>M96*AA96</f>
        <v>0</v>
      </c>
      <c r="P96" s="1">
        <v>3</v>
      </c>
      <c r="AA96" s="1">
        <f>IF(P96=1,$O$3,IF(P96=2,$O$4,$O$5))</f>
        <v>0</v>
      </c>
    </row>
    <row r="97">
      <c r="A97" s="1" t="s">
        <v>96</v>
      </c>
      <c r="E97" s="27" t="s">
        <v>93</v>
      </c>
    </row>
    <row r="98">
      <c r="A98" s="1" t="s">
        <v>98</v>
      </c>
    </row>
    <row r="99" ht="112.5">
      <c r="A99" s="1" t="s">
        <v>100</v>
      </c>
      <c r="E99" s="27" t="s">
        <v>519</v>
      </c>
    </row>
    <row r="100">
      <c r="A100" s="1" t="s">
        <v>91</v>
      </c>
      <c r="B100" s="1">
        <v>23</v>
      </c>
      <c r="C100" s="26" t="s">
        <v>520</v>
      </c>
      <c r="D100" t="s">
        <v>93</v>
      </c>
      <c r="E100" s="27" t="s">
        <v>521</v>
      </c>
      <c r="F100" s="28" t="s">
        <v>213</v>
      </c>
      <c r="G100" s="29">
        <v>55</v>
      </c>
      <c r="H100" s="28">
        <v>0</v>
      </c>
      <c r="I100" s="30">
        <f>ROUND(G100*H100,P4)</f>
        <v>0</v>
      </c>
      <c r="L100" s="30">
        <v>0</v>
      </c>
      <c r="M100" s="24">
        <f>ROUND(G100*L100,P4)</f>
        <v>0</v>
      </c>
      <c r="N100" s="25" t="s">
        <v>93</v>
      </c>
      <c r="O100" s="31">
        <f>M100*AA100</f>
        <v>0</v>
      </c>
      <c r="P100" s="1">
        <v>3</v>
      </c>
      <c r="AA100" s="1">
        <f>IF(P100=1,$O$3,IF(P100=2,$O$4,$O$5))</f>
        <v>0</v>
      </c>
    </row>
    <row r="101">
      <c r="A101" s="1" t="s">
        <v>96</v>
      </c>
      <c r="E101" s="27" t="s">
        <v>522</v>
      </c>
    </row>
    <row r="102" ht="39">
      <c r="A102" s="1" t="s">
        <v>98</v>
      </c>
      <c r="E102" s="32" t="s">
        <v>523</v>
      </c>
    </row>
    <row r="103" ht="100">
      <c r="A103" s="1" t="s">
        <v>100</v>
      </c>
      <c r="E103" s="27" t="s">
        <v>524</v>
      </c>
    </row>
    <row r="104" ht="13">
      <c r="A104" s="1" t="s">
        <v>88</v>
      </c>
      <c r="C104" s="22" t="s">
        <v>216</v>
      </c>
      <c r="E104" s="23" t="s">
        <v>217</v>
      </c>
      <c r="L104" s="24">
        <f>SUMIFS(L105:L120,A105:A120,"P")</f>
        <v>0</v>
      </c>
      <c r="M104" s="24">
        <f>SUMIFS(M105:M120,A105:A120,"P")</f>
        <v>0</v>
      </c>
      <c r="N104" s="25"/>
    </row>
    <row r="105">
      <c r="A105" s="1" t="s">
        <v>91</v>
      </c>
      <c r="B105" s="1">
        <v>24</v>
      </c>
      <c r="C105" s="26" t="s">
        <v>525</v>
      </c>
      <c r="D105" t="s">
        <v>93</v>
      </c>
      <c r="E105" s="27" t="s">
        <v>526</v>
      </c>
      <c r="F105" s="28" t="s">
        <v>121</v>
      </c>
      <c r="G105" s="29">
        <v>23.699999999999999</v>
      </c>
      <c r="H105" s="28">
        <v>0</v>
      </c>
      <c r="I105" s="30">
        <f>ROUND(G105*H105,P4)</f>
        <v>0</v>
      </c>
      <c r="L105" s="30">
        <v>0</v>
      </c>
      <c r="M105" s="24">
        <f>ROUND(G105*L105,P4)</f>
        <v>0</v>
      </c>
      <c r="N105" s="25" t="s">
        <v>107</v>
      </c>
      <c r="O105" s="31">
        <f>M105*AA105</f>
        <v>0</v>
      </c>
      <c r="P105" s="1">
        <v>3</v>
      </c>
      <c r="AA105" s="1">
        <f>IF(P105=1,$O$3,IF(P105=2,$O$4,$O$5))</f>
        <v>0</v>
      </c>
    </row>
    <row r="106">
      <c r="A106" s="1" t="s">
        <v>96</v>
      </c>
      <c r="E106" s="27" t="s">
        <v>93</v>
      </c>
    </row>
    <row r="107" ht="117">
      <c r="A107" s="1" t="s">
        <v>98</v>
      </c>
      <c r="E107" s="32" t="s">
        <v>527</v>
      </c>
    </row>
    <row r="108" ht="25">
      <c r="A108" s="1" t="s">
        <v>100</v>
      </c>
      <c r="E108" s="27" t="s">
        <v>528</v>
      </c>
    </row>
    <row r="109">
      <c r="A109" s="1" t="s">
        <v>91</v>
      </c>
      <c r="B109" s="1">
        <v>25</v>
      </c>
      <c r="C109" s="26" t="s">
        <v>529</v>
      </c>
      <c r="D109" t="s">
        <v>93</v>
      </c>
      <c r="E109" s="27" t="s">
        <v>530</v>
      </c>
      <c r="F109" s="28" t="s">
        <v>319</v>
      </c>
      <c r="G109" s="29">
        <v>3.8220000000000001</v>
      </c>
      <c r="H109" s="28">
        <v>0</v>
      </c>
      <c r="I109" s="30">
        <f>ROUND(G109*H109,P4)</f>
        <v>0</v>
      </c>
      <c r="L109" s="30">
        <v>0</v>
      </c>
      <c r="M109" s="24">
        <f>ROUND(G109*L109,P4)</f>
        <v>0</v>
      </c>
      <c r="N109" s="25" t="s">
        <v>107</v>
      </c>
      <c r="O109" s="31">
        <f>M109*AA109</f>
        <v>0</v>
      </c>
      <c r="P109" s="1">
        <v>3</v>
      </c>
      <c r="AA109" s="1">
        <f>IF(P109=1,$O$3,IF(P109=2,$O$4,$O$5))</f>
        <v>0</v>
      </c>
    </row>
    <row r="110">
      <c r="A110" s="1" t="s">
        <v>96</v>
      </c>
      <c r="E110" s="27" t="s">
        <v>93</v>
      </c>
    </row>
    <row r="111" ht="52">
      <c r="A111" s="1" t="s">
        <v>98</v>
      </c>
      <c r="E111" s="32" t="s">
        <v>531</v>
      </c>
    </row>
    <row r="112" ht="262.5">
      <c r="A112" s="1" t="s">
        <v>100</v>
      </c>
      <c r="E112" s="27" t="s">
        <v>532</v>
      </c>
    </row>
    <row r="113">
      <c r="A113" s="1" t="s">
        <v>91</v>
      </c>
      <c r="B113" s="1">
        <v>26</v>
      </c>
      <c r="C113" s="26" t="s">
        <v>533</v>
      </c>
      <c r="D113" t="s">
        <v>93</v>
      </c>
      <c r="E113" s="27" t="s">
        <v>534</v>
      </c>
      <c r="F113" s="28" t="s">
        <v>121</v>
      </c>
      <c r="G113" s="29">
        <v>84.700000000000003</v>
      </c>
      <c r="H113" s="28">
        <v>0</v>
      </c>
      <c r="I113" s="30">
        <f>ROUND(G113*H113,P4)</f>
        <v>0</v>
      </c>
      <c r="L113" s="30">
        <v>0</v>
      </c>
      <c r="M113" s="24">
        <f>ROUND(G113*L113,P4)</f>
        <v>0</v>
      </c>
      <c r="N113" s="25" t="s">
        <v>107</v>
      </c>
      <c r="O113" s="31">
        <f>M113*AA113</f>
        <v>0</v>
      </c>
      <c r="P113" s="1">
        <v>3</v>
      </c>
      <c r="AA113" s="1">
        <f>IF(P113=1,$O$3,IF(P113=2,$O$4,$O$5))</f>
        <v>0</v>
      </c>
    </row>
    <row r="114">
      <c r="A114" s="1" t="s">
        <v>96</v>
      </c>
      <c r="E114" s="27" t="s">
        <v>535</v>
      </c>
    </row>
    <row r="115" ht="52">
      <c r="A115" s="1" t="s">
        <v>98</v>
      </c>
      <c r="E115" s="32" t="s">
        <v>536</v>
      </c>
    </row>
    <row r="116" ht="350">
      <c r="A116" s="1" t="s">
        <v>100</v>
      </c>
      <c r="E116" s="27" t="s">
        <v>537</v>
      </c>
    </row>
    <row r="117">
      <c r="A117" s="1" t="s">
        <v>91</v>
      </c>
      <c r="B117" s="1">
        <v>27</v>
      </c>
      <c r="C117" s="26" t="s">
        <v>538</v>
      </c>
      <c r="D117" t="s">
        <v>93</v>
      </c>
      <c r="E117" s="27" t="s">
        <v>539</v>
      </c>
      <c r="F117" s="28" t="s">
        <v>319</v>
      </c>
      <c r="G117" s="29">
        <v>12.885999999999999</v>
      </c>
      <c r="H117" s="28">
        <v>0</v>
      </c>
      <c r="I117" s="30">
        <f>ROUND(G117*H117,P4)</f>
        <v>0</v>
      </c>
      <c r="L117" s="30">
        <v>0</v>
      </c>
      <c r="M117" s="24">
        <f>ROUND(G117*L117,P4)</f>
        <v>0</v>
      </c>
      <c r="N117" s="25" t="s">
        <v>107</v>
      </c>
      <c r="O117" s="31">
        <f>M117*AA117</f>
        <v>0</v>
      </c>
      <c r="P117" s="1">
        <v>3</v>
      </c>
      <c r="AA117" s="1">
        <f>IF(P117=1,$O$3,IF(P117=2,$O$4,$O$5))</f>
        <v>0</v>
      </c>
    </row>
    <row r="118">
      <c r="A118" s="1" t="s">
        <v>96</v>
      </c>
      <c r="E118" s="27" t="s">
        <v>93</v>
      </c>
    </row>
    <row r="119" ht="52">
      <c r="A119" s="1" t="s">
        <v>98</v>
      </c>
      <c r="E119" s="32" t="s">
        <v>540</v>
      </c>
    </row>
    <row r="120" ht="262.5">
      <c r="A120" s="1" t="s">
        <v>100</v>
      </c>
      <c r="E120" s="27" t="s">
        <v>532</v>
      </c>
    </row>
    <row r="121" ht="13">
      <c r="A121" s="1" t="s">
        <v>88</v>
      </c>
      <c r="C121" s="22" t="s">
        <v>541</v>
      </c>
      <c r="E121" s="23" t="s">
        <v>542</v>
      </c>
      <c r="L121" s="24">
        <f>SUMIFS(L122:L177,A122:A177,"P")</f>
        <v>0</v>
      </c>
      <c r="M121" s="24">
        <f>SUMIFS(M122:M177,A122:A177,"P")</f>
        <v>0</v>
      </c>
      <c r="N121" s="25"/>
    </row>
    <row r="122">
      <c r="A122" s="1" t="s">
        <v>91</v>
      </c>
      <c r="B122" s="1">
        <v>28</v>
      </c>
      <c r="C122" s="26" t="s">
        <v>543</v>
      </c>
      <c r="D122" t="s">
        <v>93</v>
      </c>
      <c r="E122" s="27" t="s">
        <v>544</v>
      </c>
      <c r="F122" s="28" t="s">
        <v>121</v>
      </c>
      <c r="G122" s="29">
        <v>250.88</v>
      </c>
      <c r="H122" s="28">
        <v>0</v>
      </c>
      <c r="I122" s="30">
        <f>ROUND(G122*H122,P4)</f>
        <v>0</v>
      </c>
      <c r="L122" s="30">
        <v>0</v>
      </c>
      <c r="M122" s="24">
        <f>ROUND(G122*L122,P4)</f>
        <v>0</v>
      </c>
      <c r="N122" s="25" t="s">
        <v>107</v>
      </c>
      <c r="O122" s="31">
        <f>M122*AA122</f>
        <v>0</v>
      </c>
      <c r="P122" s="1">
        <v>3</v>
      </c>
      <c r="AA122" s="1">
        <f>IF(P122=1,$O$3,IF(P122=2,$O$4,$O$5))</f>
        <v>0</v>
      </c>
    </row>
    <row r="123">
      <c r="A123" s="1" t="s">
        <v>96</v>
      </c>
      <c r="E123" s="27" t="s">
        <v>93</v>
      </c>
    </row>
    <row r="124" ht="143">
      <c r="A124" s="1" t="s">
        <v>98</v>
      </c>
      <c r="E124" s="32" t="s">
        <v>545</v>
      </c>
    </row>
    <row r="125" ht="350">
      <c r="A125" s="1" t="s">
        <v>100</v>
      </c>
      <c r="E125" s="27" t="s">
        <v>537</v>
      </c>
    </row>
    <row r="126">
      <c r="A126" s="1" t="s">
        <v>91</v>
      </c>
      <c r="B126" s="1">
        <v>29</v>
      </c>
      <c r="C126" s="26" t="s">
        <v>546</v>
      </c>
      <c r="D126" t="s">
        <v>93</v>
      </c>
      <c r="E126" s="27" t="s">
        <v>547</v>
      </c>
      <c r="F126" s="28" t="s">
        <v>319</v>
      </c>
      <c r="G126" s="29">
        <v>31.091000000000001</v>
      </c>
      <c r="H126" s="28">
        <v>0</v>
      </c>
      <c r="I126" s="30">
        <f>ROUND(G126*H126,P4)</f>
        <v>0</v>
      </c>
      <c r="L126" s="30">
        <v>0</v>
      </c>
      <c r="M126" s="24">
        <f>ROUND(G126*L126,P4)</f>
        <v>0</v>
      </c>
      <c r="N126" s="25" t="s">
        <v>107</v>
      </c>
      <c r="O126" s="31">
        <f>M126*AA126</f>
        <v>0</v>
      </c>
      <c r="P126" s="1">
        <v>3</v>
      </c>
      <c r="AA126" s="1">
        <f>IF(P126=1,$O$3,IF(P126=2,$O$4,$O$5))</f>
        <v>0</v>
      </c>
    </row>
    <row r="127">
      <c r="A127" s="1" t="s">
        <v>96</v>
      </c>
      <c r="E127" s="27" t="s">
        <v>93</v>
      </c>
    </row>
    <row r="128" ht="39">
      <c r="A128" s="1" t="s">
        <v>98</v>
      </c>
      <c r="E128" s="32" t="s">
        <v>548</v>
      </c>
    </row>
    <row r="129" ht="262.5">
      <c r="A129" s="1" t="s">
        <v>100</v>
      </c>
      <c r="E129" s="27" t="s">
        <v>549</v>
      </c>
    </row>
    <row r="130">
      <c r="A130" s="1" t="s">
        <v>91</v>
      </c>
      <c r="B130" s="1">
        <v>30</v>
      </c>
      <c r="C130" s="26" t="s">
        <v>550</v>
      </c>
      <c r="D130" t="s">
        <v>93</v>
      </c>
      <c r="E130" s="27" t="s">
        <v>551</v>
      </c>
      <c r="F130" s="28" t="s">
        <v>106</v>
      </c>
      <c r="G130" s="29">
        <v>1</v>
      </c>
      <c r="H130" s="28">
        <v>0</v>
      </c>
      <c r="I130" s="30">
        <f>ROUND(G130*H130,P4)</f>
        <v>0</v>
      </c>
      <c r="L130" s="30">
        <v>0</v>
      </c>
      <c r="M130" s="24">
        <f>ROUND(G130*L130,P4)</f>
        <v>0</v>
      </c>
      <c r="N130" s="25" t="s">
        <v>107</v>
      </c>
      <c r="O130" s="31">
        <f>M130*AA130</f>
        <v>0</v>
      </c>
      <c r="P130" s="1">
        <v>3</v>
      </c>
      <c r="AA130" s="1">
        <f>IF(P130=1,$O$3,IF(P130=2,$O$4,$O$5))</f>
        <v>0</v>
      </c>
    </row>
    <row r="131">
      <c r="A131" s="1" t="s">
        <v>96</v>
      </c>
      <c r="E131" s="27" t="s">
        <v>552</v>
      </c>
    </row>
    <row r="132" ht="13">
      <c r="A132" s="1" t="s">
        <v>98</v>
      </c>
      <c r="E132" s="32" t="s">
        <v>444</v>
      </c>
    </row>
    <row r="133" ht="225">
      <c r="A133" s="1" t="s">
        <v>100</v>
      </c>
      <c r="E133" s="27" t="s">
        <v>553</v>
      </c>
    </row>
    <row r="134">
      <c r="A134" s="1" t="s">
        <v>91</v>
      </c>
      <c r="B134" s="1">
        <v>31</v>
      </c>
      <c r="C134" s="26" t="s">
        <v>554</v>
      </c>
      <c r="D134" t="s">
        <v>93</v>
      </c>
      <c r="E134" s="27" t="s">
        <v>555</v>
      </c>
      <c r="F134" s="28" t="s">
        <v>106</v>
      </c>
      <c r="G134" s="29">
        <v>2</v>
      </c>
      <c r="H134" s="28">
        <v>0</v>
      </c>
      <c r="I134" s="30">
        <f>ROUND(G134*H134,P4)</f>
        <v>0</v>
      </c>
      <c r="L134" s="30">
        <v>0</v>
      </c>
      <c r="M134" s="24">
        <f>ROUND(G134*L134,P4)</f>
        <v>0</v>
      </c>
      <c r="N134" s="25" t="s">
        <v>107</v>
      </c>
      <c r="O134" s="31">
        <f>M134*AA134</f>
        <v>0</v>
      </c>
      <c r="P134" s="1">
        <v>3</v>
      </c>
      <c r="AA134" s="1">
        <f>IF(P134=1,$O$3,IF(P134=2,$O$4,$O$5))</f>
        <v>0</v>
      </c>
    </row>
    <row r="135">
      <c r="A135" s="1" t="s">
        <v>96</v>
      </c>
      <c r="E135" s="27" t="s">
        <v>556</v>
      </c>
    </row>
    <row r="136" ht="13">
      <c r="A136" s="1" t="s">
        <v>98</v>
      </c>
      <c r="E136" s="32" t="s">
        <v>557</v>
      </c>
    </row>
    <row r="137" ht="225">
      <c r="A137" s="1" t="s">
        <v>100</v>
      </c>
      <c r="E137" s="27" t="s">
        <v>553</v>
      </c>
    </row>
    <row r="138">
      <c r="A138" s="1" t="s">
        <v>91</v>
      </c>
      <c r="B138" s="1">
        <v>32</v>
      </c>
      <c r="C138" s="26" t="s">
        <v>558</v>
      </c>
      <c r="D138" t="s">
        <v>93</v>
      </c>
      <c r="E138" s="27" t="s">
        <v>559</v>
      </c>
      <c r="F138" s="28" t="s">
        <v>106</v>
      </c>
      <c r="G138" s="29">
        <v>1</v>
      </c>
      <c r="H138" s="28">
        <v>0</v>
      </c>
      <c r="I138" s="30">
        <f>ROUND(G138*H138,P4)</f>
        <v>0</v>
      </c>
      <c r="L138" s="30">
        <v>0</v>
      </c>
      <c r="M138" s="24">
        <f>ROUND(G138*L138,P4)</f>
        <v>0</v>
      </c>
      <c r="N138" s="25" t="s">
        <v>107</v>
      </c>
      <c r="O138" s="31">
        <f>M138*AA138</f>
        <v>0</v>
      </c>
      <c r="P138" s="1">
        <v>3</v>
      </c>
      <c r="AA138" s="1">
        <f>IF(P138=1,$O$3,IF(P138=2,$O$4,$O$5))</f>
        <v>0</v>
      </c>
    </row>
    <row r="139">
      <c r="A139" s="1" t="s">
        <v>96</v>
      </c>
      <c r="E139" s="27" t="s">
        <v>560</v>
      </c>
    </row>
    <row r="140" ht="13">
      <c r="A140" s="1" t="s">
        <v>98</v>
      </c>
      <c r="E140" s="32" t="s">
        <v>444</v>
      </c>
    </row>
    <row r="141" ht="225">
      <c r="A141" s="1" t="s">
        <v>100</v>
      </c>
      <c r="E141" s="27" t="s">
        <v>553</v>
      </c>
    </row>
    <row r="142">
      <c r="A142" s="1" t="s">
        <v>91</v>
      </c>
      <c r="B142" s="1">
        <v>33</v>
      </c>
      <c r="C142" s="26" t="s">
        <v>561</v>
      </c>
      <c r="D142" t="s">
        <v>93</v>
      </c>
      <c r="E142" s="27" t="s">
        <v>562</v>
      </c>
      <c r="F142" s="28" t="s">
        <v>106</v>
      </c>
      <c r="G142" s="29">
        <v>1</v>
      </c>
      <c r="H142" s="28">
        <v>0</v>
      </c>
      <c r="I142" s="30">
        <f>ROUND(G142*H142,P4)</f>
        <v>0</v>
      </c>
      <c r="L142" s="30">
        <v>0</v>
      </c>
      <c r="M142" s="24">
        <f>ROUND(G142*L142,P4)</f>
        <v>0</v>
      </c>
      <c r="N142" s="25" t="s">
        <v>107</v>
      </c>
      <c r="O142" s="31">
        <f>M142*AA142</f>
        <v>0</v>
      </c>
      <c r="P142" s="1">
        <v>3</v>
      </c>
      <c r="AA142" s="1">
        <f>IF(P142=1,$O$3,IF(P142=2,$O$4,$O$5))</f>
        <v>0</v>
      </c>
    </row>
    <row r="143">
      <c r="A143" s="1" t="s">
        <v>96</v>
      </c>
      <c r="E143" s="27" t="s">
        <v>563</v>
      </c>
    </row>
    <row r="144" ht="13">
      <c r="A144" s="1" t="s">
        <v>98</v>
      </c>
      <c r="E144" s="32" t="s">
        <v>444</v>
      </c>
    </row>
    <row r="145" ht="225">
      <c r="A145" s="1" t="s">
        <v>100</v>
      </c>
      <c r="E145" s="27" t="s">
        <v>553</v>
      </c>
    </row>
    <row r="146">
      <c r="A146" s="1" t="s">
        <v>91</v>
      </c>
      <c r="B146" s="1">
        <v>34</v>
      </c>
      <c r="C146" s="26" t="s">
        <v>564</v>
      </c>
      <c r="D146" t="s">
        <v>93</v>
      </c>
      <c r="E146" s="27" t="s">
        <v>565</v>
      </c>
      <c r="F146" s="28" t="s">
        <v>106</v>
      </c>
      <c r="G146" s="29">
        <v>2</v>
      </c>
      <c r="H146" s="28">
        <v>0</v>
      </c>
      <c r="I146" s="30">
        <f>ROUND(G146*H146,P4)</f>
        <v>0</v>
      </c>
      <c r="L146" s="30">
        <v>0</v>
      </c>
      <c r="M146" s="24">
        <f>ROUND(G146*L146,P4)</f>
        <v>0</v>
      </c>
      <c r="N146" s="25" t="s">
        <v>107</v>
      </c>
      <c r="O146" s="31">
        <f>M146*AA146</f>
        <v>0</v>
      </c>
      <c r="P146" s="1">
        <v>3</v>
      </c>
      <c r="AA146" s="1">
        <f>IF(P146=1,$O$3,IF(P146=2,$O$4,$O$5))</f>
        <v>0</v>
      </c>
    </row>
    <row r="147">
      <c r="A147" s="1" t="s">
        <v>96</v>
      </c>
      <c r="E147" s="27" t="s">
        <v>566</v>
      </c>
    </row>
    <row r="148" ht="13">
      <c r="A148" s="1" t="s">
        <v>98</v>
      </c>
      <c r="E148" s="32" t="s">
        <v>557</v>
      </c>
    </row>
    <row r="149" ht="225">
      <c r="A149" s="1" t="s">
        <v>100</v>
      </c>
      <c r="E149" s="27" t="s">
        <v>553</v>
      </c>
    </row>
    <row r="150">
      <c r="A150" s="1" t="s">
        <v>91</v>
      </c>
      <c r="B150" s="1">
        <v>35</v>
      </c>
      <c r="C150" s="26" t="s">
        <v>567</v>
      </c>
      <c r="D150" t="s">
        <v>93</v>
      </c>
      <c r="E150" s="27" t="s">
        <v>568</v>
      </c>
      <c r="F150" s="28" t="s">
        <v>106</v>
      </c>
      <c r="G150" s="29">
        <v>1</v>
      </c>
      <c r="H150" s="28">
        <v>0</v>
      </c>
      <c r="I150" s="30">
        <f>ROUND(G150*H150,P4)</f>
        <v>0</v>
      </c>
      <c r="L150" s="30">
        <v>0</v>
      </c>
      <c r="M150" s="24">
        <f>ROUND(G150*L150,P4)</f>
        <v>0</v>
      </c>
      <c r="N150" s="25" t="s">
        <v>107</v>
      </c>
      <c r="O150" s="31">
        <f>M150*AA150</f>
        <v>0</v>
      </c>
      <c r="P150" s="1">
        <v>3</v>
      </c>
      <c r="AA150" s="1">
        <f>IF(P150=1,$O$3,IF(P150=2,$O$4,$O$5))</f>
        <v>0</v>
      </c>
    </row>
    <row r="151">
      <c r="A151" s="1" t="s">
        <v>96</v>
      </c>
      <c r="E151" s="27" t="s">
        <v>569</v>
      </c>
    </row>
    <row r="152" ht="13">
      <c r="A152" s="1" t="s">
        <v>98</v>
      </c>
      <c r="E152" s="32" t="s">
        <v>444</v>
      </c>
    </row>
    <row r="153" ht="225">
      <c r="A153" s="1" t="s">
        <v>100</v>
      </c>
      <c r="E153" s="27" t="s">
        <v>553</v>
      </c>
    </row>
    <row r="154">
      <c r="A154" s="1" t="s">
        <v>91</v>
      </c>
      <c r="B154" s="1">
        <v>36</v>
      </c>
      <c r="C154" s="26" t="s">
        <v>570</v>
      </c>
      <c r="D154" t="s">
        <v>93</v>
      </c>
      <c r="E154" s="27" t="s">
        <v>571</v>
      </c>
      <c r="F154" s="28" t="s">
        <v>121</v>
      </c>
      <c r="G154" s="29">
        <v>53.670000000000002</v>
      </c>
      <c r="H154" s="28">
        <v>0</v>
      </c>
      <c r="I154" s="30">
        <f>ROUND(G154*H154,P4)</f>
        <v>0</v>
      </c>
      <c r="L154" s="30">
        <v>0</v>
      </c>
      <c r="M154" s="24">
        <f>ROUND(G154*L154,P4)</f>
        <v>0</v>
      </c>
      <c r="N154" s="25" t="s">
        <v>107</v>
      </c>
      <c r="O154" s="31">
        <f>M154*AA154</f>
        <v>0</v>
      </c>
      <c r="P154" s="1">
        <v>3</v>
      </c>
      <c r="AA154" s="1">
        <f>IF(P154=1,$O$3,IF(P154=2,$O$4,$O$5))</f>
        <v>0</v>
      </c>
    </row>
    <row r="155">
      <c r="A155" s="1" t="s">
        <v>96</v>
      </c>
      <c r="E155" s="27" t="s">
        <v>93</v>
      </c>
    </row>
    <row r="156" ht="65">
      <c r="A156" s="1" t="s">
        <v>98</v>
      </c>
      <c r="E156" s="32" t="s">
        <v>572</v>
      </c>
    </row>
    <row r="157" ht="350">
      <c r="A157" s="1" t="s">
        <v>100</v>
      </c>
      <c r="E157" s="27" t="s">
        <v>537</v>
      </c>
    </row>
    <row r="158">
      <c r="A158" s="1" t="s">
        <v>91</v>
      </c>
      <c r="B158" s="1">
        <v>37</v>
      </c>
      <c r="C158" s="26" t="s">
        <v>573</v>
      </c>
      <c r="D158" t="s">
        <v>93</v>
      </c>
      <c r="E158" s="27" t="s">
        <v>574</v>
      </c>
      <c r="F158" s="28" t="s">
        <v>121</v>
      </c>
      <c r="G158" s="29">
        <v>241.94999999999999</v>
      </c>
      <c r="H158" s="28">
        <v>0</v>
      </c>
      <c r="I158" s="30">
        <f>ROUND(G158*H158,P4)</f>
        <v>0</v>
      </c>
      <c r="L158" s="30">
        <v>0</v>
      </c>
      <c r="M158" s="24">
        <f>ROUND(G158*L158,P4)</f>
        <v>0</v>
      </c>
      <c r="N158" s="25" t="s">
        <v>107</v>
      </c>
      <c r="O158" s="31">
        <f>M158*AA158</f>
        <v>0</v>
      </c>
      <c r="P158" s="1">
        <v>3</v>
      </c>
      <c r="AA158" s="1">
        <f>IF(P158=1,$O$3,IF(P158=2,$O$4,$O$5))</f>
        <v>0</v>
      </c>
    </row>
    <row r="159">
      <c r="A159" s="1" t="s">
        <v>96</v>
      </c>
      <c r="E159" s="27" t="s">
        <v>93</v>
      </c>
    </row>
    <row r="160" ht="13">
      <c r="A160" s="1" t="s">
        <v>98</v>
      </c>
      <c r="E160" s="32" t="s">
        <v>575</v>
      </c>
    </row>
    <row r="161" ht="350">
      <c r="A161" s="1" t="s">
        <v>100</v>
      </c>
      <c r="E161" s="27" t="s">
        <v>537</v>
      </c>
    </row>
    <row r="162">
      <c r="A162" s="1" t="s">
        <v>91</v>
      </c>
      <c r="B162" s="1">
        <v>38</v>
      </c>
      <c r="C162" s="26" t="s">
        <v>576</v>
      </c>
      <c r="D162" t="s">
        <v>93</v>
      </c>
      <c r="E162" s="27" t="s">
        <v>577</v>
      </c>
      <c r="F162" s="28" t="s">
        <v>319</v>
      </c>
      <c r="G162" s="29">
        <v>8.7100000000000009</v>
      </c>
      <c r="H162" s="28">
        <v>0</v>
      </c>
      <c r="I162" s="30">
        <f>ROUND(G162*H162,P4)</f>
        <v>0</v>
      </c>
      <c r="L162" s="30">
        <v>0</v>
      </c>
      <c r="M162" s="24">
        <f>ROUND(G162*L162,P4)</f>
        <v>0</v>
      </c>
      <c r="N162" s="25" t="s">
        <v>107</v>
      </c>
      <c r="O162" s="31">
        <f>M162*AA162</f>
        <v>0</v>
      </c>
      <c r="P162" s="1">
        <v>3</v>
      </c>
      <c r="AA162" s="1">
        <f>IF(P162=1,$O$3,IF(P162=2,$O$4,$O$5))</f>
        <v>0</v>
      </c>
    </row>
    <row r="163">
      <c r="A163" s="1" t="s">
        <v>96</v>
      </c>
      <c r="E163" s="27" t="s">
        <v>93</v>
      </c>
    </row>
    <row r="164" ht="13">
      <c r="A164" s="1" t="s">
        <v>98</v>
      </c>
      <c r="E164" s="32" t="s">
        <v>578</v>
      </c>
    </row>
    <row r="165" ht="175">
      <c r="A165" s="1" t="s">
        <v>100</v>
      </c>
      <c r="E165" s="27" t="s">
        <v>579</v>
      </c>
    </row>
    <row r="166">
      <c r="A166" s="1" t="s">
        <v>91</v>
      </c>
      <c r="B166" s="1">
        <v>39</v>
      </c>
      <c r="C166" s="26" t="s">
        <v>580</v>
      </c>
      <c r="D166" t="s">
        <v>93</v>
      </c>
      <c r="E166" s="27" t="s">
        <v>581</v>
      </c>
      <c r="F166" s="28" t="s">
        <v>121</v>
      </c>
      <c r="G166" s="29">
        <v>322.60000000000002</v>
      </c>
      <c r="H166" s="28">
        <v>0</v>
      </c>
      <c r="I166" s="30">
        <f>ROUND(G166*H166,P4)</f>
        <v>0</v>
      </c>
      <c r="L166" s="30">
        <v>0</v>
      </c>
      <c r="M166" s="24">
        <f>ROUND(G166*L166,P4)</f>
        <v>0</v>
      </c>
      <c r="N166" s="25" t="s">
        <v>107</v>
      </c>
      <c r="O166" s="31">
        <f>M166*AA166</f>
        <v>0</v>
      </c>
      <c r="P166" s="1">
        <v>3</v>
      </c>
      <c r="AA166" s="1">
        <f>IF(P166=1,$O$3,IF(P166=2,$O$4,$O$5))</f>
        <v>0</v>
      </c>
    </row>
    <row r="167">
      <c r="A167" s="1" t="s">
        <v>96</v>
      </c>
      <c r="E167" s="27" t="s">
        <v>93</v>
      </c>
    </row>
    <row r="168" ht="13">
      <c r="A168" s="1" t="s">
        <v>98</v>
      </c>
      <c r="E168" s="32" t="s">
        <v>582</v>
      </c>
    </row>
    <row r="169" ht="100">
      <c r="A169" s="1" t="s">
        <v>100</v>
      </c>
      <c r="E169" s="27" t="s">
        <v>583</v>
      </c>
    </row>
    <row r="170" ht="25">
      <c r="A170" s="1" t="s">
        <v>91</v>
      </c>
      <c r="B170" s="1">
        <v>40</v>
      </c>
      <c r="C170" s="26" t="s">
        <v>584</v>
      </c>
      <c r="D170" t="s">
        <v>117</v>
      </c>
      <c r="E170" s="27" t="s">
        <v>585</v>
      </c>
      <c r="F170" s="28" t="s">
        <v>319</v>
      </c>
      <c r="G170" s="29">
        <v>355</v>
      </c>
      <c r="H170" s="28">
        <v>0</v>
      </c>
      <c r="I170" s="30">
        <f>ROUND(G170*H170,P4)</f>
        <v>0</v>
      </c>
      <c r="L170" s="30">
        <v>0</v>
      </c>
      <c r="M170" s="24">
        <f>ROUND(G170*L170,P4)</f>
        <v>0</v>
      </c>
      <c r="N170" s="25" t="s">
        <v>586</v>
      </c>
      <c r="O170" s="31">
        <f>M170*AA170</f>
        <v>0</v>
      </c>
      <c r="P170" s="1">
        <v>3</v>
      </c>
      <c r="AA170" s="1">
        <f>IF(P170=1,$O$3,IF(P170=2,$O$4,$O$5))</f>
        <v>0</v>
      </c>
    </row>
    <row r="171">
      <c r="A171" s="1" t="s">
        <v>96</v>
      </c>
      <c r="E171" s="27" t="s">
        <v>93</v>
      </c>
    </row>
    <row r="172" ht="26">
      <c r="A172" s="1" t="s">
        <v>98</v>
      </c>
      <c r="E172" s="32" t="s">
        <v>587</v>
      </c>
    </row>
    <row r="173" ht="387.5">
      <c r="A173" s="1" t="s">
        <v>100</v>
      </c>
      <c r="E173" s="27" t="s">
        <v>588</v>
      </c>
    </row>
    <row r="174" ht="25">
      <c r="A174" s="1" t="s">
        <v>91</v>
      </c>
      <c r="B174" s="1">
        <v>41</v>
      </c>
      <c r="C174" s="26" t="s">
        <v>584</v>
      </c>
      <c r="D174" t="s">
        <v>423</v>
      </c>
      <c r="E174" s="27" t="s">
        <v>589</v>
      </c>
      <c r="F174" s="28" t="s">
        <v>319</v>
      </c>
      <c r="G174" s="29">
        <v>355</v>
      </c>
      <c r="H174" s="28">
        <v>0</v>
      </c>
      <c r="I174" s="30">
        <f>ROUND(G174*H174,P4)</f>
        <v>0</v>
      </c>
      <c r="L174" s="30">
        <v>0</v>
      </c>
      <c r="M174" s="24">
        <f>ROUND(G174*L174,P4)</f>
        <v>0</v>
      </c>
      <c r="N174" s="25" t="s">
        <v>586</v>
      </c>
      <c r="O174" s="31">
        <f>M174*AA174</f>
        <v>0</v>
      </c>
      <c r="P174" s="1">
        <v>3</v>
      </c>
      <c r="AA174" s="1">
        <f>IF(P174=1,$O$3,IF(P174=2,$O$4,$O$5))</f>
        <v>0</v>
      </c>
    </row>
    <row r="175">
      <c r="A175" s="1" t="s">
        <v>96</v>
      </c>
      <c r="E175" s="27" t="s">
        <v>93</v>
      </c>
    </row>
    <row r="176" ht="26">
      <c r="A176" s="1" t="s">
        <v>98</v>
      </c>
      <c r="E176" s="32" t="s">
        <v>587</v>
      </c>
    </row>
    <row r="177" ht="409.5">
      <c r="A177" s="1" t="s">
        <v>100</v>
      </c>
      <c r="E177" s="27" t="s">
        <v>590</v>
      </c>
    </row>
    <row r="178" ht="13">
      <c r="A178" s="1" t="s">
        <v>88</v>
      </c>
      <c r="C178" s="22" t="s">
        <v>222</v>
      </c>
      <c r="E178" s="23" t="s">
        <v>223</v>
      </c>
      <c r="L178" s="24">
        <f>SUMIFS(L179:L194,A179:A194,"P")</f>
        <v>0</v>
      </c>
      <c r="M178" s="24">
        <f>SUMIFS(M179:M194,A179:A194,"P")</f>
        <v>0</v>
      </c>
      <c r="N178" s="25"/>
    </row>
    <row r="179" ht="25">
      <c r="A179" s="1" t="s">
        <v>91</v>
      </c>
      <c r="B179" s="1">
        <v>42</v>
      </c>
      <c r="C179" s="26" t="s">
        <v>591</v>
      </c>
      <c r="D179" t="s">
        <v>93</v>
      </c>
      <c r="E179" s="27" t="s">
        <v>592</v>
      </c>
      <c r="F179" s="28" t="s">
        <v>121</v>
      </c>
      <c r="G179" s="29">
        <v>582.70000000000005</v>
      </c>
      <c r="H179" s="28">
        <v>0</v>
      </c>
      <c r="I179" s="30">
        <f>ROUND(G179*H179,P4)</f>
        <v>0</v>
      </c>
      <c r="L179" s="30">
        <v>0</v>
      </c>
      <c r="M179" s="24">
        <f>ROUND(G179*L179,P4)</f>
        <v>0</v>
      </c>
      <c r="N179" s="25" t="s">
        <v>107</v>
      </c>
      <c r="O179" s="31">
        <f>M179*AA179</f>
        <v>0</v>
      </c>
      <c r="P179" s="1">
        <v>3</v>
      </c>
      <c r="AA179" s="1">
        <f>IF(P179=1,$O$3,IF(P179=2,$O$4,$O$5))</f>
        <v>0</v>
      </c>
    </row>
    <row r="180">
      <c r="A180" s="1" t="s">
        <v>96</v>
      </c>
      <c r="E180" s="27" t="s">
        <v>93</v>
      </c>
    </row>
    <row r="181" ht="13">
      <c r="A181" s="1" t="s">
        <v>98</v>
      </c>
      <c r="E181" s="32" t="s">
        <v>593</v>
      </c>
    </row>
    <row r="182" ht="262.5">
      <c r="A182" s="1" t="s">
        <v>100</v>
      </c>
      <c r="E182" s="27" t="s">
        <v>594</v>
      </c>
    </row>
    <row r="183" ht="25">
      <c r="A183" s="1" t="s">
        <v>91</v>
      </c>
      <c r="B183" s="1">
        <v>43</v>
      </c>
      <c r="C183" s="26" t="s">
        <v>595</v>
      </c>
      <c r="D183" t="s">
        <v>93</v>
      </c>
      <c r="E183" s="27" t="s">
        <v>596</v>
      </c>
      <c r="F183" s="28" t="s">
        <v>213</v>
      </c>
      <c r="G183" s="29">
        <v>648</v>
      </c>
      <c r="H183" s="28">
        <v>0</v>
      </c>
      <c r="I183" s="30">
        <f>ROUND(G183*H183,P4)</f>
        <v>0</v>
      </c>
      <c r="L183" s="30">
        <v>0</v>
      </c>
      <c r="M183" s="24">
        <f>ROUND(G183*L183,P4)</f>
        <v>0</v>
      </c>
      <c r="N183" s="25" t="s">
        <v>107</v>
      </c>
      <c r="O183" s="31">
        <f>M183*AA183</f>
        <v>0</v>
      </c>
      <c r="P183" s="1">
        <v>3</v>
      </c>
      <c r="AA183" s="1">
        <f>IF(P183=1,$O$3,IF(P183=2,$O$4,$O$5))</f>
        <v>0</v>
      </c>
    </row>
    <row r="184">
      <c r="A184" s="1" t="s">
        <v>96</v>
      </c>
      <c r="E184" s="27" t="s">
        <v>93</v>
      </c>
    </row>
    <row r="185" ht="13">
      <c r="A185" s="1" t="s">
        <v>98</v>
      </c>
      <c r="E185" s="32" t="s">
        <v>597</v>
      </c>
    </row>
    <row r="186" ht="175">
      <c r="A186" s="1" t="s">
        <v>100</v>
      </c>
      <c r="E186" s="27" t="s">
        <v>598</v>
      </c>
    </row>
    <row r="187">
      <c r="A187" s="1" t="s">
        <v>91</v>
      </c>
      <c r="B187" s="1">
        <v>44</v>
      </c>
      <c r="C187" s="26" t="s">
        <v>599</v>
      </c>
      <c r="D187" t="s">
        <v>93</v>
      </c>
      <c r="E187" s="27" t="s">
        <v>600</v>
      </c>
      <c r="F187" s="28" t="s">
        <v>213</v>
      </c>
      <c r="G187" s="29">
        <v>439</v>
      </c>
      <c r="H187" s="28">
        <v>0</v>
      </c>
      <c r="I187" s="30">
        <f>ROUND(G187*H187,P4)</f>
        <v>0</v>
      </c>
      <c r="L187" s="30">
        <v>0</v>
      </c>
      <c r="M187" s="24">
        <f>ROUND(G187*L187,P4)</f>
        <v>0</v>
      </c>
      <c r="N187" s="25" t="s">
        <v>107</v>
      </c>
      <c r="O187" s="31">
        <f>M187*AA187</f>
        <v>0</v>
      </c>
      <c r="P187" s="1">
        <v>3</v>
      </c>
      <c r="AA187" s="1">
        <f>IF(P187=1,$O$3,IF(P187=2,$O$4,$O$5))</f>
        <v>0</v>
      </c>
    </row>
    <row r="188">
      <c r="A188" s="1" t="s">
        <v>96</v>
      </c>
      <c r="E188" s="27" t="s">
        <v>601</v>
      </c>
    </row>
    <row r="189" ht="13">
      <c r="A189" s="1" t="s">
        <v>98</v>
      </c>
      <c r="E189" s="32" t="s">
        <v>602</v>
      </c>
    </row>
    <row r="190" ht="162.5">
      <c r="A190" s="1" t="s">
        <v>100</v>
      </c>
      <c r="E190" s="27" t="s">
        <v>394</v>
      </c>
    </row>
    <row r="191">
      <c r="A191" s="1" t="s">
        <v>91</v>
      </c>
      <c r="B191" s="1">
        <v>45</v>
      </c>
      <c r="C191" s="26" t="s">
        <v>603</v>
      </c>
      <c r="D191" t="s">
        <v>93</v>
      </c>
      <c r="E191" s="27" t="s">
        <v>604</v>
      </c>
      <c r="F191" s="28" t="s">
        <v>131</v>
      </c>
      <c r="G191" s="29">
        <v>172.66</v>
      </c>
      <c r="H191" s="28">
        <v>0</v>
      </c>
      <c r="I191" s="30">
        <f>ROUND(G191*H191,P4)</f>
        <v>0</v>
      </c>
      <c r="L191" s="30">
        <v>0</v>
      </c>
      <c r="M191" s="24">
        <f>ROUND(G191*L191,P4)</f>
        <v>0</v>
      </c>
      <c r="N191" s="25" t="s">
        <v>107</v>
      </c>
      <c r="O191" s="31">
        <f>M191*AA191</f>
        <v>0</v>
      </c>
      <c r="P191" s="1">
        <v>3</v>
      </c>
      <c r="AA191" s="1">
        <f>IF(P191=1,$O$3,IF(P191=2,$O$4,$O$5))</f>
        <v>0</v>
      </c>
    </row>
    <row r="192">
      <c r="A192" s="1" t="s">
        <v>96</v>
      </c>
      <c r="E192" s="27" t="s">
        <v>605</v>
      </c>
    </row>
    <row r="193" ht="52">
      <c r="A193" s="1" t="s">
        <v>98</v>
      </c>
      <c r="E193" s="32" t="s">
        <v>606</v>
      </c>
    </row>
    <row r="194" ht="50">
      <c r="A194" s="1" t="s">
        <v>100</v>
      </c>
      <c r="E194" s="27" t="s">
        <v>607</v>
      </c>
    </row>
    <row r="195" ht="13">
      <c r="A195" s="1" t="s">
        <v>88</v>
      </c>
      <c r="C195" s="22" t="s">
        <v>608</v>
      </c>
      <c r="E195" s="23" t="s">
        <v>609</v>
      </c>
      <c r="L195" s="24">
        <f>SUMIFS(L196:L199,A196:A199,"P")</f>
        <v>0</v>
      </c>
      <c r="M195" s="24">
        <f>SUMIFS(M196:M199,A196:A199,"P")</f>
        <v>0</v>
      </c>
      <c r="N195" s="25"/>
    </row>
    <row r="196">
      <c r="A196" s="1" t="s">
        <v>91</v>
      </c>
      <c r="B196" s="1">
        <v>46</v>
      </c>
      <c r="C196" s="26" t="s">
        <v>610</v>
      </c>
      <c r="D196" t="s">
        <v>93</v>
      </c>
      <c r="E196" s="27" t="s">
        <v>611</v>
      </c>
      <c r="F196" s="28" t="s">
        <v>213</v>
      </c>
      <c r="G196" s="29">
        <v>1746</v>
      </c>
      <c r="H196" s="28">
        <v>0</v>
      </c>
      <c r="I196" s="30">
        <f>ROUND(G196*H196,P4)</f>
        <v>0</v>
      </c>
      <c r="L196" s="30">
        <v>0</v>
      </c>
      <c r="M196" s="24">
        <f>ROUND(G196*L196,P4)</f>
        <v>0</v>
      </c>
      <c r="N196" s="25" t="s">
        <v>107</v>
      </c>
      <c r="O196" s="31">
        <f>M196*AA196</f>
        <v>0</v>
      </c>
      <c r="P196" s="1">
        <v>3</v>
      </c>
      <c r="AA196" s="1">
        <f>IF(P196=1,$O$3,IF(P196=2,$O$4,$O$5))</f>
        <v>0</v>
      </c>
    </row>
    <row r="197">
      <c r="A197" s="1" t="s">
        <v>96</v>
      </c>
      <c r="E197" s="27" t="s">
        <v>612</v>
      </c>
    </row>
    <row r="198" ht="91">
      <c r="A198" s="1" t="s">
        <v>98</v>
      </c>
      <c r="E198" s="32" t="s">
        <v>613</v>
      </c>
    </row>
    <row r="199" ht="87.5">
      <c r="A199" s="1" t="s">
        <v>100</v>
      </c>
      <c r="E199" s="27" t="s">
        <v>614</v>
      </c>
    </row>
    <row r="200" ht="13">
      <c r="A200" s="1" t="s">
        <v>88</v>
      </c>
      <c r="C200" s="22" t="s">
        <v>615</v>
      </c>
      <c r="E200" s="23" t="s">
        <v>616</v>
      </c>
      <c r="L200" s="24">
        <f>SUMIFS(L201:L212,A201:A212,"P")</f>
        <v>0</v>
      </c>
      <c r="M200" s="24">
        <f>SUMIFS(M201:M212,A201:A212,"P")</f>
        <v>0</v>
      </c>
      <c r="N200" s="25"/>
    </row>
    <row r="201">
      <c r="A201" s="1" t="s">
        <v>91</v>
      </c>
      <c r="B201" s="1">
        <v>47</v>
      </c>
      <c r="C201" s="26" t="s">
        <v>617</v>
      </c>
      <c r="D201" t="s">
        <v>117</v>
      </c>
      <c r="E201" s="27" t="s">
        <v>618</v>
      </c>
      <c r="F201" s="28" t="s">
        <v>213</v>
      </c>
      <c r="G201" s="29">
        <v>439</v>
      </c>
      <c r="H201" s="28">
        <v>0</v>
      </c>
      <c r="I201" s="30">
        <f>ROUND(G201*H201,P4)</f>
        <v>0</v>
      </c>
      <c r="L201" s="30">
        <v>0</v>
      </c>
      <c r="M201" s="24">
        <f>ROUND(G201*L201,P4)</f>
        <v>0</v>
      </c>
      <c r="N201" s="25" t="s">
        <v>93</v>
      </c>
      <c r="O201" s="31">
        <f>M201*AA201</f>
        <v>0</v>
      </c>
      <c r="P201" s="1">
        <v>3</v>
      </c>
      <c r="AA201" s="1">
        <f>IF(P201=1,$O$3,IF(P201=2,$O$4,$O$5))</f>
        <v>0</v>
      </c>
    </row>
    <row r="202" ht="37.5">
      <c r="A202" s="1" t="s">
        <v>96</v>
      </c>
      <c r="E202" s="27" t="s">
        <v>619</v>
      </c>
    </row>
    <row r="203" ht="13">
      <c r="A203" s="1" t="s">
        <v>98</v>
      </c>
      <c r="E203" s="32" t="s">
        <v>602</v>
      </c>
    </row>
    <row r="204" ht="187.5">
      <c r="A204" s="1" t="s">
        <v>100</v>
      </c>
      <c r="E204" s="27" t="s">
        <v>620</v>
      </c>
    </row>
    <row r="205">
      <c r="A205" s="1" t="s">
        <v>91</v>
      </c>
      <c r="B205" s="1">
        <v>48</v>
      </c>
      <c r="C205" s="26" t="s">
        <v>617</v>
      </c>
      <c r="D205" t="s">
        <v>423</v>
      </c>
      <c r="E205" s="27" t="s">
        <v>621</v>
      </c>
      <c r="F205" s="28" t="s">
        <v>213</v>
      </c>
      <c r="G205" s="29">
        <v>58</v>
      </c>
      <c r="H205" s="28">
        <v>0</v>
      </c>
      <c r="I205" s="30">
        <f>ROUND(G205*H205,P4)</f>
        <v>0</v>
      </c>
      <c r="L205" s="30">
        <v>0</v>
      </c>
      <c r="M205" s="24">
        <f>ROUND(G205*L205,P4)</f>
        <v>0</v>
      </c>
      <c r="N205" s="25" t="s">
        <v>93</v>
      </c>
      <c r="O205" s="31">
        <f>M205*AA205</f>
        <v>0</v>
      </c>
      <c r="P205" s="1">
        <v>3</v>
      </c>
      <c r="AA205" s="1">
        <f>IF(P205=1,$O$3,IF(P205=2,$O$4,$O$5))</f>
        <v>0</v>
      </c>
    </row>
    <row r="206" ht="25">
      <c r="A206" s="1" t="s">
        <v>96</v>
      </c>
      <c r="E206" s="27" t="s">
        <v>622</v>
      </c>
    </row>
    <row r="207" ht="13">
      <c r="A207" s="1" t="s">
        <v>98</v>
      </c>
      <c r="E207" s="32" t="s">
        <v>623</v>
      </c>
    </row>
    <row r="208" ht="187.5">
      <c r="A208" s="1" t="s">
        <v>100</v>
      </c>
      <c r="E208" s="27" t="s">
        <v>624</v>
      </c>
    </row>
    <row r="209">
      <c r="A209" s="1" t="s">
        <v>91</v>
      </c>
      <c r="B209" s="1">
        <v>49</v>
      </c>
      <c r="C209" s="26" t="s">
        <v>625</v>
      </c>
      <c r="D209" t="s">
        <v>93</v>
      </c>
      <c r="E209" s="27" t="s">
        <v>626</v>
      </c>
      <c r="F209" s="28" t="s">
        <v>213</v>
      </c>
      <c r="G209" s="29">
        <v>648</v>
      </c>
      <c r="H209" s="28">
        <v>0</v>
      </c>
      <c r="I209" s="30">
        <f>ROUND(G209*H209,P4)</f>
        <v>0</v>
      </c>
      <c r="L209" s="30">
        <v>0</v>
      </c>
      <c r="M209" s="24">
        <f>ROUND(G209*L209,P4)</f>
        <v>0</v>
      </c>
      <c r="N209" s="25" t="s">
        <v>93</v>
      </c>
      <c r="O209" s="31">
        <f>M209*AA209</f>
        <v>0</v>
      </c>
      <c r="P209" s="1">
        <v>3</v>
      </c>
      <c r="AA209" s="1">
        <f>IF(P209=1,$O$3,IF(P209=2,$O$4,$O$5))</f>
        <v>0</v>
      </c>
    </row>
    <row r="210" ht="25">
      <c r="A210" s="1" t="s">
        <v>96</v>
      </c>
      <c r="E210" s="27" t="s">
        <v>627</v>
      </c>
    </row>
    <row r="211" ht="13">
      <c r="A211" s="1" t="s">
        <v>98</v>
      </c>
      <c r="E211" s="32" t="s">
        <v>628</v>
      </c>
    </row>
    <row r="212" ht="187.5">
      <c r="A212" s="1" t="s">
        <v>100</v>
      </c>
      <c r="E212" s="27" t="s">
        <v>624</v>
      </c>
    </row>
    <row r="213" ht="13">
      <c r="A213" s="1" t="s">
        <v>88</v>
      </c>
      <c r="C213" s="22" t="s">
        <v>629</v>
      </c>
      <c r="E213" s="23" t="s">
        <v>630</v>
      </c>
      <c r="L213" s="24">
        <f>SUMIFS(L214:L221,A214:A221,"P")</f>
        <v>0</v>
      </c>
      <c r="M213" s="24">
        <f>SUMIFS(M214:M221,A214:A221,"P")</f>
        <v>0</v>
      </c>
      <c r="N213" s="25"/>
    </row>
    <row r="214">
      <c r="A214" s="1" t="s">
        <v>91</v>
      </c>
      <c r="B214" s="1">
        <v>50</v>
      </c>
      <c r="C214" s="26" t="s">
        <v>631</v>
      </c>
      <c r="D214" t="s">
        <v>93</v>
      </c>
      <c r="E214" s="27" t="s">
        <v>632</v>
      </c>
      <c r="F214" s="28" t="s">
        <v>106</v>
      </c>
      <c r="G214" s="29">
        <v>2</v>
      </c>
      <c r="H214" s="28">
        <v>0</v>
      </c>
      <c r="I214" s="30">
        <f>ROUND(G214*H214,P4)</f>
        <v>0</v>
      </c>
      <c r="L214" s="30">
        <v>0</v>
      </c>
      <c r="M214" s="24">
        <f>ROUND(G214*L214,P4)</f>
        <v>0</v>
      </c>
      <c r="N214" s="25" t="s">
        <v>107</v>
      </c>
      <c r="O214" s="31">
        <f>M214*AA214</f>
        <v>0</v>
      </c>
      <c r="P214" s="1">
        <v>3</v>
      </c>
      <c r="AA214" s="1">
        <f>IF(P214=1,$O$3,IF(P214=2,$O$4,$O$5))</f>
        <v>0</v>
      </c>
    </row>
    <row r="215">
      <c r="A215" s="1" t="s">
        <v>96</v>
      </c>
      <c r="E215" s="27" t="s">
        <v>93</v>
      </c>
    </row>
    <row r="216" ht="13">
      <c r="A216" s="1" t="s">
        <v>98</v>
      </c>
      <c r="E216" s="32" t="s">
        <v>557</v>
      </c>
    </row>
    <row r="217" ht="75">
      <c r="A217" s="1" t="s">
        <v>100</v>
      </c>
      <c r="E217" s="27" t="s">
        <v>633</v>
      </c>
    </row>
    <row r="218" ht="25">
      <c r="A218" s="1" t="s">
        <v>91</v>
      </c>
      <c r="B218" s="1">
        <v>51</v>
      </c>
      <c r="C218" s="26" t="s">
        <v>634</v>
      </c>
      <c r="D218" t="s">
        <v>93</v>
      </c>
      <c r="E218" s="27" t="s">
        <v>635</v>
      </c>
      <c r="F218" s="28" t="s">
        <v>106</v>
      </c>
      <c r="G218" s="29">
        <v>1</v>
      </c>
      <c r="H218" s="28">
        <v>0</v>
      </c>
      <c r="I218" s="30">
        <f>ROUND(G218*H218,P4)</f>
        <v>0</v>
      </c>
      <c r="L218" s="30">
        <v>0</v>
      </c>
      <c r="M218" s="24">
        <f>ROUND(G218*L218,P4)</f>
        <v>0</v>
      </c>
      <c r="N218" s="25" t="s">
        <v>107</v>
      </c>
      <c r="O218" s="31">
        <f>M218*AA218</f>
        <v>0</v>
      </c>
      <c r="P218" s="1">
        <v>3</v>
      </c>
      <c r="AA218" s="1">
        <f>IF(P218=1,$O$3,IF(P218=2,$O$4,$O$5))</f>
        <v>0</v>
      </c>
    </row>
    <row r="219">
      <c r="A219" s="1" t="s">
        <v>96</v>
      </c>
      <c r="E219" s="27" t="s">
        <v>636</v>
      </c>
    </row>
    <row r="220" ht="13">
      <c r="A220" s="1" t="s">
        <v>98</v>
      </c>
      <c r="E220" s="32" t="s">
        <v>637</v>
      </c>
    </row>
    <row r="221" ht="100">
      <c r="A221" s="1" t="s">
        <v>100</v>
      </c>
      <c r="E221" s="27" t="s">
        <v>638</v>
      </c>
    </row>
    <row r="222" ht="13">
      <c r="A222" s="1" t="s">
        <v>88</v>
      </c>
      <c r="C222" s="22" t="s">
        <v>639</v>
      </c>
      <c r="E222" s="23" t="s">
        <v>640</v>
      </c>
      <c r="L222" s="24">
        <f>SUMIFS(L223:L238,A223:A238,"P")</f>
        <v>0</v>
      </c>
      <c r="M222" s="24">
        <f>SUMIFS(M223:M238,A223:A238,"P")</f>
        <v>0</v>
      </c>
      <c r="N222" s="25"/>
    </row>
    <row r="223">
      <c r="A223" s="1" t="s">
        <v>91</v>
      </c>
      <c r="B223" s="1">
        <v>52</v>
      </c>
      <c r="C223" s="26" t="s">
        <v>641</v>
      </c>
      <c r="D223" t="s">
        <v>93</v>
      </c>
      <c r="E223" s="27" t="s">
        <v>642</v>
      </c>
      <c r="F223" s="28" t="s">
        <v>213</v>
      </c>
      <c r="G223" s="29">
        <v>3447</v>
      </c>
      <c r="H223" s="28">
        <v>0</v>
      </c>
      <c r="I223" s="30">
        <f>ROUND(G223*H223,P4)</f>
        <v>0</v>
      </c>
      <c r="L223" s="30">
        <v>0</v>
      </c>
      <c r="M223" s="24">
        <f>ROUND(G223*L223,P4)</f>
        <v>0</v>
      </c>
      <c r="N223" s="25" t="s">
        <v>107</v>
      </c>
      <c r="O223" s="31">
        <f>M223*AA223</f>
        <v>0</v>
      </c>
      <c r="P223" s="1">
        <v>1</v>
      </c>
      <c r="AA223" s="1">
        <f>IF(P223=1,$O$3,IF(P223=2,$O$4,$O$5))</f>
        <v>0</v>
      </c>
    </row>
    <row r="224">
      <c r="A224" s="1" t="s">
        <v>96</v>
      </c>
      <c r="E224" s="27" t="s">
        <v>93</v>
      </c>
    </row>
    <row r="225" ht="26">
      <c r="A225" s="1" t="s">
        <v>98</v>
      </c>
      <c r="E225" s="32" t="s">
        <v>643</v>
      </c>
    </row>
    <row r="226" ht="100">
      <c r="A226" s="1" t="s">
        <v>100</v>
      </c>
      <c r="E226" s="27" t="s">
        <v>644</v>
      </c>
    </row>
    <row r="227">
      <c r="A227" s="1" t="s">
        <v>91</v>
      </c>
      <c r="B227" s="1">
        <v>53</v>
      </c>
      <c r="C227" s="26" t="s">
        <v>645</v>
      </c>
      <c r="D227" t="s">
        <v>93</v>
      </c>
      <c r="E227" s="27" t="s">
        <v>646</v>
      </c>
      <c r="F227" s="28" t="s">
        <v>213</v>
      </c>
      <c r="G227" s="29">
        <v>4148</v>
      </c>
      <c r="H227" s="28">
        <v>0</v>
      </c>
      <c r="I227" s="30">
        <f>ROUND(G227*H227,P4)</f>
        <v>0</v>
      </c>
      <c r="L227" s="30">
        <v>0</v>
      </c>
      <c r="M227" s="24">
        <f>ROUND(G227*L227,P4)</f>
        <v>0</v>
      </c>
      <c r="N227" s="25" t="s">
        <v>107</v>
      </c>
      <c r="O227" s="31">
        <f>M227*AA227</f>
        <v>0</v>
      </c>
      <c r="P227" s="1">
        <v>3</v>
      </c>
      <c r="AA227" s="1">
        <f>IF(P227=1,$O$3,IF(P227=2,$O$4,$O$5))</f>
        <v>0</v>
      </c>
    </row>
    <row r="228">
      <c r="A228" s="1" t="s">
        <v>96</v>
      </c>
      <c r="E228" s="27" t="s">
        <v>93</v>
      </c>
    </row>
    <row r="229" ht="39">
      <c r="A229" s="1" t="s">
        <v>98</v>
      </c>
      <c r="E229" s="32" t="s">
        <v>647</v>
      </c>
    </row>
    <row r="230" ht="50">
      <c r="A230" s="1" t="s">
        <v>100</v>
      </c>
      <c r="E230" s="27" t="s">
        <v>648</v>
      </c>
    </row>
    <row r="231">
      <c r="A231" s="1" t="s">
        <v>91</v>
      </c>
      <c r="B231" s="1">
        <v>54</v>
      </c>
      <c r="C231" s="26" t="s">
        <v>649</v>
      </c>
      <c r="D231" t="s">
        <v>93</v>
      </c>
      <c r="E231" s="27" t="s">
        <v>650</v>
      </c>
      <c r="F231" s="28" t="s">
        <v>213</v>
      </c>
      <c r="G231" s="29">
        <v>3447</v>
      </c>
      <c r="H231" s="28">
        <v>0</v>
      </c>
      <c r="I231" s="30">
        <f>ROUND(G231*H231,P4)</f>
        <v>0</v>
      </c>
      <c r="L231" s="30">
        <v>0</v>
      </c>
      <c r="M231" s="24">
        <f>ROUND(G231*L231,P4)</f>
        <v>0</v>
      </c>
      <c r="N231" s="25" t="s">
        <v>107</v>
      </c>
      <c r="O231" s="31">
        <f>M231*AA231</f>
        <v>0</v>
      </c>
      <c r="P231" s="1">
        <v>3</v>
      </c>
      <c r="AA231" s="1">
        <f>IF(P231=1,$O$3,IF(P231=2,$O$4,$O$5))</f>
        <v>0</v>
      </c>
    </row>
    <row r="232">
      <c r="A232" s="1" t="s">
        <v>96</v>
      </c>
      <c r="E232" s="27" t="s">
        <v>93</v>
      </c>
    </row>
    <row r="233" ht="13">
      <c r="A233" s="1" t="s">
        <v>98</v>
      </c>
      <c r="E233" s="32" t="s">
        <v>651</v>
      </c>
    </row>
    <row r="234" ht="50">
      <c r="A234" s="1" t="s">
        <v>100</v>
      </c>
      <c r="E234" s="27" t="s">
        <v>648</v>
      </c>
    </row>
    <row r="235">
      <c r="A235" s="1" t="s">
        <v>91</v>
      </c>
      <c r="B235" s="1">
        <v>55</v>
      </c>
      <c r="C235" s="26" t="s">
        <v>652</v>
      </c>
      <c r="D235" t="s">
        <v>93</v>
      </c>
      <c r="E235" s="27" t="s">
        <v>653</v>
      </c>
      <c r="F235" s="28" t="s">
        <v>213</v>
      </c>
      <c r="G235" s="29">
        <v>588</v>
      </c>
      <c r="H235" s="28">
        <v>0</v>
      </c>
      <c r="I235" s="30">
        <f>ROUND(G235*H235,P4)</f>
        <v>0</v>
      </c>
      <c r="L235" s="30">
        <v>0</v>
      </c>
      <c r="M235" s="24">
        <f>ROUND(G235*L235,P4)</f>
        <v>0</v>
      </c>
      <c r="N235" s="25" t="s">
        <v>107</v>
      </c>
      <c r="O235" s="31">
        <f>M235*AA235</f>
        <v>0</v>
      </c>
      <c r="P235" s="1">
        <v>3</v>
      </c>
      <c r="AA235" s="1">
        <f>IF(P235=1,$O$3,IF(P235=2,$O$4,$O$5))</f>
        <v>0</v>
      </c>
    </row>
    <row r="236">
      <c r="A236" s="1" t="s">
        <v>96</v>
      </c>
      <c r="E236" s="27" t="s">
        <v>93</v>
      </c>
    </row>
    <row r="237" ht="13">
      <c r="A237" s="1" t="s">
        <v>98</v>
      </c>
      <c r="E237" s="32" t="s">
        <v>654</v>
      </c>
    </row>
    <row r="238" ht="50">
      <c r="A238" s="1" t="s">
        <v>100</v>
      </c>
      <c r="E238" s="27" t="s">
        <v>648</v>
      </c>
    </row>
    <row r="239" ht="13">
      <c r="A239" s="1" t="s">
        <v>88</v>
      </c>
      <c r="C239" s="22" t="s">
        <v>432</v>
      </c>
      <c r="E239" s="23" t="s">
        <v>433</v>
      </c>
      <c r="L239" s="24">
        <f>SUMIFS(L240:L243,A240:A243,"P")</f>
        <v>0</v>
      </c>
      <c r="M239" s="24">
        <f>SUMIFS(M240:M243,A240:A243,"P")</f>
        <v>0</v>
      </c>
      <c r="N239" s="25"/>
    </row>
    <row r="240">
      <c r="A240" s="1" t="s">
        <v>91</v>
      </c>
      <c r="B240" s="1">
        <v>56</v>
      </c>
      <c r="C240" s="26" t="s">
        <v>655</v>
      </c>
      <c r="D240" t="s">
        <v>93</v>
      </c>
      <c r="E240" s="27" t="s">
        <v>656</v>
      </c>
      <c r="F240" s="28" t="s">
        <v>131</v>
      </c>
      <c r="G240" s="29">
        <v>225</v>
      </c>
      <c r="H240" s="28">
        <v>0</v>
      </c>
      <c r="I240" s="30">
        <f>ROUND(G240*H240,P4)</f>
        <v>0</v>
      </c>
      <c r="L240" s="30">
        <v>0</v>
      </c>
      <c r="M240" s="24">
        <f>ROUND(G240*L240,P4)</f>
        <v>0</v>
      </c>
      <c r="N240" s="25" t="s">
        <v>107</v>
      </c>
      <c r="O240" s="31">
        <f>M240*AA240</f>
        <v>0</v>
      </c>
      <c r="P240" s="1">
        <v>3</v>
      </c>
      <c r="AA240" s="1">
        <f>IF(P240=1,$O$3,IF(P240=2,$O$4,$O$5))</f>
        <v>0</v>
      </c>
    </row>
    <row r="241" ht="25">
      <c r="A241" s="1" t="s">
        <v>96</v>
      </c>
      <c r="E241" s="27" t="s">
        <v>657</v>
      </c>
    </row>
    <row r="242" ht="65">
      <c r="A242" s="1" t="s">
        <v>98</v>
      </c>
      <c r="E242" s="32" t="s">
        <v>658</v>
      </c>
    </row>
    <row r="243" ht="262.5">
      <c r="A243" s="1" t="s">
        <v>100</v>
      </c>
      <c r="E243" s="27" t="s">
        <v>659</v>
      </c>
    </row>
    <row r="244" ht="13">
      <c r="A244" s="1" t="s">
        <v>88</v>
      </c>
      <c r="C244" s="22" t="s">
        <v>283</v>
      </c>
      <c r="E244" s="23" t="s">
        <v>284</v>
      </c>
      <c r="L244" s="24">
        <f>SUMIFS(L245:L348,A245:A348,"P")</f>
        <v>0</v>
      </c>
      <c r="M244" s="24">
        <f>SUMIFS(M245:M348,A245:A348,"P")</f>
        <v>0</v>
      </c>
      <c r="N244" s="25"/>
    </row>
    <row r="245">
      <c r="A245" s="1" t="s">
        <v>91</v>
      </c>
      <c r="B245" s="1">
        <v>57</v>
      </c>
      <c r="C245" s="26" t="s">
        <v>660</v>
      </c>
      <c r="D245" t="s">
        <v>93</v>
      </c>
      <c r="E245" s="27" t="s">
        <v>661</v>
      </c>
      <c r="F245" s="28" t="s">
        <v>131</v>
      </c>
      <c r="G245" s="29">
        <v>183.40000000000001</v>
      </c>
      <c r="H245" s="28">
        <v>0</v>
      </c>
      <c r="I245" s="30">
        <f>ROUND(G245*H245,P4)</f>
        <v>0</v>
      </c>
      <c r="L245" s="30">
        <v>0</v>
      </c>
      <c r="M245" s="24">
        <f>ROUND(G245*L245,P4)</f>
        <v>0</v>
      </c>
      <c r="N245" s="25" t="s">
        <v>107</v>
      </c>
      <c r="O245" s="31">
        <f>M245*AA245</f>
        <v>0</v>
      </c>
      <c r="P245" s="1">
        <v>3</v>
      </c>
      <c r="AA245" s="1">
        <f>IF(P245=1,$O$3,IF(P245=2,$O$4,$O$5))</f>
        <v>0</v>
      </c>
    </row>
    <row r="246">
      <c r="A246" s="1" t="s">
        <v>96</v>
      </c>
      <c r="E246" s="27" t="s">
        <v>93</v>
      </c>
    </row>
    <row r="247" ht="65">
      <c r="A247" s="1" t="s">
        <v>98</v>
      </c>
      <c r="E247" s="32" t="s">
        <v>662</v>
      </c>
    </row>
    <row r="248" ht="62.5">
      <c r="A248" s="1" t="s">
        <v>100</v>
      </c>
      <c r="E248" s="27" t="s">
        <v>663</v>
      </c>
    </row>
    <row r="249">
      <c r="A249" s="1" t="s">
        <v>91</v>
      </c>
      <c r="B249" s="1">
        <v>58</v>
      </c>
      <c r="C249" s="26" t="s">
        <v>664</v>
      </c>
      <c r="D249" t="s">
        <v>93</v>
      </c>
      <c r="E249" s="27" t="s">
        <v>665</v>
      </c>
      <c r="F249" s="28" t="s">
        <v>106</v>
      </c>
      <c r="G249" s="29">
        <v>16</v>
      </c>
      <c r="H249" s="28">
        <v>0</v>
      </c>
      <c r="I249" s="30">
        <f>ROUND(G249*H249,P4)</f>
        <v>0</v>
      </c>
      <c r="L249" s="30">
        <v>0</v>
      </c>
      <c r="M249" s="24">
        <f>ROUND(G249*L249,P4)</f>
        <v>0</v>
      </c>
      <c r="N249" s="25" t="s">
        <v>107</v>
      </c>
      <c r="O249" s="31">
        <f>M249*AA249</f>
        <v>0</v>
      </c>
      <c r="P249" s="1">
        <v>3</v>
      </c>
      <c r="AA249" s="1">
        <f>IF(P249=1,$O$3,IF(P249=2,$O$4,$O$5))</f>
        <v>0</v>
      </c>
    </row>
    <row r="250">
      <c r="A250" s="1" t="s">
        <v>96</v>
      </c>
      <c r="E250" s="27" t="s">
        <v>93</v>
      </c>
    </row>
    <row r="251" ht="91">
      <c r="A251" s="1" t="s">
        <v>98</v>
      </c>
      <c r="E251" s="32" t="s">
        <v>666</v>
      </c>
    </row>
    <row r="252" ht="37.5">
      <c r="A252" s="1" t="s">
        <v>100</v>
      </c>
      <c r="E252" s="27" t="s">
        <v>667</v>
      </c>
    </row>
    <row r="253">
      <c r="A253" s="1" t="s">
        <v>91</v>
      </c>
      <c r="B253" s="1">
        <v>59</v>
      </c>
      <c r="C253" s="26" t="s">
        <v>668</v>
      </c>
      <c r="D253" t="s">
        <v>93</v>
      </c>
      <c r="E253" s="27" t="s">
        <v>669</v>
      </c>
      <c r="F253" s="28" t="s">
        <v>213</v>
      </c>
      <c r="G253" s="29">
        <v>30.25</v>
      </c>
      <c r="H253" s="28">
        <v>0</v>
      </c>
      <c r="I253" s="30">
        <f>ROUND(G253*H253,P4)</f>
        <v>0</v>
      </c>
      <c r="L253" s="30">
        <v>0</v>
      </c>
      <c r="M253" s="24">
        <f>ROUND(G253*L253,P4)</f>
        <v>0</v>
      </c>
      <c r="N253" s="25" t="s">
        <v>107</v>
      </c>
      <c r="O253" s="31">
        <f>M253*AA253</f>
        <v>0</v>
      </c>
      <c r="P253" s="1">
        <v>3</v>
      </c>
      <c r="AA253" s="1">
        <f>IF(P253=1,$O$3,IF(P253=2,$O$4,$O$5))</f>
        <v>0</v>
      </c>
    </row>
    <row r="254">
      <c r="A254" s="1" t="s">
        <v>96</v>
      </c>
      <c r="E254" s="27" t="s">
        <v>93</v>
      </c>
    </row>
    <row r="255" ht="39">
      <c r="A255" s="1" t="s">
        <v>98</v>
      </c>
      <c r="E255" s="32" t="s">
        <v>670</v>
      </c>
    </row>
    <row r="256" ht="25">
      <c r="A256" s="1" t="s">
        <v>100</v>
      </c>
      <c r="E256" s="27" t="s">
        <v>671</v>
      </c>
    </row>
    <row r="257" ht="25">
      <c r="A257" s="1" t="s">
        <v>91</v>
      </c>
      <c r="B257" s="1">
        <v>60</v>
      </c>
      <c r="C257" s="26" t="s">
        <v>672</v>
      </c>
      <c r="D257" t="s">
        <v>93</v>
      </c>
      <c r="E257" s="27" t="s">
        <v>673</v>
      </c>
      <c r="F257" s="28" t="s">
        <v>131</v>
      </c>
      <c r="G257" s="29">
        <v>55</v>
      </c>
      <c r="H257" s="28">
        <v>0</v>
      </c>
      <c r="I257" s="30">
        <f>ROUND(G257*H257,P4)</f>
        <v>0</v>
      </c>
      <c r="L257" s="30">
        <v>0</v>
      </c>
      <c r="M257" s="24">
        <f>ROUND(G257*L257,P4)</f>
        <v>0</v>
      </c>
      <c r="N257" s="25" t="s">
        <v>107</v>
      </c>
      <c r="O257" s="31">
        <f>M257*AA257</f>
        <v>0</v>
      </c>
      <c r="P257" s="1">
        <v>3</v>
      </c>
      <c r="AA257" s="1">
        <f>IF(P257=1,$O$3,IF(P257=2,$O$4,$O$5))</f>
        <v>0</v>
      </c>
    </row>
    <row r="258">
      <c r="A258" s="1" t="s">
        <v>96</v>
      </c>
      <c r="E258" s="27" t="s">
        <v>93</v>
      </c>
    </row>
    <row r="259" ht="52">
      <c r="A259" s="1" t="s">
        <v>98</v>
      </c>
      <c r="E259" s="32" t="s">
        <v>674</v>
      </c>
    </row>
    <row r="260" ht="37.5">
      <c r="A260" s="1" t="s">
        <v>100</v>
      </c>
      <c r="E260" s="27" t="s">
        <v>675</v>
      </c>
    </row>
    <row r="261">
      <c r="A261" s="1" t="s">
        <v>91</v>
      </c>
      <c r="B261" s="1">
        <v>61</v>
      </c>
      <c r="C261" s="26" t="s">
        <v>676</v>
      </c>
      <c r="D261" t="s">
        <v>93</v>
      </c>
      <c r="E261" s="27" t="s">
        <v>677</v>
      </c>
      <c r="F261" s="28" t="s">
        <v>131</v>
      </c>
      <c r="G261" s="29">
        <v>13.800000000000001</v>
      </c>
      <c r="H261" s="28">
        <v>0</v>
      </c>
      <c r="I261" s="30">
        <f>ROUND(G261*H261,P4)</f>
        <v>0</v>
      </c>
      <c r="L261" s="30">
        <v>0</v>
      </c>
      <c r="M261" s="24">
        <f>ROUND(G261*L261,P4)</f>
        <v>0</v>
      </c>
      <c r="N261" s="25" t="s">
        <v>107</v>
      </c>
      <c r="O261" s="31">
        <f>M261*AA261</f>
        <v>0</v>
      </c>
      <c r="P261" s="1">
        <v>3</v>
      </c>
      <c r="AA261" s="1">
        <f>IF(P261=1,$O$3,IF(P261=2,$O$4,$O$5))</f>
        <v>0</v>
      </c>
    </row>
    <row r="262">
      <c r="A262" s="1" t="s">
        <v>96</v>
      </c>
      <c r="E262" s="27" t="s">
        <v>93</v>
      </c>
    </row>
    <row r="263" ht="52">
      <c r="A263" s="1" t="s">
        <v>98</v>
      </c>
      <c r="E263" s="32" t="s">
        <v>678</v>
      </c>
    </row>
    <row r="264" ht="262.5">
      <c r="A264" s="1" t="s">
        <v>100</v>
      </c>
      <c r="E264" s="27" t="s">
        <v>679</v>
      </c>
    </row>
    <row r="265">
      <c r="A265" s="1" t="s">
        <v>91</v>
      </c>
      <c r="B265" s="1">
        <v>62</v>
      </c>
      <c r="C265" s="26" t="s">
        <v>680</v>
      </c>
      <c r="D265" t="s">
        <v>93</v>
      </c>
      <c r="E265" s="27" t="s">
        <v>681</v>
      </c>
      <c r="F265" s="28" t="s">
        <v>131</v>
      </c>
      <c r="G265" s="29">
        <v>6.9000000000000004</v>
      </c>
      <c r="H265" s="28">
        <v>0</v>
      </c>
      <c r="I265" s="30">
        <f>ROUND(G265*H265,P4)</f>
        <v>0</v>
      </c>
      <c r="L265" s="30">
        <v>0</v>
      </c>
      <c r="M265" s="24">
        <f>ROUND(G265*L265,P4)</f>
        <v>0</v>
      </c>
      <c r="N265" s="25" t="s">
        <v>107</v>
      </c>
      <c r="O265" s="31">
        <f>M265*AA265</f>
        <v>0</v>
      </c>
      <c r="P265" s="1">
        <v>3</v>
      </c>
      <c r="AA265" s="1">
        <f>IF(P265=1,$O$3,IF(P265=2,$O$4,$O$5))</f>
        <v>0</v>
      </c>
    </row>
    <row r="266">
      <c r="A266" s="1" t="s">
        <v>96</v>
      </c>
      <c r="E266" s="27" t="s">
        <v>93</v>
      </c>
    </row>
    <row r="267" ht="26">
      <c r="A267" s="1" t="s">
        <v>98</v>
      </c>
      <c r="E267" s="32" t="s">
        <v>682</v>
      </c>
    </row>
    <row r="268" ht="262.5">
      <c r="A268" s="1" t="s">
        <v>100</v>
      </c>
      <c r="E268" s="27" t="s">
        <v>679</v>
      </c>
    </row>
    <row r="269">
      <c r="A269" s="1" t="s">
        <v>91</v>
      </c>
      <c r="B269" s="1">
        <v>63</v>
      </c>
      <c r="C269" s="26" t="s">
        <v>683</v>
      </c>
      <c r="D269" t="s">
        <v>93</v>
      </c>
      <c r="E269" s="27" t="s">
        <v>684</v>
      </c>
      <c r="F269" s="28" t="s">
        <v>213</v>
      </c>
      <c r="G269" s="29">
        <v>70.069999999999993</v>
      </c>
      <c r="H269" s="28">
        <v>0</v>
      </c>
      <c r="I269" s="30">
        <f>ROUND(G269*H269,P4)</f>
        <v>0</v>
      </c>
      <c r="L269" s="30">
        <v>0</v>
      </c>
      <c r="M269" s="24">
        <f>ROUND(G269*L269,P4)</f>
        <v>0</v>
      </c>
      <c r="N269" s="25" t="s">
        <v>107</v>
      </c>
      <c r="O269" s="31">
        <f>M269*AA269</f>
        <v>0</v>
      </c>
      <c r="P269" s="1">
        <v>3</v>
      </c>
      <c r="AA269" s="1">
        <f>IF(P269=1,$O$3,IF(P269=2,$O$4,$O$5))</f>
        <v>0</v>
      </c>
    </row>
    <row r="270">
      <c r="A270" s="1" t="s">
        <v>96</v>
      </c>
      <c r="E270" s="27" t="s">
        <v>93</v>
      </c>
    </row>
    <row r="271" ht="52">
      <c r="A271" s="1" t="s">
        <v>98</v>
      </c>
      <c r="E271" s="32" t="s">
        <v>685</v>
      </c>
    </row>
    <row r="272" ht="62.5">
      <c r="A272" s="1" t="s">
        <v>100</v>
      </c>
      <c r="E272" s="27" t="s">
        <v>686</v>
      </c>
    </row>
    <row r="273">
      <c r="A273" s="1" t="s">
        <v>91</v>
      </c>
      <c r="B273" s="1">
        <v>64</v>
      </c>
      <c r="C273" s="26" t="s">
        <v>687</v>
      </c>
      <c r="D273" t="s">
        <v>93</v>
      </c>
      <c r="E273" s="27" t="s">
        <v>688</v>
      </c>
      <c r="F273" s="28" t="s">
        <v>106</v>
      </c>
      <c r="G273" s="29">
        <v>1</v>
      </c>
      <c r="H273" s="28">
        <v>0</v>
      </c>
      <c r="I273" s="30">
        <f>ROUND(G273*H273,P4)</f>
        <v>0</v>
      </c>
      <c r="L273" s="30">
        <v>0</v>
      </c>
      <c r="M273" s="24">
        <f>ROUND(G273*L273,P4)</f>
        <v>0</v>
      </c>
      <c r="N273" s="25" t="s">
        <v>107</v>
      </c>
      <c r="O273" s="31">
        <f>M273*AA273</f>
        <v>0</v>
      </c>
      <c r="P273" s="1">
        <v>3</v>
      </c>
      <c r="AA273" s="1">
        <f>IF(P273=1,$O$3,IF(P273=2,$O$4,$O$5))</f>
        <v>0</v>
      </c>
    </row>
    <row r="274">
      <c r="A274" s="1" t="s">
        <v>96</v>
      </c>
      <c r="E274" s="27" t="s">
        <v>93</v>
      </c>
    </row>
    <row r="275" ht="13">
      <c r="A275" s="1" t="s">
        <v>98</v>
      </c>
      <c r="E275" s="32" t="s">
        <v>444</v>
      </c>
    </row>
    <row r="276" ht="125">
      <c r="A276" s="1" t="s">
        <v>100</v>
      </c>
      <c r="E276" s="27" t="s">
        <v>689</v>
      </c>
    </row>
    <row r="277">
      <c r="A277" s="1" t="s">
        <v>91</v>
      </c>
      <c r="B277" s="1">
        <v>65</v>
      </c>
      <c r="C277" s="26" t="s">
        <v>690</v>
      </c>
      <c r="D277" t="s">
        <v>93</v>
      </c>
      <c r="E277" s="27" t="s">
        <v>691</v>
      </c>
      <c r="F277" s="28" t="s">
        <v>106</v>
      </c>
      <c r="G277" s="29">
        <v>1</v>
      </c>
      <c r="H277" s="28">
        <v>0</v>
      </c>
      <c r="I277" s="30">
        <f>ROUND(G277*H277,P4)</f>
        <v>0</v>
      </c>
      <c r="L277" s="30">
        <v>0</v>
      </c>
      <c r="M277" s="24">
        <f>ROUND(G277*L277,P4)</f>
        <v>0</v>
      </c>
      <c r="N277" s="25" t="s">
        <v>107</v>
      </c>
      <c r="O277" s="31">
        <f>M277*AA277</f>
        <v>0</v>
      </c>
      <c r="P277" s="1">
        <v>3</v>
      </c>
      <c r="AA277" s="1">
        <f>IF(P277=1,$O$3,IF(P277=2,$O$4,$O$5))</f>
        <v>0</v>
      </c>
    </row>
    <row r="278">
      <c r="A278" s="1" t="s">
        <v>96</v>
      </c>
      <c r="E278" s="27" t="s">
        <v>93</v>
      </c>
    </row>
    <row r="279" ht="13">
      <c r="A279" s="1" t="s">
        <v>98</v>
      </c>
      <c r="E279" s="32" t="s">
        <v>444</v>
      </c>
    </row>
    <row r="280" ht="125">
      <c r="A280" s="1" t="s">
        <v>100</v>
      </c>
      <c r="E280" s="27" t="s">
        <v>689</v>
      </c>
    </row>
    <row r="281">
      <c r="A281" s="1" t="s">
        <v>91</v>
      </c>
      <c r="B281" s="1">
        <v>66</v>
      </c>
      <c r="C281" s="26" t="s">
        <v>289</v>
      </c>
      <c r="D281" t="s">
        <v>93</v>
      </c>
      <c r="E281" s="27" t="s">
        <v>290</v>
      </c>
      <c r="F281" s="28" t="s">
        <v>131</v>
      </c>
      <c r="G281" s="29">
        <v>51.399999999999999</v>
      </c>
      <c r="H281" s="28">
        <v>0</v>
      </c>
      <c r="I281" s="30">
        <f>ROUND(G281*H281,P4)</f>
        <v>0</v>
      </c>
      <c r="L281" s="30">
        <v>0</v>
      </c>
      <c r="M281" s="24">
        <f>ROUND(G281*L281,P4)</f>
        <v>0</v>
      </c>
      <c r="N281" s="25" t="s">
        <v>107</v>
      </c>
      <c r="O281" s="31">
        <f>M281*AA281</f>
        <v>0</v>
      </c>
      <c r="P281" s="1">
        <v>3</v>
      </c>
      <c r="AA281" s="1">
        <f>IF(P281=1,$O$3,IF(P281=2,$O$4,$O$5))</f>
        <v>0</v>
      </c>
    </row>
    <row r="282">
      <c r="A282" s="1" t="s">
        <v>96</v>
      </c>
      <c r="E282" s="27" t="s">
        <v>93</v>
      </c>
    </row>
    <row r="283">
      <c r="A283" s="1" t="s">
        <v>98</v>
      </c>
    </row>
    <row r="284" ht="87.5">
      <c r="A284" s="1" t="s">
        <v>100</v>
      </c>
      <c r="E284" s="27" t="s">
        <v>692</v>
      </c>
    </row>
    <row r="285">
      <c r="A285" s="1" t="s">
        <v>91</v>
      </c>
      <c r="B285" s="1">
        <v>67</v>
      </c>
      <c r="C285" s="26" t="s">
        <v>693</v>
      </c>
      <c r="D285" t="s">
        <v>93</v>
      </c>
      <c r="E285" s="27" t="s">
        <v>694</v>
      </c>
      <c r="F285" s="28" t="s">
        <v>106</v>
      </c>
      <c r="G285" s="29">
        <v>2</v>
      </c>
      <c r="H285" s="28">
        <v>0</v>
      </c>
      <c r="I285" s="30">
        <f>ROUND(G285*H285,P4)</f>
        <v>0</v>
      </c>
      <c r="L285" s="30">
        <v>0</v>
      </c>
      <c r="M285" s="24">
        <f>ROUND(G285*L285,P4)</f>
        <v>0</v>
      </c>
      <c r="N285" s="25" t="s">
        <v>107</v>
      </c>
      <c r="O285" s="31">
        <f>M285*AA285</f>
        <v>0</v>
      </c>
      <c r="P285" s="1">
        <v>3</v>
      </c>
      <c r="AA285" s="1">
        <f>IF(P285=1,$O$3,IF(P285=2,$O$4,$O$5))</f>
        <v>0</v>
      </c>
    </row>
    <row r="286">
      <c r="A286" s="1" t="s">
        <v>96</v>
      </c>
      <c r="E286" s="27" t="s">
        <v>93</v>
      </c>
    </row>
    <row r="287">
      <c r="A287" s="1" t="s">
        <v>98</v>
      </c>
    </row>
    <row r="288" ht="37.5">
      <c r="A288" s="1" t="s">
        <v>100</v>
      </c>
      <c r="E288" s="27" t="s">
        <v>695</v>
      </c>
    </row>
    <row r="289">
      <c r="A289" s="1" t="s">
        <v>91</v>
      </c>
      <c r="B289" s="1">
        <v>68</v>
      </c>
      <c r="C289" s="26" t="s">
        <v>696</v>
      </c>
      <c r="D289" t="s">
        <v>93</v>
      </c>
      <c r="E289" s="27" t="s">
        <v>697</v>
      </c>
      <c r="F289" s="28" t="s">
        <v>698</v>
      </c>
      <c r="G289" s="29">
        <v>15.619999999999999</v>
      </c>
      <c r="H289" s="28">
        <v>0</v>
      </c>
      <c r="I289" s="30">
        <f>ROUND(G289*H289,P4)</f>
        <v>0</v>
      </c>
      <c r="L289" s="30">
        <v>0</v>
      </c>
      <c r="M289" s="24">
        <f>ROUND(G289*L289,P4)</f>
        <v>0</v>
      </c>
      <c r="N289" s="25" t="s">
        <v>107</v>
      </c>
      <c r="O289" s="31">
        <f>M289*AA289</f>
        <v>0</v>
      </c>
      <c r="P289" s="1">
        <v>3</v>
      </c>
      <c r="AA289" s="1">
        <f>IF(P289=1,$O$3,IF(P289=2,$O$4,$O$5))</f>
        <v>0</v>
      </c>
    </row>
    <row r="290">
      <c r="A290" s="1" t="s">
        <v>96</v>
      </c>
      <c r="E290" s="27" t="s">
        <v>93</v>
      </c>
    </row>
    <row r="291" ht="13">
      <c r="A291" s="1" t="s">
        <v>98</v>
      </c>
      <c r="E291" s="32" t="s">
        <v>699</v>
      </c>
    </row>
    <row r="292" ht="409.5">
      <c r="A292" s="1" t="s">
        <v>100</v>
      </c>
      <c r="E292" s="27" t="s">
        <v>700</v>
      </c>
    </row>
    <row r="293">
      <c r="A293" s="1" t="s">
        <v>91</v>
      </c>
      <c r="B293" s="1">
        <v>69</v>
      </c>
      <c r="C293" s="26" t="s">
        <v>701</v>
      </c>
      <c r="D293" t="s">
        <v>93</v>
      </c>
      <c r="E293" s="27" t="s">
        <v>702</v>
      </c>
      <c r="F293" s="28" t="s">
        <v>698</v>
      </c>
      <c r="G293" s="29">
        <v>526.89999999999998</v>
      </c>
      <c r="H293" s="28">
        <v>0</v>
      </c>
      <c r="I293" s="30">
        <f>ROUND(G293*H293,P4)</f>
        <v>0</v>
      </c>
      <c r="L293" s="30">
        <v>0</v>
      </c>
      <c r="M293" s="24">
        <f>ROUND(G293*L293,P4)</f>
        <v>0</v>
      </c>
      <c r="N293" s="25" t="s">
        <v>107</v>
      </c>
      <c r="O293" s="31">
        <f>M293*AA293</f>
        <v>0</v>
      </c>
      <c r="P293" s="1">
        <v>3</v>
      </c>
      <c r="AA293" s="1">
        <f>IF(P293=1,$O$3,IF(P293=2,$O$4,$O$5))</f>
        <v>0</v>
      </c>
    </row>
    <row r="294">
      <c r="A294" s="1" t="s">
        <v>96</v>
      </c>
      <c r="E294" s="27" t="s">
        <v>93</v>
      </c>
    </row>
    <row r="295" ht="104">
      <c r="A295" s="1" t="s">
        <v>98</v>
      </c>
      <c r="E295" s="32" t="s">
        <v>703</v>
      </c>
    </row>
    <row r="296" ht="350">
      <c r="A296" s="1" t="s">
        <v>100</v>
      </c>
      <c r="E296" s="27" t="s">
        <v>704</v>
      </c>
    </row>
    <row r="297">
      <c r="A297" s="1" t="s">
        <v>91</v>
      </c>
      <c r="B297" s="1">
        <v>70</v>
      </c>
      <c r="C297" s="26" t="s">
        <v>705</v>
      </c>
      <c r="D297" t="s">
        <v>93</v>
      </c>
      <c r="E297" s="27" t="s">
        <v>706</v>
      </c>
      <c r="F297" s="28" t="s">
        <v>106</v>
      </c>
      <c r="G297" s="29">
        <v>12</v>
      </c>
      <c r="H297" s="28">
        <v>0</v>
      </c>
      <c r="I297" s="30">
        <f>ROUND(G297*H297,P4)</f>
        <v>0</v>
      </c>
      <c r="L297" s="30">
        <v>0</v>
      </c>
      <c r="M297" s="24">
        <f>ROUND(G297*L297,P4)</f>
        <v>0</v>
      </c>
      <c r="N297" s="25" t="s">
        <v>107</v>
      </c>
      <c r="O297" s="31">
        <f>M297*AA297</f>
        <v>0</v>
      </c>
      <c r="P297" s="1">
        <v>3</v>
      </c>
      <c r="AA297" s="1">
        <f>IF(P297=1,$O$3,IF(P297=2,$O$4,$O$5))</f>
        <v>0</v>
      </c>
    </row>
    <row r="298">
      <c r="A298" s="1" t="s">
        <v>96</v>
      </c>
      <c r="E298" s="27" t="s">
        <v>93</v>
      </c>
    </row>
    <row r="299" ht="52">
      <c r="A299" s="1" t="s">
        <v>98</v>
      </c>
      <c r="E299" s="32" t="s">
        <v>707</v>
      </c>
    </row>
    <row r="300" ht="262.5">
      <c r="A300" s="1" t="s">
        <v>100</v>
      </c>
      <c r="E300" s="27" t="s">
        <v>708</v>
      </c>
    </row>
    <row r="301">
      <c r="A301" s="1" t="s">
        <v>91</v>
      </c>
      <c r="B301" s="1">
        <v>71</v>
      </c>
      <c r="C301" s="26" t="s">
        <v>709</v>
      </c>
      <c r="D301" t="s">
        <v>93</v>
      </c>
      <c r="E301" s="27" t="s">
        <v>710</v>
      </c>
      <c r="F301" s="28" t="s">
        <v>131</v>
      </c>
      <c r="G301" s="29">
        <v>11</v>
      </c>
      <c r="H301" s="28">
        <v>0</v>
      </c>
      <c r="I301" s="30">
        <f>ROUND(G301*H301,P4)</f>
        <v>0</v>
      </c>
      <c r="L301" s="30">
        <v>0</v>
      </c>
      <c r="M301" s="24">
        <f>ROUND(G301*L301,P4)</f>
        <v>0</v>
      </c>
      <c r="N301" s="25" t="s">
        <v>107</v>
      </c>
      <c r="O301" s="31">
        <f>M301*AA301</f>
        <v>0</v>
      </c>
      <c r="P301" s="1">
        <v>3</v>
      </c>
      <c r="AA301" s="1">
        <f>IF(P301=1,$O$3,IF(P301=2,$O$4,$O$5))</f>
        <v>0</v>
      </c>
    </row>
    <row r="302">
      <c r="A302" s="1" t="s">
        <v>96</v>
      </c>
      <c r="E302" s="27" t="s">
        <v>93</v>
      </c>
    </row>
    <row r="303" ht="26">
      <c r="A303" s="1" t="s">
        <v>98</v>
      </c>
      <c r="E303" s="32" t="s">
        <v>711</v>
      </c>
    </row>
    <row r="304" ht="75">
      <c r="A304" s="1" t="s">
        <v>100</v>
      </c>
      <c r="E304" s="27" t="s">
        <v>712</v>
      </c>
    </row>
    <row r="305">
      <c r="A305" s="1" t="s">
        <v>91</v>
      </c>
      <c r="B305" s="1">
        <v>72</v>
      </c>
      <c r="C305" s="26" t="s">
        <v>713</v>
      </c>
      <c r="D305" t="s">
        <v>93</v>
      </c>
      <c r="E305" s="27" t="s">
        <v>714</v>
      </c>
      <c r="F305" s="28" t="s">
        <v>213</v>
      </c>
      <c r="G305" s="29">
        <v>1648</v>
      </c>
      <c r="H305" s="28">
        <v>0</v>
      </c>
      <c r="I305" s="30">
        <f>ROUND(G305*H305,P4)</f>
        <v>0</v>
      </c>
      <c r="L305" s="30">
        <v>0</v>
      </c>
      <c r="M305" s="24">
        <f>ROUND(G305*L305,P4)</f>
        <v>0</v>
      </c>
      <c r="N305" s="25" t="s">
        <v>107</v>
      </c>
      <c r="O305" s="31">
        <f>M305*AA305</f>
        <v>0</v>
      </c>
      <c r="P305" s="1">
        <v>3</v>
      </c>
      <c r="AA305" s="1">
        <f>IF(P305=1,$O$3,IF(P305=2,$O$4,$O$5))</f>
        <v>0</v>
      </c>
    </row>
    <row r="306">
      <c r="A306" s="1" t="s">
        <v>96</v>
      </c>
      <c r="E306" s="27" t="s">
        <v>93</v>
      </c>
    </row>
    <row r="307" ht="13">
      <c r="A307" s="1" t="s">
        <v>98</v>
      </c>
      <c r="E307" s="32" t="s">
        <v>715</v>
      </c>
    </row>
    <row r="308">
      <c r="A308" s="1" t="s">
        <v>100</v>
      </c>
      <c r="E308" s="27" t="s">
        <v>716</v>
      </c>
    </row>
    <row r="309">
      <c r="A309" s="1" t="s">
        <v>91</v>
      </c>
      <c r="B309" s="1">
        <v>73</v>
      </c>
      <c r="C309" s="26" t="s">
        <v>717</v>
      </c>
      <c r="D309" t="s">
        <v>93</v>
      </c>
      <c r="E309" s="27" t="s">
        <v>718</v>
      </c>
      <c r="F309" s="28" t="s">
        <v>121</v>
      </c>
      <c r="G309" s="29">
        <v>174.80000000000001</v>
      </c>
      <c r="H309" s="28">
        <v>0</v>
      </c>
      <c r="I309" s="30">
        <f>ROUND(G309*H309,P4)</f>
        <v>0</v>
      </c>
      <c r="L309" s="30">
        <v>0</v>
      </c>
      <c r="M309" s="24">
        <f>ROUND(G309*L309,P4)</f>
        <v>0</v>
      </c>
      <c r="N309" s="25" t="s">
        <v>107</v>
      </c>
      <c r="O309" s="31">
        <f>M309*AA309</f>
        <v>0</v>
      </c>
      <c r="P309" s="1">
        <v>3</v>
      </c>
      <c r="AA309" s="1">
        <f>IF(P309=1,$O$3,IF(P309=2,$O$4,$O$5))</f>
        <v>0</v>
      </c>
    </row>
    <row r="310">
      <c r="A310" s="1" t="s">
        <v>96</v>
      </c>
      <c r="E310" s="27" t="s">
        <v>93</v>
      </c>
    </row>
    <row r="311" ht="143">
      <c r="A311" s="1" t="s">
        <v>98</v>
      </c>
      <c r="E311" s="32" t="s">
        <v>719</v>
      </c>
    </row>
    <row r="312" ht="100">
      <c r="A312" s="1" t="s">
        <v>100</v>
      </c>
      <c r="E312" s="27" t="s">
        <v>720</v>
      </c>
    </row>
    <row r="313">
      <c r="A313" s="1" t="s">
        <v>91</v>
      </c>
      <c r="B313" s="1">
        <v>74</v>
      </c>
      <c r="C313" s="26" t="s">
        <v>721</v>
      </c>
      <c r="D313" t="s">
        <v>93</v>
      </c>
      <c r="E313" s="27" t="s">
        <v>722</v>
      </c>
      <c r="F313" s="28" t="s">
        <v>319</v>
      </c>
      <c r="G313" s="29">
        <v>82</v>
      </c>
      <c r="H313" s="28">
        <v>0</v>
      </c>
      <c r="I313" s="30">
        <f>ROUND(G313*H313,P4)</f>
        <v>0</v>
      </c>
      <c r="L313" s="30">
        <v>0</v>
      </c>
      <c r="M313" s="24">
        <f>ROUND(G313*L313,P4)</f>
        <v>0</v>
      </c>
      <c r="N313" s="25" t="s">
        <v>107</v>
      </c>
      <c r="O313" s="31">
        <f>M313*AA313</f>
        <v>0</v>
      </c>
      <c r="P313" s="1">
        <v>3</v>
      </c>
      <c r="AA313" s="1">
        <f>IF(P313=1,$O$3,IF(P313=2,$O$4,$O$5))</f>
        <v>0</v>
      </c>
    </row>
    <row r="314">
      <c r="A314" s="1" t="s">
        <v>96</v>
      </c>
      <c r="E314" s="27" t="s">
        <v>93</v>
      </c>
    </row>
    <row r="315" ht="39">
      <c r="A315" s="1" t="s">
        <v>98</v>
      </c>
      <c r="E315" s="32" t="s">
        <v>723</v>
      </c>
    </row>
    <row r="316" ht="112.5">
      <c r="A316" s="1" t="s">
        <v>100</v>
      </c>
      <c r="E316" s="27" t="s">
        <v>724</v>
      </c>
    </row>
    <row r="317">
      <c r="A317" s="1" t="s">
        <v>91</v>
      </c>
      <c r="B317" s="1">
        <v>75</v>
      </c>
      <c r="C317" s="26" t="s">
        <v>725</v>
      </c>
      <c r="D317" t="s">
        <v>93</v>
      </c>
      <c r="E317" s="27" t="s">
        <v>726</v>
      </c>
      <c r="F317" s="28" t="s">
        <v>308</v>
      </c>
      <c r="G317" s="29">
        <v>1722</v>
      </c>
      <c r="H317" s="28">
        <v>0</v>
      </c>
      <c r="I317" s="30">
        <f>ROUND(G317*H317,P4)</f>
        <v>0</v>
      </c>
      <c r="L317" s="30">
        <v>0</v>
      </c>
      <c r="M317" s="24">
        <f>ROUND(G317*L317,P4)</f>
        <v>0</v>
      </c>
      <c r="N317" s="25" t="s">
        <v>107</v>
      </c>
      <c r="O317" s="31">
        <f>M317*AA317</f>
        <v>0</v>
      </c>
      <c r="P317" s="1">
        <v>3</v>
      </c>
      <c r="AA317" s="1">
        <f>IF(P317=1,$O$3,IF(P317=2,$O$4,$O$5))</f>
        <v>0</v>
      </c>
    </row>
    <row r="318">
      <c r="A318" s="1" t="s">
        <v>96</v>
      </c>
      <c r="E318" s="27" t="s">
        <v>727</v>
      </c>
    </row>
    <row r="319" ht="13">
      <c r="A319" s="1" t="s">
        <v>98</v>
      </c>
      <c r="E319" s="32" t="s">
        <v>728</v>
      </c>
    </row>
    <row r="320" ht="25">
      <c r="A320" s="1" t="s">
        <v>100</v>
      </c>
      <c r="E320" s="27" t="s">
        <v>729</v>
      </c>
    </row>
    <row r="321">
      <c r="A321" s="1" t="s">
        <v>91</v>
      </c>
      <c r="B321" s="1">
        <v>76</v>
      </c>
      <c r="C321" s="26" t="s">
        <v>730</v>
      </c>
      <c r="D321" t="s">
        <v>93</v>
      </c>
      <c r="E321" s="27" t="s">
        <v>731</v>
      </c>
      <c r="F321" s="28" t="s">
        <v>106</v>
      </c>
      <c r="G321" s="29">
        <v>8</v>
      </c>
      <c r="H321" s="28">
        <v>0</v>
      </c>
      <c r="I321" s="30">
        <f>ROUND(G321*H321,P4)</f>
        <v>0</v>
      </c>
      <c r="L321" s="30">
        <v>0</v>
      </c>
      <c r="M321" s="24">
        <f>ROUND(G321*L321,P4)</f>
        <v>0</v>
      </c>
      <c r="N321" s="25" t="s">
        <v>107</v>
      </c>
      <c r="O321" s="31">
        <f>M321*AA321</f>
        <v>0</v>
      </c>
      <c r="P321" s="1">
        <v>3</v>
      </c>
      <c r="AA321" s="1">
        <f>IF(P321=1,$O$3,IF(P321=2,$O$4,$O$5))</f>
        <v>0</v>
      </c>
    </row>
    <row r="322">
      <c r="A322" s="1" t="s">
        <v>96</v>
      </c>
      <c r="E322" s="27" t="s">
        <v>93</v>
      </c>
    </row>
    <row r="323" ht="13">
      <c r="A323" s="1" t="s">
        <v>98</v>
      </c>
      <c r="E323" s="32" t="s">
        <v>732</v>
      </c>
    </row>
    <row r="324" ht="75">
      <c r="A324" s="1" t="s">
        <v>100</v>
      </c>
      <c r="E324" s="27" t="s">
        <v>733</v>
      </c>
    </row>
    <row r="325">
      <c r="A325" s="1" t="s">
        <v>91</v>
      </c>
      <c r="B325" s="1">
        <v>77</v>
      </c>
      <c r="C325" s="26" t="s">
        <v>734</v>
      </c>
      <c r="D325" t="s">
        <v>93</v>
      </c>
      <c r="E325" s="27" t="s">
        <v>735</v>
      </c>
      <c r="F325" s="28" t="s">
        <v>106</v>
      </c>
      <c r="G325" s="29">
        <v>3</v>
      </c>
      <c r="H325" s="28">
        <v>0</v>
      </c>
      <c r="I325" s="30">
        <f>ROUND(G325*H325,P4)</f>
        <v>0</v>
      </c>
      <c r="L325" s="30">
        <v>0</v>
      </c>
      <c r="M325" s="24">
        <f>ROUND(G325*L325,P4)</f>
        <v>0</v>
      </c>
      <c r="N325" s="25" t="s">
        <v>107</v>
      </c>
      <c r="O325" s="31">
        <f>M325*AA325</f>
        <v>0</v>
      </c>
      <c r="P325" s="1">
        <v>3</v>
      </c>
      <c r="AA325" s="1">
        <f>IF(P325=1,$O$3,IF(P325=2,$O$4,$O$5))</f>
        <v>0</v>
      </c>
    </row>
    <row r="326">
      <c r="A326" s="1" t="s">
        <v>96</v>
      </c>
      <c r="E326" s="27" t="s">
        <v>93</v>
      </c>
    </row>
    <row r="327" ht="13">
      <c r="A327" s="1" t="s">
        <v>98</v>
      </c>
      <c r="E327" s="32" t="s">
        <v>736</v>
      </c>
    </row>
    <row r="328" ht="75">
      <c r="A328" s="1" t="s">
        <v>100</v>
      </c>
      <c r="E328" s="27" t="s">
        <v>733</v>
      </c>
    </row>
    <row r="329">
      <c r="A329" s="1" t="s">
        <v>91</v>
      </c>
      <c r="B329" s="1">
        <v>78</v>
      </c>
      <c r="C329" s="26" t="s">
        <v>737</v>
      </c>
      <c r="D329" t="s">
        <v>93</v>
      </c>
      <c r="E329" s="27" t="s">
        <v>738</v>
      </c>
      <c r="F329" s="28" t="s">
        <v>106</v>
      </c>
      <c r="G329" s="29">
        <v>2</v>
      </c>
      <c r="H329" s="28">
        <v>0</v>
      </c>
      <c r="I329" s="30">
        <f>ROUND(G329*H329,P4)</f>
        <v>0</v>
      </c>
      <c r="L329" s="30">
        <v>0</v>
      </c>
      <c r="M329" s="24">
        <f>ROUND(G329*L329,P4)</f>
        <v>0</v>
      </c>
      <c r="N329" s="25" t="s">
        <v>586</v>
      </c>
      <c r="O329" s="31">
        <f>M329*AA329</f>
        <v>0</v>
      </c>
      <c r="P329" s="1">
        <v>3</v>
      </c>
      <c r="AA329" s="1">
        <f>IF(P329=1,$O$3,IF(P329=2,$O$4,$O$5))</f>
        <v>0</v>
      </c>
    </row>
    <row r="330">
      <c r="A330" s="1" t="s">
        <v>96</v>
      </c>
      <c r="E330" s="27" t="s">
        <v>93</v>
      </c>
    </row>
    <row r="331" ht="13">
      <c r="A331" s="1" t="s">
        <v>98</v>
      </c>
      <c r="E331" s="32" t="s">
        <v>739</v>
      </c>
    </row>
    <row r="332" ht="409.5">
      <c r="A332" s="1" t="s">
        <v>100</v>
      </c>
      <c r="E332" s="27" t="s">
        <v>700</v>
      </c>
    </row>
    <row r="333" ht="25">
      <c r="A333" s="1" t="s">
        <v>91</v>
      </c>
      <c r="B333" s="1">
        <v>79</v>
      </c>
      <c r="C333" s="26" t="s">
        <v>740</v>
      </c>
      <c r="D333" t="s">
        <v>463</v>
      </c>
      <c r="E333" s="27" t="s">
        <v>741</v>
      </c>
      <c r="F333" s="28" t="s">
        <v>95</v>
      </c>
      <c r="G333" s="29">
        <v>1</v>
      </c>
      <c r="H333" s="28">
        <v>0</v>
      </c>
      <c r="I333" s="30">
        <f>ROUND(G333*H333,P4)</f>
        <v>0</v>
      </c>
      <c r="L333" s="30">
        <v>0</v>
      </c>
      <c r="M333" s="24">
        <f>ROUND(G333*L333,P4)</f>
        <v>0</v>
      </c>
      <c r="N333" s="25" t="s">
        <v>586</v>
      </c>
      <c r="O333" s="31">
        <f>M333*AA333</f>
        <v>0</v>
      </c>
      <c r="P333" s="1">
        <v>3</v>
      </c>
      <c r="AA333" s="1">
        <f>IF(P333=1,$O$3,IF(P333=2,$O$4,$O$5))</f>
        <v>0</v>
      </c>
    </row>
    <row r="334">
      <c r="A334" s="1" t="s">
        <v>96</v>
      </c>
      <c r="E334" s="27" t="s">
        <v>93</v>
      </c>
    </row>
    <row r="335" ht="26">
      <c r="A335" s="1" t="s">
        <v>98</v>
      </c>
      <c r="E335" s="32" t="s">
        <v>742</v>
      </c>
    </row>
    <row r="336" ht="25">
      <c r="A336" s="1" t="s">
        <v>100</v>
      </c>
      <c r="E336" s="27" t="s">
        <v>743</v>
      </c>
    </row>
    <row r="337">
      <c r="A337" s="1" t="s">
        <v>91</v>
      </c>
      <c r="B337" s="1">
        <v>80</v>
      </c>
      <c r="C337" s="26" t="s">
        <v>740</v>
      </c>
      <c r="D337" t="s">
        <v>744</v>
      </c>
      <c r="E337" s="27" t="s">
        <v>745</v>
      </c>
      <c r="F337" s="28" t="s">
        <v>95</v>
      </c>
      <c r="G337" s="29">
        <v>1</v>
      </c>
      <c r="H337" s="28">
        <v>0</v>
      </c>
      <c r="I337" s="30">
        <f>ROUND(G337*H337,P4)</f>
        <v>0</v>
      </c>
      <c r="L337" s="30">
        <v>0</v>
      </c>
      <c r="M337" s="24">
        <f>ROUND(G337*L337,P4)</f>
        <v>0</v>
      </c>
      <c r="N337" s="25" t="s">
        <v>586</v>
      </c>
      <c r="O337" s="31">
        <f>M337*AA337</f>
        <v>0</v>
      </c>
      <c r="P337" s="1">
        <v>3</v>
      </c>
      <c r="AA337" s="1">
        <f>IF(P337=1,$O$3,IF(P337=2,$O$4,$O$5))</f>
        <v>0</v>
      </c>
    </row>
    <row r="338">
      <c r="A338" s="1" t="s">
        <v>96</v>
      </c>
      <c r="E338" s="27" t="s">
        <v>93</v>
      </c>
    </row>
    <row r="339" ht="26">
      <c r="A339" s="1" t="s">
        <v>98</v>
      </c>
      <c r="E339" s="32" t="s">
        <v>746</v>
      </c>
    </row>
    <row r="340" ht="25">
      <c r="A340" s="1" t="s">
        <v>100</v>
      </c>
      <c r="E340" s="27" t="s">
        <v>747</v>
      </c>
    </row>
    <row r="341">
      <c r="A341" s="1" t="s">
        <v>91</v>
      </c>
      <c r="B341" s="1">
        <v>81</v>
      </c>
      <c r="C341" s="26" t="s">
        <v>748</v>
      </c>
      <c r="D341" t="s">
        <v>93</v>
      </c>
      <c r="E341" s="27" t="s">
        <v>749</v>
      </c>
      <c r="F341" s="28" t="s">
        <v>95</v>
      </c>
      <c r="G341" s="29">
        <v>1</v>
      </c>
      <c r="H341" s="28">
        <v>0</v>
      </c>
      <c r="I341" s="30">
        <f>ROUND(G341*H341,P4)</f>
        <v>0</v>
      </c>
      <c r="L341" s="30">
        <v>0</v>
      </c>
      <c r="M341" s="24">
        <f>ROUND(G341*L341,P4)</f>
        <v>0</v>
      </c>
      <c r="N341" s="25" t="s">
        <v>93</v>
      </c>
      <c r="O341" s="31">
        <f>M341*AA341</f>
        <v>0</v>
      </c>
      <c r="P341" s="1">
        <v>3</v>
      </c>
      <c r="AA341" s="1">
        <f>IF(P341=1,$O$3,IF(P341=2,$O$4,$O$5))</f>
        <v>0</v>
      </c>
    </row>
    <row r="342" ht="50">
      <c r="A342" s="1" t="s">
        <v>96</v>
      </c>
      <c r="E342" s="27" t="s">
        <v>750</v>
      </c>
    </row>
    <row r="343" ht="13">
      <c r="A343" s="1" t="s">
        <v>98</v>
      </c>
      <c r="E343" s="32" t="s">
        <v>444</v>
      </c>
    </row>
    <row r="344" ht="25">
      <c r="A344" s="1" t="s">
        <v>100</v>
      </c>
      <c r="E344" s="27" t="s">
        <v>743</v>
      </c>
    </row>
    <row r="345" ht="25">
      <c r="A345" s="1" t="s">
        <v>91</v>
      </c>
      <c r="B345" s="1">
        <v>82</v>
      </c>
      <c r="C345" s="26" t="s">
        <v>751</v>
      </c>
      <c r="D345" t="s">
        <v>93</v>
      </c>
      <c r="E345" s="27" t="s">
        <v>752</v>
      </c>
      <c r="F345" s="28" t="s">
        <v>319</v>
      </c>
      <c r="G345" s="29">
        <v>182</v>
      </c>
      <c r="H345" s="28">
        <v>0</v>
      </c>
      <c r="I345" s="30">
        <f>ROUND(G345*H345,P4)</f>
        <v>0</v>
      </c>
      <c r="L345" s="30">
        <v>0</v>
      </c>
      <c r="M345" s="24">
        <f>ROUND(G345*L345,P4)</f>
        <v>0</v>
      </c>
      <c r="N345" s="25" t="s">
        <v>586</v>
      </c>
      <c r="O345" s="31">
        <f>M345*AA345</f>
        <v>0</v>
      </c>
      <c r="P345" s="1">
        <v>3</v>
      </c>
      <c r="AA345" s="1">
        <f>IF(P345=1,$O$3,IF(P345=2,$O$4,$O$5))</f>
        <v>0</v>
      </c>
    </row>
    <row r="346">
      <c r="A346" s="1" t="s">
        <v>96</v>
      </c>
      <c r="E346" s="27" t="s">
        <v>93</v>
      </c>
    </row>
    <row r="347" ht="13">
      <c r="A347" s="1" t="s">
        <v>98</v>
      </c>
      <c r="E347" s="32" t="s">
        <v>753</v>
      </c>
    </row>
    <row r="348" ht="150">
      <c r="A348" s="1" t="s">
        <v>100</v>
      </c>
      <c r="E348" s="27" t="s">
        <v>754</v>
      </c>
    </row>
    <row r="349" ht="13">
      <c r="A349" s="1" t="s">
        <v>88</v>
      </c>
      <c r="C349" s="22" t="s">
        <v>315</v>
      </c>
      <c r="E349" s="23" t="s">
        <v>60</v>
      </c>
      <c r="L349" s="24">
        <f>SUMIFS(L350:L361,A350:A361,"P")</f>
        <v>0</v>
      </c>
      <c r="M349" s="24">
        <f>SUMIFS(M350:M361,A350:A361,"P")</f>
        <v>0</v>
      </c>
      <c r="N349" s="25"/>
    </row>
    <row r="350" ht="25">
      <c r="A350" s="1" t="s">
        <v>91</v>
      </c>
      <c r="B350" s="1">
        <v>83</v>
      </c>
      <c r="C350" s="26" t="s">
        <v>316</v>
      </c>
      <c r="D350" t="s">
        <v>317</v>
      </c>
      <c r="E350" s="27" t="s">
        <v>318</v>
      </c>
      <c r="F350" s="28" t="s">
        <v>319</v>
      </c>
      <c r="G350" s="29">
        <v>1250.066</v>
      </c>
      <c r="H350" s="28">
        <v>0</v>
      </c>
      <c r="I350" s="30">
        <f>ROUND(G350*H350,P4)</f>
        <v>0</v>
      </c>
      <c r="L350" s="30">
        <v>0</v>
      </c>
      <c r="M350" s="24">
        <f>ROUND(G350*L350,P4)</f>
        <v>0</v>
      </c>
      <c r="N350" s="25" t="s">
        <v>93</v>
      </c>
      <c r="O350" s="31">
        <f>M350*AA350</f>
        <v>0</v>
      </c>
      <c r="P350" s="1">
        <v>3</v>
      </c>
      <c r="AA350" s="1">
        <f>IF(P350=1,$O$3,IF(P350=2,$O$4,$O$5))</f>
        <v>0</v>
      </c>
    </row>
    <row r="351">
      <c r="A351" s="1" t="s">
        <v>96</v>
      </c>
      <c r="E351" s="27" t="s">
        <v>93</v>
      </c>
    </row>
    <row r="352" ht="13">
      <c r="A352" s="1" t="s">
        <v>98</v>
      </c>
      <c r="E352" s="32" t="s">
        <v>755</v>
      </c>
    </row>
    <row r="353" ht="137.5">
      <c r="A353" s="1" t="s">
        <v>100</v>
      </c>
      <c r="E353" s="27" t="s">
        <v>322</v>
      </c>
    </row>
    <row r="354" ht="25">
      <c r="A354" s="1" t="s">
        <v>91</v>
      </c>
      <c r="B354" s="1">
        <v>84</v>
      </c>
      <c r="C354" s="26" t="s">
        <v>756</v>
      </c>
      <c r="D354" t="s">
        <v>757</v>
      </c>
      <c r="E354" s="27" t="s">
        <v>758</v>
      </c>
      <c r="F354" s="28" t="s">
        <v>319</v>
      </c>
      <c r="G354" s="29">
        <v>127.622</v>
      </c>
      <c r="H354" s="28">
        <v>0</v>
      </c>
      <c r="I354" s="30">
        <f>ROUND(G354*H354,P4)</f>
        <v>0</v>
      </c>
      <c r="L354" s="30">
        <v>0</v>
      </c>
      <c r="M354" s="24">
        <f>ROUND(G354*L354,P4)</f>
        <v>0</v>
      </c>
      <c r="N354" s="25" t="s">
        <v>93</v>
      </c>
      <c r="O354" s="31">
        <f>M354*AA354</f>
        <v>0</v>
      </c>
      <c r="P354" s="1">
        <v>3</v>
      </c>
      <c r="AA354" s="1">
        <f>IF(P354=1,$O$3,IF(P354=2,$O$4,$O$5))</f>
        <v>0</v>
      </c>
    </row>
    <row r="355">
      <c r="A355" s="1" t="s">
        <v>96</v>
      </c>
      <c r="E355" s="27" t="s">
        <v>93</v>
      </c>
    </row>
    <row r="356" ht="52">
      <c r="A356" s="1" t="s">
        <v>98</v>
      </c>
      <c r="E356" s="32" t="s">
        <v>759</v>
      </c>
    </row>
    <row r="357" ht="137.5">
      <c r="A357" s="1" t="s">
        <v>100</v>
      </c>
      <c r="E357" s="27" t="s">
        <v>322</v>
      </c>
    </row>
    <row r="358" ht="25">
      <c r="A358" s="1" t="s">
        <v>91</v>
      </c>
      <c r="B358" s="1">
        <v>85</v>
      </c>
      <c r="C358" s="26" t="s">
        <v>760</v>
      </c>
      <c r="D358" t="s">
        <v>761</v>
      </c>
      <c r="E358" s="27" t="s">
        <v>762</v>
      </c>
      <c r="F358" s="28" t="s">
        <v>319</v>
      </c>
      <c r="G358" s="29">
        <v>384.56</v>
      </c>
      <c r="H358" s="28">
        <v>0</v>
      </c>
      <c r="I358" s="30">
        <f>ROUND(G358*H358,P4)</f>
        <v>0</v>
      </c>
      <c r="L358" s="30">
        <v>0</v>
      </c>
      <c r="M358" s="24">
        <f>ROUND(G358*L358,P4)</f>
        <v>0</v>
      </c>
      <c r="N358" s="25" t="s">
        <v>93</v>
      </c>
      <c r="O358" s="31">
        <f>M358*AA358</f>
        <v>0</v>
      </c>
      <c r="P358" s="1">
        <v>3</v>
      </c>
      <c r="AA358" s="1">
        <f>IF(P358=1,$O$3,IF(P358=2,$O$4,$O$5))</f>
        <v>0</v>
      </c>
    </row>
    <row r="359">
      <c r="A359" s="1" t="s">
        <v>96</v>
      </c>
      <c r="E359" s="27" t="s">
        <v>93</v>
      </c>
    </row>
    <row r="360" ht="13">
      <c r="A360" s="1" t="s">
        <v>98</v>
      </c>
      <c r="E360" s="32" t="s">
        <v>763</v>
      </c>
    </row>
    <row r="361" ht="137.5">
      <c r="A361" s="1" t="s">
        <v>100</v>
      </c>
      <c r="E361" s="27" t="s">
        <v>322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36</v>
      </c>
      <c r="M3" s="20">
        <f>Rekapitulace!C22</f>
        <v>0</v>
      </c>
      <c r="N3" s="6" t="s">
        <v>3</v>
      </c>
      <c r="O3">
        <v>0</v>
      </c>
      <c r="P3">
        <v>2</v>
      </c>
    </row>
    <row r="4" ht="34.01575" customHeight="1">
      <c r="A4" s="16" t="s">
        <v>69</v>
      </c>
      <c r="B4" s="17" t="s">
        <v>70</v>
      </c>
      <c r="C4" s="18" t="s">
        <v>36</v>
      </c>
      <c r="D4" s="1"/>
      <c r="E4" s="17" t="s">
        <v>37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COUNTIFS(L8:L14,"=0",A8:A14,"P")+COUNTIFS(L8:L14,"",A8:A14,"P")+SUM(Q8:Q14)</f>
        <v>0</v>
      </c>
    </row>
    <row r="8" ht="13">
      <c r="A8" s="1" t="s">
        <v>86</v>
      </c>
      <c r="C8" s="22" t="s">
        <v>764</v>
      </c>
      <c r="E8" s="23" t="s">
        <v>39</v>
      </c>
      <c r="L8" s="24">
        <f>L9</f>
        <v>0</v>
      </c>
      <c r="M8" s="24">
        <f>M9</f>
        <v>0</v>
      </c>
      <c r="N8" s="25"/>
    </row>
    <row r="9" ht="13">
      <c r="A9" s="1" t="s">
        <v>88</v>
      </c>
      <c r="C9" s="22" t="s">
        <v>283</v>
      </c>
      <c r="E9" s="23" t="s">
        <v>284</v>
      </c>
      <c r="L9" s="24">
        <f>SUMIFS(L10:L13,A10:A13,"P")</f>
        <v>0</v>
      </c>
      <c r="M9" s="24">
        <f>SUMIFS(M10:M13,A10:A13,"P")</f>
        <v>0</v>
      </c>
      <c r="N9" s="25"/>
    </row>
    <row r="10">
      <c r="A10" s="1" t="s">
        <v>91</v>
      </c>
      <c r="B10" s="1">
        <v>1</v>
      </c>
      <c r="C10" s="26" t="s">
        <v>765</v>
      </c>
      <c r="D10" t="s">
        <v>93</v>
      </c>
      <c r="E10" s="27" t="s">
        <v>39</v>
      </c>
      <c r="F10" s="28" t="s">
        <v>766</v>
      </c>
      <c r="G10" s="29">
        <v>1</v>
      </c>
      <c r="H10" s="28">
        <v>0</v>
      </c>
      <c r="I10" s="30">
        <f>ROUND(G10*H10,P4)</f>
        <v>0</v>
      </c>
      <c r="L10" s="30">
        <v>0</v>
      </c>
      <c r="M10" s="24">
        <f>ROUND(G10*L10,P4)</f>
        <v>0</v>
      </c>
      <c r="N10" s="25" t="s">
        <v>191</v>
      </c>
      <c r="O10" s="31">
        <f>M10*AA10</f>
        <v>0</v>
      </c>
      <c r="P10" s="1">
        <v>3</v>
      </c>
      <c r="AA10" s="1">
        <f>IF(P10=1,$O$3,IF(P10=2,$O$4,$O$5))</f>
        <v>0</v>
      </c>
    </row>
    <row r="11" ht="25">
      <c r="A11" s="1" t="s">
        <v>96</v>
      </c>
      <c r="E11" s="27" t="s">
        <v>767</v>
      </c>
    </row>
    <row r="12" ht="13">
      <c r="A12" s="1" t="s">
        <v>98</v>
      </c>
      <c r="E12" s="32" t="s">
        <v>449</v>
      </c>
    </row>
    <row r="13" ht="112.5">
      <c r="A13" s="1" t="s">
        <v>100</v>
      </c>
      <c r="E13" s="27" t="s">
        <v>768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Janko Milan, Ing.</dc:creator>
  <cp:lastModifiedBy>Janko Milan, Ing.</cp:lastModifiedBy>
  <dcterms:created xsi:type="dcterms:W3CDTF">2024-11-07T13:11:27Z</dcterms:created>
  <dcterms:modified xsi:type="dcterms:W3CDTF">2024-11-07T13:11:28Z</dcterms:modified>
</cp:coreProperties>
</file>