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Náhrada přejezdu P6501 v km 245,044 trati Přerov - Bohumín\ZM11\Do soutěže\"/>
    </mc:Choice>
  </mc:AlternateContent>
  <bookViews>
    <workbookView xWindow="0" yWindow="0" windowWidth="0" windowHeight="0"/>
  </bookViews>
  <sheets>
    <sheet name="Rekapitulace" sheetId="51" r:id="rId1"/>
    <sheet name="PS 01-28-01" sheetId="2" r:id="rId2"/>
    <sheet name="PS 02-28-01" sheetId="3" r:id="rId3"/>
    <sheet name="SO 01-16-01" sheetId="4" r:id="rId4"/>
    <sheet name="SO 01-17-01" sheetId="5" r:id="rId5"/>
    <sheet name="SO 01-33-01" sheetId="6" r:id="rId6"/>
    <sheet name="SO 01-17-03" sheetId="7" r:id="rId7"/>
    <sheet name="SO 02-17-01" sheetId="8" r:id="rId8"/>
    <sheet name="SO 01-19-01" sheetId="9" r:id="rId9"/>
    <sheet name="SO 01-19-04" sheetId="10" r:id="rId10"/>
    <sheet name="SO 01-19-02" sheetId="11" r:id="rId11"/>
    <sheet name="SO 01-19-03" sheetId="12" r:id="rId12"/>
    <sheet name="SO 01-10-01" sheetId="13" r:id="rId13"/>
    <sheet name="SO 01-11-01" sheetId="14" r:id="rId14"/>
    <sheet name="SO 01-11-02" sheetId="15" r:id="rId15"/>
    <sheet name="SO 01-11-03" sheetId="16" r:id="rId16"/>
    <sheet name="SO 01-11-04" sheetId="17" r:id="rId17"/>
    <sheet name="SO 01-11-05" sheetId="18" r:id="rId18"/>
    <sheet name="SO 01-11-06" sheetId="19" r:id="rId19"/>
    <sheet name="SO 01-11-10" sheetId="20" r:id="rId20"/>
    <sheet name="SO 01-34-01" sheetId="21" r:id="rId21"/>
    <sheet name="SO 01-22-01" sheetId="22" r:id="rId22"/>
    <sheet name="SO 01-22-02" sheetId="23" r:id="rId23"/>
    <sheet name="SO 01-27-01" sheetId="24" r:id="rId24"/>
    <sheet name="SO 01-27-02" sheetId="25" r:id="rId25"/>
    <sheet name="SO 01-18-01" sheetId="26" r:id="rId26"/>
    <sheet name="SO 01-18-02" sheetId="27" r:id="rId27"/>
    <sheet name="SO 01-18-03" sheetId="28" r:id="rId28"/>
    <sheet name="SO 01-18-04" sheetId="29" r:id="rId29"/>
    <sheet name="SO 01-18-05" sheetId="30" r:id="rId30"/>
    <sheet name="SO 02-15-01" sheetId="31" r:id="rId31"/>
    <sheet name="SO 01-15-02" sheetId="32" r:id="rId32"/>
    <sheet name="SO 01-15-01" sheetId="33" r:id="rId33"/>
    <sheet name="SO 01-15-03" sheetId="34" r:id="rId34"/>
    <sheet name="SO 01-01-01" sheetId="35" r:id="rId35"/>
    <sheet name="SO 01-06-01" sheetId="36" r:id="rId36"/>
    <sheet name="SO 01-06-02" sheetId="37" r:id="rId37"/>
    <sheet name="SO 01-12-01" sheetId="38" r:id="rId38"/>
    <sheet name="SO 01-01-02" sheetId="39" r:id="rId39"/>
    <sheet name="SO 90-00-01" sheetId="40" r:id="rId40"/>
    <sheet name="SO 98-98" sheetId="41" r:id="rId41"/>
    <sheet name="SO 90-90" sheetId="42" r:id="rId42"/>
    <sheet name="SO 01-11-11" sheetId="43" r:id="rId43"/>
    <sheet name="SO 01-11-12" sheetId="44" r:id="rId44"/>
    <sheet name="SO 01-11-13" sheetId="45" r:id="rId45"/>
    <sheet name="SO 01-15-04" sheetId="46" r:id="rId46"/>
    <sheet name="SO 01-15-05" sheetId="47" r:id="rId47"/>
    <sheet name="SO 01-18-06" sheetId="48" r:id="rId48"/>
    <sheet name="SO 01-18-07" sheetId="49" r:id="rId49"/>
    <sheet name="SO 01-27-03" sheetId="50" r:id="rId50"/>
  </sheets>
  <calcPr/>
</workbook>
</file>

<file path=xl/calcChain.xml><?xml version="1.0" encoding="utf-8"?>
<calcChain xmlns="http://schemas.openxmlformats.org/spreadsheetml/2006/main">
  <c i="50" l="1" r="M3"/>
  <c i="49" r="M3"/>
  <c i="48" r="M3"/>
  <c i="47" r="M3"/>
  <c i="46" r="M3"/>
  <c i="45" r="M3"/>
  <c i="44" r="M3"/>
  <c i="43" r="M3"/>
  <c i="42" r="M3"/>
  <c i="41" r="M3"/>
  <c i="40" r="M3"/>
  <c i="39" r="M3"/>
  <c i="38" r="M3"/>
  <c i="37" r="M3"/>
  <c i="36" r="M3"/>
  <c i="35" r="M3"/>
  <c i="34" r="M3"/>
  <c i="33" r="M3"/>
  <c i="32" r="M3"/>
  <c i="31" r="M3"/>
  <c i="30" r="M3"/>
  <c i="29" r="M3"/>
  <c i="28" r="M3"/>
  <c i="27" r="M3"/>
  <c i="26" r="M3"/>
  <c i="25" r="M3"/>
  <c i="24" r="M3"/>
  <c i="23" r="M3"/>
  <c i="22" r="M3"/>
  <c i="21" r="M3"/>
  <c i="20" r="M3"/>
  <c i="19" r="M3"/>
  <c i="18" r="M3"/>
  <c i="17" r="M3"/>
  <c i="16" r="M3"/>
  <c i="15" r="M3"/>
  <c i="14" r="M3"/>
  <c i="13" r="M3"/>
  <c i="12" r="M3"/>
  <c i="11" r="M3"/>
  <c i="10" r="M3"/>
  <c i="9" r="M3"/>
  <c i="8" r="M3"/>
  <c i="7" r="M3"/>
  <c i="6" r="M3"/>
  <c i="5" r="M3"/>
  <c i="4" r="M3"/>
  <c i="3" r="M3"/>
  <c i="2" r="M3"/>
  <c i="51" r="C7"/>
  <c r="C6"/>
  <c r="F72"/>
  <c r="D72"/>
  <c r="C72"/>
  <c r="E80"/>
  <c r="F80"/>
  <c r="D80"/>
  <c r="C80"/>
  <c r="E79"/>
  <c r="F79"/>
  <c r="D79"/>
  <c r="C79"/>
  <c r="E78"/>
  <c r="F78"/>
  <c r="D78"/>
  <c r="C78"/>
  <c r="E77"/>
  <c r="F77"/>
  <c r="D77"/>
  <c r="C77"/>
  <c r="E76"/>
  <c r="F76"/>
  <c r="D76"/>
  <c r="C76"/>
  <c r="E75"/>
  <c r="F75"/>
  <c r="D75"/>
  <c r="C75"/>
  <c r="E74"/>
  <c r="F74"/>
  <c r="D74"/>
  <c r="C74"/>
  <c r="E73"/>
  <c r="F73"/>
  <c r="D73"/>
  <c r="C73"/>
  <c r="E72"/>
  <c r="F70"/>
  <c r="D70"/>
  <c r="C70"/>
  <c r="E71"/>
  <c r="F71"/>
  <c r="D71"/>
  <c r="C71"/>
  <c r="E70"/>
  <c r="F68"/>
  <c r="D68"/>
  <c r="C68"/>
  <c r="E69"/>
  <c r="F69"/>
  <c r="D69"/>
  <c r="C69"/>
  <c r="E68"/>
  <c r="F66"/>
  <c r="D66"/>
  <c r="C66"/>
  <c r="E67"/>
  <c r="F67"/>
  <c r="D67"/>
  <c r="C67"/>
  <c r="E66"/>
  <c r="F64"/>
  <c r="D64"/>
  <c r="C64"/>
  <c r="E65"/>
  <c r="F65"/>
  <c r="D65"/>
  <c r="C65"/>
  <c r="E64"/>
  <c r="F61"/>
  <c r="D61"/>
  <c r="C61"/>
  <c r="E63"/>
  <c r="F63"/>
  <c r="D63"/>
  <c r="C63"/>
  <c r="E62"/>
  <c r="F62"/>
  <c r="D62"/>
  <c r="C62"/>
  <c r="E61"/>
  <c r="F59"/>
  <c r="D59"/>
  <c r="C59"/>
  <c r="E60"/>
  <c r="F60"/>
  <c r="D60"/>
  <c r="C60"/>
  <c r="E59"/>
  <c r="F57"/>
  <c r="D57"/>
  <c r="C57"/>
  <c r="E58"/>
  <c r="F58"/>
  <c r="D58"/>
  <c r="C58"/>
  <c r="E57"/>
  <c r="F54"/>
  <c r="D54"/>
  <c r="C54"/>
  <c r="E56"/>
  <c r="F56"/>
  <c r="D56"/>
  <c r="C56"/>
  <c r="E55"/>
  <c r="F55"/>
  <c r="D55"/>
  <c r="C55"/>
  <c r="E54"/>
  <c r="F52"/>
  <c r="D52"/>
  <c r="C52"/>
  <c r="E53"/>
  <c r="F53"/>
  <c r="D53"/>
  <c r="C53"/>
  <c r="E52"/>
  <c r="F50"/>
  <c r="D50"/>
  <c r="C50"/>
  <c r="E51"/>
  <c r="F51"/>
  <c r="D51"/>
  <c r="C51"/>
  <c r="E50"/>
  <c r="F44"/>
  <c r="D44"/>
  <c r="C44"/>
  <c r="E49"/>
  <c r="F49"/>
  <c r="D49"/>
  <c r="C49"/>
  <c r="E48"/>
  <c r="F48"/>
  <c r="D48"/>
  <c r="C48"/>
  <c r="E47"/>
  <c r="F47"/>
  <c r="D47"/>
  <c r="C47"/>
  <c r="E46"/>
  <c r="F46"/>
  <c r="D46"/>
  <c r="C46"/>
  <c r="E45"/>
  <c r="F45"/>
  <c r="D45"/>
  <c r="C45"/>
  <c r="E44"/>
  <c r="F39"/>
  <c r="D39"/>
  <c r="C39"/>
  <c r="E43"/>
  <c r="F43"/>
  <c r="D43"/>
  <c r="C43"/>
  <c r="E42"/>
  <c r="F42"/>
  <c r="D42"/>
  <c r="C42"/>
  <c r="E41"/>
  <c r="F41"/>
  <c r="D41"/>
  <c r="C41"/>
  <c r="E40"/>
  <c r="F40"/>
  <c r="D40"/>
  <c r="C40"/>
  <c r="E39"/>
  <c r="F37"/>
  <c r="D37"/>
  <c r="C37"/>
  <c r="E38"/>
  <c r="F38"/>
  <c r="D38"/>
  <c r="C38"/>
  <c r="E37"/>
  <c r="F29"/>
  <c r="D29"/>
  <c r="C29"/>
  <c r="E36"/>
  <c r="F36"/>
  <c r="D36"/>
  <c r="C36"/>
  <c r="E35"/>
  <c r="F35"/>
  <c r="D35"/>
  <c r="C35"/>
  <c r="E34"/>
  <c r="F34"/>
  <c r="D34"/>
  <c r="C34"/>
  <c r="E33"/>
  <c r="F33"/>
  <c r="D33"/>
  <c r="C33"/>
  <c r="E32"/>
  <c r="F32"/>
  <c r="D32"/>
  <c r="C32"/>
  <c r="E31"/>
  <c r="F31"/>
  <c r="D31"/>
  <c r="C31"/>
  <c r="E30"/>
  <c r="F30"/>
  <c r="D30"/>
  <c r="C30"/>
  <c r="E29"/>
  <c r="F27"/>
  <c r="D27"/>
  <c r="C27"/>
  <c r="E28"/>
  <c r="F28"/>
  <c r="D28"/>
  <c r="C28"/>
  <c r="E27"/>
  <c r="F24"/>
  <c r="D24"/>
  <c r="C24"/>
  <c r="E26"/>
  <c r="F26"/>
  <c r="D26"/>
  <c r="C26"/>
  <c r="E25"/>
  <c r="F25"/>
  <c r="D25"/>
  <c r="C25"/>
  <c r="E24"/>
  <c r="F21"/>
  <c r="D21"/>
  <c r="C21"/>
  <c r="E23"/>
  <c r="F23"/>
  <c r="D23"/>
  <c r="C23"/>
  <c r="E22"/>
  <c r="F22"/>
  <c r="D22"/>
  <c r="C22"/>
  <c r="E21"/>
  <c r="F18"/>
  <c r="D18"/>
  <c r="C18"/>
  <c r="E20"/>
  <c r="F20"/>
  <c r="D20"/>
  <c r="C20"/>
  <c r="E19"/>
  <c r="F19"/>
  <c r="D19"/>
  <c r="C19"/>
  <c r="E18"/>
  <c r="F16"/>
  <c r="D16"/>
  <c r="C16"/>
  <c r="E17"/>
  <c r="F17"/>
  <c r="D17"/>
  <c r="C17"/>
  <c r="E16"/>
  <c r="F13"/>
  <c r="D13"/>
  <c r="C13"/>
  <c r="E15"/>
  <c r="F15"/>
  <c r="D15"/>
  <c r="C15"/>
  <c r="E14"/>
  <c r="F14"/>
  <c r="D14"/>
  <c r="C14"/>
  <c r="E13"/>
  <c r="F10"/>
  <c r="D10"/>
  <c r="C10"/>
  <c r="E12"/>
  <c r="F12"/>
  <c r="D12"/>
  <c r="C12"/>
  <c r="E11"/>
  <c r="F11"/>
  <c r="D11"/>
  <c r="C11"/>
  <c r="E10"/>
  <c i="50" r="T7"/>
  <c r="M8"/>
  <c r="L8"/>
  <c r="M279"/>
  <c r="L279"/>
  <c r="AA292"/>
  <c r="O292"/>
  <c r="M292"/>
  <c r="I292"/>
  <c r="AA288"/>
  <c r="O288"/>
  <c r="M288"/>
  <c r="I288"/>
  <c r="AA284"/>
  <c r="O284"/>
  <c r="M284"/>
  <c r="I284"/>
  <c r="AA280"/>
  <c r="O280"/>
  <c r="M280"/>
  <c r="I280"/>
  <c r="M258"/>
  <c r="L258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M85"/>
  <c r="L85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M72"/>
  <c r="L72"/>
  <c r="AA81"/>
  <c r="O81"/>
  <c r="M81"/>
  <c r="I81"/>
  <c r="AA77"/>
  <c r="O77"/>
  <c r="M77"/>
  <c r="I77"/>
  <c r="AA73"/>
  <c r="O73"/>
  <c r="M73"/>
  <c r="I73"/>
  <c r="M63"/>
  <c r="L63"/>
  <c r="AA68"/>
  <c r="O68"/>
  <c r="M68"/>
  <c r="I68"/>
  <c r="AA64"/>
  <c r="O64"/>
  <c r="M64"/>
  <c r="I64"/>
  <c r="M18"/>
  <c r="L18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49" r="T7"/>
  <c r="M8"/>
  <c r="L8"/>
  <c r="M64"/>
  <c r="L64"/>
  <c r="AA65"/>
  <c r="O65"/>
  <c r="M65"/>
  <c r="I65"/>
  <c r="M59"/>
  <c r="L59"/>
  <c r="AA60"/>
  <c r="O60"/>
  <c r="M60"/>
  <c r="I60"/>
  <c r="M14"/>
  <c r="L14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48" r="T7"/>
  <c r="M8"/>
  <c r="L8"/>
  <c r="M204"/>
  <c r="L204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M167"/>
  <c r="L167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M150"/>
  <c r="L150"/>
  <c r="AA163"/>
  <c r="O163"/>
  <c r="M163"/>
  <c r="I163"/>
  <c r="AA159"/>
  <c r="O159"/>
  <c r="M159"/>
  <c r="I159"/>
  <c r="AA155"/>
  <c r="O155"/>
  <c r="M155"/>
  <c r="I155"/>
  <c r="AA151"/>
  <c r="O151"/>
  <c r="M151"/>
  <c r="I151"/>
  <c r="M141"/>
  <c r="L141"/>
  <c r="AA146"/>
  <c r="O146"/>
  <c r="M146"/>
  <c r="I146"/>
  <c r="AA142"/>
  <c r="O142"/>
  <c r="M142"/>
  <c r="I142"/>
  <c r="M108"/>
  <c r="L108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M103"/>
  <c r="L103"/>
  <c r="AA104"/>
  <c r="O104"/>
  <c r="M104"/>
  <c r="I104"/>
  <c r="M86"/>
  <c r="L86"/>
  <c r="AA99"/>
  <c r="O99"/>
  <c r="M99"/>
  <c r="I99"/>
  <c r="AA95"/>
  <c r="O95"/>
  <c r="M95"/>
  <c r="I95"/>
  <c r="AA91"/>
  <c r="O91"/>
  <c r="M91"/>
  <c r="I91"/>
  <c r="AA87"/>
  <c r="O87"/>
  <c r="M87"/>
  <c r="I87"/>
  <c r="M9"/>
  <c r="L9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7" r="T7"/>
  <c r="M8"/>
  <c r="L8"/>
  <c r="M82"/>
  <c r="L82"/>
  <c r="AA83"/>
  <c r="O83"/>
  <c r="M83"/>
  <c r="I83"/>
  <c r="M77"/>
  <c r="L77"/>
  <c r="AA78"/>
  <c r="O78"/>
  <c r="M78"/>
  <c r="I78"/>
  <c r="M72"/>
  <c r="L72"/>
  <c r="AA73"/>
  <c r="O73"/>
  <c r="M73"/>
  <c r="I73"/>
  <c r="M23"/>
  <c r="L23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  <c i="46" r="T7"/>
  <c r="M8"/>
  <c r="L8"/>
  <c r="M1224"/>
  <c r="L1224"/>
  <c r="M1620"/>
  <c r="L1620"/>
  <c r="AA1637"/>
  <c r="O1637"/>
  <c r="M1637"/>
  <c r="I1637"/>
  <c r="AA1633"/>
  <c r="O1633"/>
  <c r="M1633"/>
  <c r="I1633"/>
  <c r="AA1629"/>
  <c r="O1629"/>
  <c r="M1629"/>
  <c r="I1629"/>
  <c r="AA1625"/>
  <c r="O1625"/>
  <c r="M1625"/>
  <c r="I1625"/>
  <c r="AA1621"/>
  <c r="O1621"/>
  <c r="M1621"/>
  <c r="I1621"/>
  <c r="M1567"/>
  <c r="L1567"/>
  <c r="AA1616"/>
  <c r="O1616"/>
  <c r="M1616"/>
  <c r="I1616"/>
  <c r="AA1612"/>
  <c r="O1612"/>
  <c r="M1612"/>
  <c r="I1612"/>
  <c r="AA1608"/>
  <c r="O1608"/>
  <c r="M1608"/>
  <c r="I1608"/>
  <c r="AA1604"/>
  <c r="O1604"/>
  <c r="M1604"/>
  <c r="I1604"/>
  <c r="AA1600"/>
  <c r="O1600"/>
  <c r="M1600"/>
  <c r="I1600"/>
  <c r="AA1596"/>
  <c r="O1596"/>
  <c r="M1596"/>
  <c r="I1596"/>
  <c r="AA1592"/>
  <c r="O1592"/>
  <c r="M1592"/>
  <c r="I1592"/>
  <c r="AA1588"/>
  <c r="O1588"/>
  <c r="M1588"/>
  <c r="I1588"/>
  <c r="AA1584"/>
  <c r="O1584"/>
  <c r="M1584"/>
  <c r="I1584"/>
  <c r="AA1580"/>
  <c r="O1580"/>
  <c r="M1580"/>
  <c r="I1580"/>
  <c r="AA1576"/>
  <c r="O1576"/>
  <c r="M1576"/>
  <c r="I1576"/>
  <c r="AA1572"/>
  <c r="O1572"/>
  <c r="M1572"/>
  <c r="I1572"/>
  <c r="AA1568"/>
  <c r="O1568"/>
  <c r="M1568"/>
  <c r="I1568"/>
  <c r="M1470"/>
  <c r="L1470"/>
  <c r="AA1563"/>
  <c r="O1563"/>
  <c r="M1563"/>
  <c r="I1563"/>
  <c r="AA1559"/>
  <c r="O1559"/>
  <c r="M1559"/>
  <c r="I1559"/>
  <c r="AA1555"/>
  <c r="O1555"/>
  <c r="M1555"/>
  <c r="I1555"/>
  <c r="AA1551"/>
  <c r="O1551"/>
  <c r="M1551"/>
  <c r="I1551"/>
  <c r="AA1547"/>
  <c r="O1547"/>
  <c r="M1547"/>
  <c r="I1547"/>
  <c r="AA1543"/>
  <c r="O1543"/>
  <c r="M1543"/>
  <c r="I1543"/>
  <c r="AA1539"/>
  <c r="O1539"/>
  <c r="M1539"/>
  <c r="I1539"/>
  <c r="AA1535"/>
  <c r="O1535"/>
  <c r="M1535"/>
  <c r="I1535"/>
  <c r="AA1531"/>
  <c r="O1531"/>
  <c r="M1531"/>
  <c r="I1531"/>
  <c r="AA1527"/>
  <c r="O1527"/>
  <c r="M1527"/>
  <c r="I1527"/>
  <c r="AA1523"/>
  <c r="O1523"/>
  <c r="M1523"/>
  <c r="I1523"/>
  <c r="AA1519"/>
  <c r="O1519"/>
  <c r="M1519"/>
  <c r="I1519"/>
  <c r="AA1515"/>
  <c r="O1515"/>
  <c r="M1515"/>
  <c r="I1515"/>
  <c r="AA1511"/>
  <c r="O1511"/>
  <c r="M1511"/>
  <c r="I1511"/>
  <c r="AA1507"/>
  <c r="O1507"/>
  <c r="M1507"/>
  <c r="I1507"/>
  <c r="AA1503"/>
  <c r="O1503"/>
  <c r="M1503"/>
  <c r="I1503"/>
  <c r="AA1499"/>
  <c r="O1499"/>
  <c r="M1499"/>
  <c r="I1499"/>
  <c r="AA1495"/>
  <c r="O1495"/>
  <c r="M1495"/>
  <c r="I1495"/>
  <c r="AA1491"/>
  <c r="O1491"/>
  <c r="M1491"/>
  <c r="I1491"/>
  <c r="AA1487"/>
  <c r="O1487"/>
  <c r="M1487"/>
  <c r="I1487"/>
  <c r="AA1483"/>
  <c r="O1483"/>
  <c r="M1483"/>
  <c r="I1483"/>
  <c r="AA1479"/>
  <c r="O1479"/>
  <c r="M1479"/>
  <c r="I1479"/>
  <c r="AA1475"/>
  <c r="O1475"/>
  <c r="M1475"/>
  <c r="I1475"/>
  <c r="AA1471"/>
  <c r="O1471"/>
  <c r="M1471"/>
  <c r="I1471"/>
  <c r="M1425"/>
  <c r="L1425"/>
  <c r="AA1466"/>
  <c r="O1466"/>
  <c r="M1466"/>
  <c r="I1466"/>
  <c r="AA1462"/>
  <c r="O1462"/>
  <c r="M1462"/>
  <c r="I1462"/>
  <c r="AA1458"/>
  <c r="O1458"/>
  <c r="M1458"/>
  <c r="I1458"/>
  <c r="AA1454"/>
  <c r="O1454"/>
  <c r="M1454"/>
  <c r="I1454"/>
  <c r="AA1450"/>
  <c r="O1450"/>
  <c r="M1450"/>
  <c r="I1450"/>
  <c r="AA1446"/>
  <c r="O1446"/>
  <c r="M1446"/>
  <c r="I1446"/>
  <c r="AA1442"/>
  <c r="O1442"/>
  <c r="M1442"/>
  <c r="I1442"/>
  <c r="AA1438"/>
  <c r="O1438"/>
  <c r="M1438"/>
  <c r="I1438"/>
  <c r="AA1434"/>
  <c r="O1434"/>
  <c r="M1434"/>
  <c r="I1434"/>
  <c r="AA1430"/>
  <c r="O1430"/>
  <c r="M1430"/>
  <c r="I1430"/>
  <c r="AA1426"/>
  <c r="O1426"/>
  <c r="M1426"/>
  <c r="I1426"/>
  <c r="M1388"/>
  <c r="L1388"/>
  <c r="AA1421"/>
  <c r="O1421"/>
  <c r="M1421"/>
  <c r="I1421"/>
  <c r="AA1417"/>
  <c r="O1417"/>
  <c r="M1417"/>
  <c r="I1417"/>
  <c r="AA1413"/>
  <c r="O1413"/>
  <c r="M1413"/>
  <c r="I1413"/>
  <c r="AA1409"/>
  <c r="O1409"/>
  <c r="M1409"/>
  <c r="I1409"/>
  <c r="AA1405"/>
  <c r="O1405"/>
  <c r="M1405"/>
  <c r="I1405"/>
  <c r="AA1401"/>
  <c r="O1401"/>
  <c r="M1401"/>
  <c r="I1401"/>
  <c r="AA1397"/>
  <c r="O1397"/>
  <c r="M1397"/>
  <c r="I1397"/>
  <c r="AA1393"/>
  <c r="O1393"/>
  <c r="M1393"/>
  <c r="I1393"/>
  <c r="AA1389"/>
  <c r="O1389"/>
  <c r="M1389"/>
  <c r="I1389"/>
  <c r="M1367"/>
  <c r="L1367"/>
  <c r="AA1384"/>
  <c r="O1384"/>
  <c r="M1384"/>
  <c r="I1384"/>
  <c r="AA1380"/>
  <c r="O1380"/>
  <c r="M1380"/>
  <c r="I1380"/>
  <c r="AA1376"/>
  <c r="O1376"/>
  <c r="M1376"/>
  <c r="I1376"/>
  <c r="AA1372"/>
  <c r="O1372"/>
  <c r="M1372"/>
  <c r="I1372"/>
  <c r="AA1368"/>
  <c r="O1368"/>
  <c r="M1368"/>
  <c r="I1368"/>
  <c r="M1286"/>
  <c r="L1286"/>
  <c r="AA1363"/>
  <c r="O1363"/>
  <c r="M1363"/>
  <c r="I1363"/>
  <c r="AA1359"/>
  <c r="O1359"/>
  <c r="M1359"/>
  <c r="I1359"/>
  <c r="AA1355"/>
  <c r="O1355"/>
  <c r="M1355"/>
  <c r="I1355"/>
  <c r="AA1351"/>
  <c r="O1351"/>
  <c r="M1351"/>
  <c r="I1351"/>
  <c r="AA1347"/>
  <c r="O1347"/>
  <c r="M1347"/>
  <c r="I1347"/>
  <c r="AA1343"/>
  <c r="O1343"/>
  <c r="M1343"/>
  <c r="I1343"/>
  <c r="AA1339"/>
  <c r="O1339"/>
  <c r="M1339"/>
  <c r="I1339"/>
  <c r="AA1335"/>
  <c r="O1335"/>
  <c r="M1335"/>
  <c r="I1335"/>
  <c r="AA1331"/>
  <c r="O1331"/>
  <c r="M1331"/>
  <c r="I1331"/>
  <c r="AA1327"/>
  <c r="O1327"/>
  <c r="M1327"/>
  <c r="I1327"/>
  <c r="AA1323"/>
  <c r="O1323"/>
  <c r="M1323"/>
  <c r="I1323"/>
  <c r="AA1319"/>
  <c r="O1319"/>
  <c r="M1319"/>
  <c r="I1319"/>
  <c r="AA1315"/>
  <c r="O1315"/>
  <c r="M1315"/>
  <c r="I1315"/>
  <c r="AA1311"/>
  <c r="O1311"/>
  <c r="M1311"/>
  <c r="I1311"/>
  <c r="AA1307"/>
  <c r="O1307"/>
  <c r="M1307"/>
  <c r="I1307"/>
  <c r="AA1303"/>
  <c r="O1303"/>
  <c r="M1303"/>
  <c r="I1303"/>
  <c r="AA1299"/>
  <c r="O1299"/>
  <c r="M1299"/>
  <c r="I1299"/>
  <c r="AA1295"/>
  <c r="O1295"/>
  <c r="M1295"/>
  <c r="I1295"/>
  <c r="AA1291"/>
  <c r="O1291"/>
  <c r="M1291"/>
  <c r="I1291"/>
  <c r="AA1287"/>
  <c r="O1287"/>
  <c r="M1287"/>
  <c r="I1287"/>
  <c r="M1225"/>
  <c r="L1225"/>
  <c r="AA1282"/>
  <c r="O1282"/>
  <c r="M1282"/>
  <c r="I1282"/>
  <c r="AA1278"/>
  <c r="O1278"/>
  <c r="M1278"/>
  <c r="I1278"/>
  <c r="AA1274"/>
  <c r="O1274"/>
  <c r="M1274"/>
  <c r="I1274"/>
  <c r="AA1270"/>
  <c r="O1270"/>
  <c r="M1270"/>
  <c r="I1270"/>
  <c r="AA1266"/>
  <c r="O1266"/>
  <c r="M1266"/>
  <c r="I1266"/>
  <c r="AA1262"/>
  <c r="O1262"/>
  <c r="M1262"/>
  <c r="I1262"/>
  <c r="AA1258"/>
  <c r="O1258"/>
  <c r="M1258"/>
  <c r="I1258"/>
  <c r="AA1254"/>
  <c r="O1254"/>
  <c r="M1254"/>
  <c r="I1254"/>
  <c r="AA1250"/>
  <c r="O1250"/>
  <c r="M1250"/>
  <c r="I1250"/>
  <c r="AA1246"/>
  <c r="O1246"/>
  <c r="M1246"/>
  <c r="I1246"/>
  <c r="AA1242"/>
  <c r="O1242"/>
  <c r="M1242"/>
  <c r="I1242"/>
  <c r="AA1238"/>
  <c r="O1238"/>
  <c r="M1238"/>
  <c r="I1238"/>
  <c r="AA1234"/>
  <c r="O1234"/>
  <c r="M1234"/>
  <c r="I1234"/>
  <c r="AA1230"/>
  <c r="O1230"/>
  <c r="M1230"/>
  <c r="I1230"/>
  <c r="AA1226"/>
  <c r="O1226"/>
  <c r="M1226"/>
  <c r="I1226"/>
  <c r="M1017"/>
  <c r="L1017"/>
  <c r="M1211"/>
  <c r="L1211"/>
  <c r="AA1220"/>
  <c r="O1220"/>
  <c r="M1220"/>
  <c r="I1220"/>
  <c r="AA1216"/>
  <c r="O1216"/>
  <c r="M1216"/>
  <c r="I1216"/>
  <c r="AA1212"/>
  <c r="O1212"/>
  <c r="M1212"/>
  <c r="I1212"/>
  <c r="M1150"/>
  <c r="L1150"/>
  <c r="AA1207"/>
  <c r="O1207"/>
  <c r="M1207"/>
  <c r="I1207"/>
  <c r="AA1203"/>
  <c r="O1203"/>
  <c r="M1203"/>
  <c r="I1203"/>
  <c r="AA1199"/>
  <c r="O1199"/>
  <c r="M1199"/>
  <c r="I1199"/>
  <c r="AA1195"/>
  <c r="O1195"/>
  <c r="M1195"/>
  <c r="I1195"/>
  <c r="AA1191"/>
  <c r="O1191"/>
  <c r="M1191"/>
  <c r="I1191"/>
  <c r="AA1187"/>
  <c r="O1187"/>
  <c r="M1187"/>
  <c r="I1187"/>
  <c r="AA1183"/>
  <c r="O1183"/>
  <c r="M1183"/>
  <c r="I1183"/>
  <c r="AA1179"/>
  <c r="O1179"/>
  <c r="M1179"/>
  <c r="I1179"/>
  <c r="AA1175"/>
  <c r="O1175"/>
  <c r="M1175"/>
  <c r="I1175"/>
  <c r="AA1171"/>
  <c r="O1171"/>
  <c r="M1171"/>
  <c r="I1171"/>
  <c r="AA1167"/>
  <c r="O1167"/>
  <c r="M1167"/>
  <c r="I1167"/>
  <c r="AA1163"/>
  <c r="O1163"/>
  <c r="M1163"/>
  <c r="I1163"/>
  <c r="AA1159"/>
  <c r="O1159"/>
  <c r="M1159"/>
  <c r="I1159"/>
  <c r="AA1155"/>
  <c r="O1155"/>
  <c r="M1155"/>
  <c r="I1155"/>
  <c r="AA1151"/>
  <c r="O1151"/>
  <c r="M1151"/>
  <c r="I1151"/>
  <c r="M1089"/>
  <c r="L1089"/>
  <c r="AA1146"/>
  <c r="O1146"/>
  <c r="M1146"/>
  <c r="I1146"/>
  <c r="AA1142"/>
  <c r="O1142"/>
  <c r="M1142"/>
  <c r="I1142"/>
  <c r="AA1138"/>
  <c r="O1138"/>
  <c r="M1138"/>
  <c r="I1138"/>
  <c r="AA1134"/>
  <c r="O1134"/>
  <c r="M1134"/>
  <c r="I1134"/>
  <c r="AA1130"/>
  <c r="O1130"/>
  <c r="M1130"/>
  <c r="I1130"/>
  <c r="AA1126"/>
  <c r="O1126"/>
  <c r="M1126"/>
  <c r="I1126"/>
  <c r="AA1122"/>
  <c r="O1122"/>
  <c r="M1122"/>
  <c r="I1122"/>
  <c r="AA1118"/>
  <c r="O1118"/>
  <c r="M1118"/>
  <c r="I1118"/>
  <c r="AA1114"/>
  <c r="O1114"/>
  <c r="M1114"/>
  <c r="I1114"/>
  <c r="AA1110"/>
  <c r="O1110"/>
  <c r="M1110"/>
  <c r="I1110"/>
  <c r="AA1106"/>
  <c r="O1106"/>
  <c r="M1106"/>
  <c r="I1106"/>
  <c r="AA1102"/>
  <c r="O1102"/>
  <c r="M1102"/>
  <c r="I1102"/>
  <c r="AA1098"/>
  <c r="O1098"/>
  <c r="M1098"/>
  <c r="I1098"/>
  <c r="AA1094"/>
  <c r="O1094"/>
  <c r="M1094"/>
  <c r="I1094"/>
  <c r="AA1090"/>
  <c r="O1090"/>
  <c r="M1090"/>
  <c r="I1090"/>
  <c r="M1036"/>
  <c r="L1036"/>
  <c r="AA1085"/>
  <c r="O1085"/>
  <c r="M1085"/>
  <c r="I1085"/>
  <c r="AA1081"/>
  <c r="O1081"/>
  <c r="M1081"/>
  <c r="I1081"/>
  <c r="AA1077"/>
  <c r="O1077"/>
  <c r="M1077"/>
  <c r="I1077"/>
  <c r="AA1073"/>
  <c r="O1073"/>
  <c r="M1073"/>
  <c r="I1073"/>
  <c r="AA1069"/>
  <c r="O1069"/>
  <c r="M1069"/>
  <c r="I1069"/>
  <c r="AA1065"/>
  <c r="O1065"/>
  <c r="M1065"/>
  <c r="I1065"/>
  <c r="AA1061"/>
  <c r="O1061"/>
  <c r="M1061"/>
  <c r="I1061"/>
  <c r="AA1057"/>
  <c r="O1057"/>
  <c r="M1057"/>
  <c r="I1057"/>
  <c r="AA1053"/>
  <c r="O1053"/>
  <c r="M1053"/>
  <c r="I1053"/>
  <c r="AA1049"/>
  <c r="O1049"/>
  <c r="M1049"/>
  <c r="I1049"/>
  <c r="AA1045"/>
  <c r="O1045"/>
  <c r="M1045"/>
  <c r="I1045"/>
  <c r="AA1041"/>
  <c r="O1041"/>
  <c r="M1041"/>
  <c r="I1041"/>
  <c r="AA1037"/>
  <c r="O1037"/>
  <c r="M1037"/>
  <c r="I1037"/>
  <c r="M1031"/>
  <c r="L1031"/>
  <c r="AA1032"/>
  <c r="O1032"/>
  <c r="M1032"/>
  <c r="I1032"/>
  <c r="M1018"/>
  <c r="L1018"/>
  <c r="AA1027"/>
  <c r="O1027"/>
  <c r="M1027"/>
  <c r="I1027"/>
  <c r="AA1023"/>
  <c r="O1023"/>
  <c r="M1023"/>
  <c r="I1023"/>
  <c r="AA1019"/>
  <c r="O1019"/>
  <c r="M1019"/>
  <c r="I1019"/>
  <c r="M228"/>
  <c r="L228"/>
  <c r="M1012"/>
  <c r="L1012"/>
  <c r="AA1013"/>
  <c r="O1013"/>
  <c r="M1013"/>
  <c r="I1013"/>
  <c r="M1007"/>
  <c r="L1007"/>
  <c r="AA1008"/>
  <c r="O1008"/>
  <c r="M1008"/>
  <c r="I1008"/>
  <c r="M1002"/>
  <c r="L1002"/>
  <c r="AA1003"/>
  <c r="O1003"/>
  <c r="M1003"/>
  <c r="I1003"/>
  <c r="M965"/>
  <c r="L965"/>
  <c r="AA998"/>
  <c r="O998"/>
  <c r="M998"/>
  <c r="I998"/>
  <c r="AA994"/>
  <c r="O994"/>
  <c r="M994"/>
  <c r="I994"/>
  <c r="AA990"/>
  <c r="O990"/>
  <c r="M990"/>
  <c r="I990"/>
  <c r="AA986"/>
  <c r="O986"/>
  <c r="M986"/>
  <c r="I986"/>
  <c r="AA982"/>
  <c r="O982"/>
  <c r="M982"/>
  <c r="I982"/>
  <c r="AA978"/>
  <c r="O978"/>
  <c r="M978"/>
  <c r="I978"/>
  <c r="AA974"/>
  <c r="O974"/>
  <c r="M974"/>
  <c r="I974"/>
  <c r="AA970"/>
  <c r="O970"/>
  <c r="M970"/>
  <c r="I970"/>
  <c r="AA966"/>
  <c r="O966"/>
  <c r="M966"/>
  <c r="I966"/>
  <c r="M956"/>
  <c r="L956"/>
  <c r="AA961"/>
  <c r="O961"/>
  <c r="M961"/>
  <c r="I961"/>
  <c r="AA957"/>
  <c r="O957"/>
  <c r="M957"/>
  <c r="I957"/>
  <c r="M947"/>
  <c r="L947"/>
  <c r="AA952"/>
  <c r="O952"/>
  <c r="M952"/>
  <c r="I952"/>
  <c r="AA948"/>
  <c r="O948"/>
  <c r="M948"/>
  <c r="I948"/>
  <c r="M918"/>
  <c r="L918"/>
  <c r="AA943"/>
  <c r="O943"/>
  <c r="M943"/>
  <c r="I943"/>
  <c r="AA939"/>
  <c r="O939"/>
  <c r="M939"/>
  <c r="I939"/>
  <c r="AA935"/>
  <c r="O935"/>
  <c r="M935"/>
  <c r="I935"/>
  <c r="AA931"/>
  <c r="O931"/>
  <c r="M931"/>
  <c r="I931"/>
  <c r="AA927"/>
  <c r="O927"/>
  <c r="M927"/>
  <c r="I927"/>
  <c r="AA923"/>
  <c r="O923"/>
  <c r="M923"/>
  <c r="I923"/>
  <c r="AA919"/>
  <c r="O919"/>
  <c r="M919"/>
  <c r="I919"/>
  <c r="M889"/>
  <c r="L889"/>
  <c r="AA914"/>
  <c r="O914"/>
  <c r="M914"/>
  <c r="I914"/>
  <c r="AA910"/>
  <c r="O910"/>
  <c r="M910"/>
  <c r="I910"/>
  <c r="AA906"/>
  <c r="O906"/>
  <c r="M906"/>
  <c r="I906"/>
  <c r="AA902"/>
  <c r="O902"/>
  <c r="M902"/>
  <c r="I902"/>
  <c r="AA898"/>
  <c r="O898"/>
  <c r="M898"/>
  <c r="I898"/>
  <c r="AA894"/>
  <c r="O894"/>
  <c r="M894"/>
  <c r="I894"/>
  <c r="AA890"/>
  <c r="O890"/>
  <c r="M890"/>
  <c r="I890"/>
  <c r="M856"/>
  <c r="L856"/>
  <c r="AA885"/>
  <c r="O885"/>
  <c r="M885"/>
  <c r="I885"/>
  <c r="AA881"/>
  <c r="O881"/>
  <c r="M881"/>
  <c r="I881"/>
  <c r="AA877"/>
  <c r="O877"/>
  <c r="M877"/>
  <c r="I877"/>
  <c r="AA873"/>
  <c r="O873"/>
  <c r="M873"/>
  <c r="I873"/>
  <c r="AA869"/>
  <c r="O869"/>
  <c r="M869"/>
  <c r="I869"/>
  <c r="AA865"/>
  <c r="O865"/>
  <c r="M865"/>
  <c r="I865"/>
  <c r="AA861"/>
  <c r="O861"/>
  <c r="M861"/>
  <c r="I861"/>
  <c r="AA857"/>
  <c r="O857"/>
  <c r="M857"/>
  <c r="I857"/>
  <c r="M783"/>
  <c r="L783"/>
  <c r="AA852"/>
  <c r="O852"/>
  <c r="M852"/>
  <c r="I852"/>
  <c r="AA848"/>
  <c r="O848"/>
  <c r="M848"/>
  <c r="I848"/>
  <c r="AA844"/>
  <c r="O844"/>
  <c r="M844"/>
  <c r="I844"/>
  <c r="AA840"/>
  <c r="O840"/>
  <c r="M840"/>
  <c r="I840"/>
  <c r="AA836"/>
  <c r="O836"/>
  <c r="M836"/>
  <c r="I836"/>
  <c r="AA832"/>
  <c r="O832"/>
  <c r="M832"/>
  <c r="I832"/>
  <c r="AA828"/>
  <c r="O828"/>
  <c r="M828"/>
  <c r="I828"/>
  <c r="AA824"/>
  <c r="O824"/>
  <c r="M824"/>
  <c r="I824"/>
  <c r="AA820"/>
  <c r="O820"/>
  <c r="M820"/>
  <c r="I820"/>
  <c r="AA816"/>
  <c r="O816"/>
  <c r="M816"/>
  <c r="I816"/>
  <c r="AA812"/>
  <c r="O812"/>
  <c r="M812"/>
  <c r="I812"/>
  <c r="AA808"/>
  <c r="O808"/>
  <c r="M808"/>
  <c r="I808"/>
  <c r="AA804"/>
  <c r="O804"/>
  <c r="M804"/>
  <c r="I804"/>
  <c r="AA800"/>
  <c r="O800"/>
  <c r="M800"/>
  <c r="I800"/>
  <c r="AA796"/>
  <c r="O796"/>
  <c r="M796"/>
  <c r="I796"/>
  <c r="AA792"/>
  <c r="O792"/>
  <c r="M792"/>
  <c r="I792"/>
  <c r="AA788"/>
  <c r="O788"/>
  <c r="M788"/>
  <c r="I788"/>
  <c r="AA784"/>
  <c r="O784"/>
  <c r="M784"/>
  <c r="I784"/>
  <c r="M746"/>
  <c r="L746"/>
  <c r="AA779"/>
  <c r="O779"/>
  <c r="M779"/>
  <c r="I779"/>
  <c r="AA775"/>
  <c r="O775"/>
  <c r="M775"/>
  <c r="I775"/>
  <c r="AA771"/>
  <c r="O771"/>
  <c r="M771"/>
  <c r="I771"/>
  <c r="AA767"/>
  <c r="O767"/>
  <c r="M767"/>
  <c r="I767"/>
  <c r="AA763"/>
  <c r="O763"/>
  <c r="M763"/>
  <c r="I763"/>
  <c r="AA759"/>
  <c r="O759"/>
  <c r="M759"/>
  <c r="I759"/>
  <c r="AA755"/>
  <c r="O755"/>
  <c r="M755"/>
  <c r="I755"/>
  <c r="AA751"/>
  <c r="O751"/>
  <c r="M751"/>
  <c r="I751"/>
  <c r="AA747"/>
  <c r="O747"/>
  <c r="M747"/>
  <c r="I747"/>
  <c r="M705"/>
  <c r="L705"/>
  <c r="AA742"/>
  <c r="O742"/>
  <c r="M742"/>
  <c r="I742"/>
  <c r="AA738"/>
  <c r="O738"/>
  <c r="M738"/>
  <c r="I738"/>
  <c r="AA734"/>
  <c r="O734"/>
  <c r="M734"/>
  <c r="I734"/>
  <c r="AA730"/>
  <c r="O730"/>
  <c r="M730"/>
  <c r="I730"/>
  <c r="AA726"/>
  <c r="O726"/>
  <c r="M726"/>
  <c r="I726"/>
  <c r="AA722"/>
  <c r="O722"/>
  <c r="M722"/>
  <c r="I722"/>
  <c r="AA718"/>
  <c r="O718"/>
  <c r="M718"/>
  <c r="I718"/>
  <c r="AA714"/>
  <c r="O714"/>
  <c r="M714"/>
  <c r="I714"/>
  <c r="AA710"/>
  <c r="O710"/>
  <c r="M710"/>
  <c r="I710"/>
  <c r="AA706"/>
  <c r="O706"/>
  <c r="M706"/>
  <c r="I706"/>
  <c r="M688"/>
  <c r="L688"/>
  <c r="AA701"/>
  <c r="O701"/>
  <c r="M701"/>
  <c r="I701"/>
  <c r="AA697"/>
  <c r="O697"/>
  <c r="M697"/>
  <c r="I697"/>
  <c r="AA693"/>
  <c r="O693"/>
  <c r="M693"/>
  <c r="I693"/>
  <c r="AA689"/>
  <c r="O689"/>
  <c r="M689"/>
  <c r="I689"/>
  <c r="M671"/>
  <c r="L671"/>
  <c r="AA684"/>
  <c r="O684"/>
  <c r="M684"/>
  <c r="I684"/>
  <c r="AA680"/>
  <c r="O680"/>
  <c r="M680"/>
  <c r="I680"/>
  <c r="AA676"/>
  <c r="O676"/>
  <c r="M676"/>
  <c r="I676"/>
  <c r="AA672"/>
  <c r="O672"/>
  <c r="M672"/>
  <c r="I672"/>
  <c r="M658"/>
  <c r="L658"/>
  <c r="AA667"/>
  <c r="O667"/>
  <c r="M667"/>
  <c r="I667"/>
  <c r="AA663"/>
  <c r="O663"/>
  <c r="M663"/>
  <c r="I663"/>
  <c r="AA659"/>
  <c r="O659"/>
  <c r="M659"/>
  <c r="I659"/>
  <c r="M649"/>
  <c r="L649"/>
  <c r="AA654"/>
  <c r="O654"/>
  <c r="M654"/>
  <c r="I654"/>
  <c r="AA650"/>
  <c r="O650"/>
  <c r="M650"/>
  <c r="I650"/>
  <c r="M608"/>
  <c r="L608"/>
  <c r="AA645"/>
  <c r="O645"/>
  <c r="M645"/>
  <c r="I645"/>
  <c r="AA641"/>
  <c r="O641"/>
  <c r="M641"/>
  <c r="I641"/>
  <c r="AA637"/>
  <c r="O637"/>
  <c r="M637"/>
  <c r="I637"/>
  <c r="AA633"/>
  <c r="O633"/>
  <c r="M633"/>
  <c r="I633"/>
  <c r="AA629"/>
  <c r="O629"/>
  <c r="M629"/>
  <c r="I629"/>
  <c r="AA625"/>
  <c r="O625"/>
  <c r="M625"/>
  <c r="I625"/>
  <c r="AA621"/>
  <c r="O621"/>
  <c r="M621"/>
  <c r="I621"/>
  <c r="AA617"/>
  <c r="O617"/>
  <c r="M617"/>
  <c r="I617"/>
  <c r="AA613"/>
  <c r="O613"/>
  <c r="M613"/>
  <c r="I613"/>
  <c r="AA609"/>
  <c r="O609"/>
  <c r="M609"/>
  <c r="I609"/>
  <c r="M555"/>
  <c r="L555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AA568"/>
  <c r="O568"/>
  <c r="M568"/>
  <c r="I568"/>
  <c r="AA564"/>
  <c r="O564"/>
  <c r="M564"/>
  <c r="I564"/>
  <c r="AA560"/>
  <c r="O560"/>
  <c r="M560"/>
  <c r="I560"/>
  <c r="AA556"/>
  <c r="O556"/>
  <c r="M556"/>
  <c r="I556"/>
  <c r="M514"/>
  <c r="L514"/>
  <c r="AA551"/>
  <c r="O551"/>
  <c r="M551"/>
  <c r="I551"/>
  <c r="AA547"/>
  <c r="O547"/>
  <c r="M547"/>
  <c r="I547"/>
  <c r="AA543"/>
  <c r="O543"/>
  <c r="M543"/>
  <c r="I543"/>
  <c r="AA539"/>
  <c r="O539"/>
  <c r="M539"/>
  <c r="I539"/>
  <c r="AA535"/>
  <c r="O535"/>
  <c r="M535"/>
  <c r="I535"/>
  <c r="AA531"/>
  <c r="O531"/>
  <c r="M531"/>
  <c r="I531"/>
  <c r="AA527"/>
  <c r="O527"/>
  <c r="M527"/>
  <c r="I527"/>
  <c r="AA523"/>
  <c r="O523"/>
  <c r="M523"/>
  <c r="I523"/>
  <c r="AA519"/>
  <c r="O519"/>
  <c r="M519"/>
  <c r="I519"/>
  <c r="AA515"/>
  <c r="O515"/>
  <c r="M515"/>
  <c r="I515"/>
  <c r="M393"/>
  <c r="L393"/>
  <c r="AA510"/>
  <c r="O510"/>
  <c r="M510"/>
  <c r="I510"/>
  <c r="AA506"/>
  <c r="O506"/>
  <c r="M506"/>
  <c r="I506"/>
  <c r="AA502"/>
  <c r="O502"/>
  <c r="M502"/>
  <c r="I502"/>
  <c r="AA498"/>
  <c r="O498"/>
  <c r="M498"/>
  <c r="I498"/>
  <c r="AA494"/>
  <c r="O494"/>
  <c r="M494"/>
  <c r="I494"/>
  <c r="AA490"/>
  <c r="O490"/>
  <c r="M490"/>
  <c r="I490"/>
  <c r="AA486"/>
  <c r="O486"/>
  <c r="M486"/>
  <c r="I486"/>
  <c r="AA482"/>
  <c r="O482"/>
  <c r="M482"/>
  <c r="I482"/>
  <c r="AA478"/>
  <c r="O478"/>
  <c r="M478"/>
  <c r="I478"/>
  <c r="AA474"/>
  <c r="O474"/>
  <c r="M474"/>
  <c r="I474"/>
  <c r="AA470"/>
  <c r="O470"/>
  <c r="M470"/>
  <c r="I470"/>
  <c r="AA466"/>
  <c r="O466"/>
  <c r="M466"/>
  <c r="I466"/>
  <c r="AA462"/>
  <c r="O462"/>
  <c r="M462"/>
  <c r="I462"/>
  <c r="AA458"/>
  <c r="O458"/>
  <c r="M458"/>
  <c r="I458"/>
  <c r="AA454"/>
  <c r="O454"/>
  <c r="M454"/>
  <c r="I454"/>
  <c r="AA450"/>
  <c r="O450"/>
  <c r="M450"/>
  <c r="I450"/>
  <c r="AA446"/>
  <c r="O446"/>
  <c r="M446"/>
  <c r="I446"/>
  <c r="AA442"/>
  <c r="O442"/>
  <c r="M442"/>
  <c r="I442"/>
  <c r="AA438"/>
  <c r="O438"/>
  <c r="M438"/>
  <c r="I438"/>
  <c r="AA434"/>
  <c r="O434"/>
  <c r="M434"/>
  <c r="I434"/>
  <c r="AA430"/>
  <c r="O430"/>
  <c r="M430"/>
  <c r="I430"/>
  <c r="AA426"/>
  <c r="O426"/>
  <c r="M426"/>
  <c r="I426"/>
  <c r="AA422"/>
  <c r="O422"/>
  <c r="M422"/>
  <c r="I422"/>
  <c r="AA418"/>
  <c r="O418"/>
  <c r="M418"/>
  <c r="I418"/>
  <c r="AA414"/>
  <c r="O414"/>
  <c r="M414"/>
  <c r="I414"/>
  <c r="AA410"/>
  <c r="O410"/>
  <c r="M410"/>
  <c r="I410"/>
  <c r="AA406"/>
  <c r="O406"/>
  <c r="M406"/>
  <c r="I406"/>
  <c r="AA402"/>
  <c r="O402"/>
  <c r="M402"/>
  <c r="I402"/>
  <c r="AA398"/>
  <c r="O398"/>
  <c r="M398"/>
  <c r="I398"/>
  <c r="AA394"/>
  <c r="O394"/>
  <c r="M394"/>
  <c r="I394"/>
  <c r="M360"/>
  <c r="L360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AA361"/>
  <c r="O361"/>
  <c r="M361"/>
  <c r="I361"/>
  <c r="M307"/>
  <c r="L307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M258"/>
  <c r="L258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M229"/>
  <c r="L229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M9"/>
  <c r="L9"/>
  <c r="M219"/>
  <c r="L219"/>
  <c r="AA224"/>
  <c r="O224"/>
  <c r="M224"/>
  <c r="I224"/>
  <c r="AA220"/>
  <c r="O220"/>
  <c r="M220"/>
  <c r="I220"/>
  <c r="M198"/>
  <c r="L198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M181"/>
  <c r="L181"/>
  <c r="AA194"/>
  <c r="O194"/>
  <c r="M194"/>
  <c r="I194"/>
  <c r="AA190"/>
  <c r="O190"/>
  <c r="M190"/>
  <c r="I190"/>
  <c r="AA186"/>
  <c r="O186"/>
  <c r="M186"/>
  <c r="I186"/>
  <c r="AA182"/>
  <c r="O182"/>
  <c r="M182"/>
  <c r="I182"/>
  <c r="M148"/>
  <c r="L148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M43"/>
  <c r="L43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10"/>
  <c r="L10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45" r="T7"/>
  <c r="M8"/>
  <c r="L8"/>
  <c r="M225"/>
  <c r="L225"/>
  <c r="AA238"/>
  <c r="O238"/>
  <c r="M238"/>
  <c r="I238"/>
  <c r="AA234"/>
  <c r="O234"/>
  <c r="M234"/>
  <c r="I234"/>
  <c r="AA230"/>
  <c r="O230"/>
  <c r="M230"/>
  <c r="I230"/>
  <c r="AA226"/>
  <c r="O226"/>
  <c r="M226"/>
  <c r="I226"/>
  <c r="M220"/>
  <c r="L220"/>
  <c r="AA221"/>
  <c r="O221"/>
  <c r="M221"/>
  <c r="I221"/>
  <c r="M215"/>
  <c r="L215"/>
  <c r="AA216"/>
  <c r="O216"/>
  <c r="M216"/>
  <c r="I216"/>
  <c r="M210"/>
  <c r="L210"/>
  <c r="AA211"/>
  <c r="O211"/>
  <c r="M211"/>
  <c r="I211"/>
  <c r="M169"/>
  <c r="L169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M136"/>
  <c r="L136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M103"/>
  <c r="L103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M82"/>
  <c r="L82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8"/>
  <c r="L48"/>
  <c r="AA57"/>
  <c r="O57"/>
  <c r="M57"/>
  <c r="I57"/>
  <c r="AA53"/>
  <c r="O53"/>
  <c r="M53"/>
  <c r="I53"/>
  <c r="AA49"/>
  <c r="O49"/>
  <c r="M49"/>
  <c r="I49"/>
  <c r="M43"/>
  <c r="L43"/>
  <c r="AA44"/>
  <c r="O44"/>
  <c r="M44"/>
  <c r="I44"/>
  <c r="M38"/>
  <c r="L38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4" r="T7"/>
  <c r="M8"/>
  <c r="L8"/>
  <c r="M135"/>
  <c r="L135"/>
  <c r="AA136"/>
  <c r="O136"/>
  <c r="M136"/>
  <c r="I136"/>
  <c r="M110"/>
  <c r="L110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77"/>
  <c r="L77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60"/>
  <c r="L60"/>
  <c r="AA73"/>
  <c r="O73"/>
  <c r="M73"/>
  <c r="I73"/>
  <c r="AA69"/>
  <c r="O69"/>
  <c r="M69"/>
  <c r="I69"/>
  <c r="AA65"/>
  <c r="O65"/>
  <c r="M65"/>
  <c r="I65"/>
  <c r="AA61"/>
  <c r="O61"/>
  <c r="M61"/>
  <c r="I61"/>
  <c r="M31"/>
  <c r="L31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43" r="T7"/>
  <c r="M8"/>
  <c r="L8"/>
  <c r="M154"/>
  <c r="L154"/>
  <c r="AA155"/>
  <c r="O155"/>
  <c r="M155"/>
  <c r="I155"/>
  <c r="M149"/>
  <c r="L149"/>
  <c r="AA150"/>
  <c r="O150"/>
  <c r="M150"/>
  <c r="I150"/>
  <c r="M120"/>
  <c r="L120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M115"/>
  <c r="L115"/>
  <c r="AA116"/>
  <c r="O116"/>
  <c r="M116"/>
  <c r="I116"/>
  <c r="M98"/>
  <c r="L98"/>
  <c r="AA111"/>
  <c r="O111"/>
  <c r="M111"/>
  <c r="I111"/>
  <c r="AA107"/>
  <c r="O107"/>
  <c r="M107"/>
  <c r="I107"/>
  <c r="AA103"/>
  <c r="O103"/>
  <c r="M103"/>
  <c r="I103"/>
  <c r="AA99"/>
  <c r="O99"/>
  <c r="M99"/>
  <c r="I99"/>
  <c r="M77"/>
  <c r="L77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52"/>
  <c r="L52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39"/>
  <c r="L39"/>
  <c r="AA48"/>
  <c r="O48"/>
  <c r="M48"/>
  <c r="I48"/>
  <c r="AA44"/>
  <c r="O44"/>
  <c r="M44"/>
  <c r="I44"/>
  <c r="AA40"/>
  <c r="O40"/>
  <c r="M40"/>
  <c r="I40"/>
  <c r="M34"/>
  <c r="L34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2" r="T7"/>
  <c r="M8"/>
  <c r="L8"/>
  <c r="M9"/>
  <c r="L9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1" r="T7"/>
  <c r="M8"/>
  <c r="L8"/>
  <c r="M22"/>
  <c r="L22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40" r="T7"/>
  <c r="M8"/>
  <c r="L8"/>
  <c r="M43"/>
  <c r="L43"/>
  <c r="AA44"/>
  <c r="O44"/>
  <c r="M44"/>
  <c r="I44"/>
  <c r="M38"/>
  <c r="L38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9" r="T7"/>
  <c r="M8"/>
  <c r="L8"/>
  <c r="M68"/>
  <c r="L68"/>
  <c r="AA73"/>
  <c r="O73"/>
  <c r="M73"/>
  <c r="I73"/>
  <c r="AA69"/>
  <c r="O69"/>
  <c r="M69"/>
  <c r="I69"/>
  <c r="M47"/>
  <c r="L47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8" r="T7"/>
  <c r="M8"/>
  <c r="L8"/>
  <c r="M114"/>
  <c r="L114"/>
  <c r="AA119"/>
  <c r="O119"/>
  <c r="M119"/>
  <c r="I119"/>
  <c r="AA115"/>
  <c r="O115"/>
  <c r="M115"/>
  <c r="I115"/>
  <c r="M81"/>
  <c r="L81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M44"/>
  <c r="L44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M35"/>
  <c r="L35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7" r="T7"/>
  <c r="M8"/>
  <c r="L8"/>
  <c r="M224"/>
  <c r="L224"/>
  <c r="AA233"/>
  <c r="O233"/>
  <c r="M233"/>
  <c r="I233"/>
  <c r="AA229"/>
  <c r="O229"/>
  <c r="M229"/>
  <c r="I229"/>
  <c r="AA225"/>
  <c r="O225"/>
  <c r="M225"/>
  <c r="I225"/>
  <c r="M171"/>
  <c r="L171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M158"/>
  <c r="L158"/>
  <c r="AA167"/>
  <c r="O167"/>
  <c r="M167"/>
  <c r="I167"/>
  <c r="AA163"/>
  <c r="O163"/>
  <c r="M163"/>
  <c r="I163"/>
  <c r="AA159"/>
  <c r="O159"/>
  <c r="M159"/>
  <c r="I159"/>
  <c r="M65"/>
  <c r="L65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M48"/>
  <c r="L48"/>
  <c r="AA61"/>
  <c r="O61"/>
  <c r="M61"/>
  <c r="I61"/>
  <c r="AA57"/>
  <c r="O57"/>
  <c r="M57"/>
  <c r="I57"/>
  <c r="AA53"/>
  <c r="O53"/>
  <c r="M53"/>
  <c r="I53"/>
  <c r="AA49"/>
  <c r="O49"/>
  <c r="M49"/>
  <c r="I49"/>
  <c r="M35"/>
  <c r="L35"/>
  <c r="AA44"/>
  <c r="O44"/>
  <c r="M44"/>
  <c r="I44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6" r="T7"/>
  <c r="M8"/>
  <c r="L8"/>
  <c r="M143"/>
  <c r="L143"/>
  <c r="AA152"/>
  <c r="O152"/>
  <c r="M152"/>
  <c r="I152"/>
  <c r="AA148"/>
  <c r="O148"/>
  <c r="M148"/>
  <c r="I148"/>
  <c r="AA144"/>
  <c r="O144"/>
  <c r="M144"/>
  <c r="I144"/>
  <c r="M106"/>
  <c r="L106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M93"/>
  <c r="L93"/>
  <c r="AA102"/>
  <c r="O102"/>
  <c r="M102"/>
  <c r="I102"/>
  <c r="AA98"/>
  <c r="O98"/>
  <c r="M98"/>
  <c r="I98"/>
  <c r="AA94"/>
  <c r="O94"/>
  <c r="M94"/>
  <c r="I94"/>
  <c r="M52"/>
  <c r="L52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35"/>
  <c r="L35"/>
  <c r="AA48"/>
  <c r="O48"/>
  <c r="M48"/>
  <c r="I48"/>
  <c r="AA44"/>
  <c r="O44"/>
  <c r="M44"/>
  <c r="I44"/>
  <c r="AA40"/>
  <c r="O40"/>
  <c r="M40"/>
  <c r="I40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5" r="T7"/>
  <c r="M8"/>
  <c r="L8"/>
  <c r="M404"/>
  <c r="L404"/>
  <c r="AA417"/>
  <c r="O417"/>
  <c r="M417"/>
  <c r="I417"/>
  <c r="AA413"/>
  <c r="O413"/>
  <c r="M413"/>
  <c r="I413"/>
  <c r="AA409"/>
  <c r="O409"/>
  <c r="M409"/>
  <c r="I409"/>
  <c r="AA405"/>
  <c r="O405"/>
  <c r="M405"/>
  <c r="I405"/>
  <c r="M391"/>
  <c r="L391"/>
  <c r="AA400"/>
  <c r="O400"/>
  <c r="M400"/>
  <c r="I400"/>
  <c r="AA396"/>
  <c r="O396"/>
  <c r="M396"/>
  <c r="I396"/>
  <c r="AA392"/>
  <c r="O392"/>
  <c r="M392"/>
  <c r="I392"/>
  <c r="M306"/>
  <c r="L306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M273"/>
  <c r="L273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M264"/>
  <c r="L264"/>
  <c r="AA269"/>
  <c r="O269"/>
  <c r="M269"/>
  <c r="I269"/>
  <c r="AA265"/>
  <c r="O265"/>
  <c r="M265"/>
  <c r="I265"/>
  <c r="M63"/>
  <c r="L63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M42"/>
  <c r="L42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4" r="T7"/>
  <c r="M8"/>
  <c r="L8"/>
  <c r="M113"/>
  <c r="L113"/>
  <c r="AA114"/>
  <c r="O114"/>
  <c r="M114"/>
  <c r="I114"/>
  <c r="M104"/>
  <c r="L104"/>
  <c r="AA109"/>
  <c r="O109"/>
  <c r="M109"/>
  <c r="I109"/>
  <c r="AA105"/>
  <c r="O105"/>
  <c r="M105"/>
  <c r="I105"/>
  <c r="M71"/>
  <c r="L71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M18"/>
  <c r="L18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33" r="T7"/>
  <c r="M8"/>
  <c r="L8"/>
  <c r="M138"/>
  <c r="L138"/>
  <c r="AA143"/>
  <c r="O143"/>
  <c r="M143"/>
  <c r="I143"/>
  <c r="AA139"/>
  <c r="O139"/>
  <c r="M139"/>
  <c r="I139"/>
  <c r="M129"/>
  <c r="L129"/>
  <c r="AA134"/>
  <c r="O134"/>
  <c r="M134"/>
  <c r="I134"/>
  <c r="AA130"/>
  <c r="O130"/>
  <c r="M130"/>
  <c r="I130"/>
  <c r="M116"/>
  <c r="L116"/>
  <c r="AA125"/>
  <c r="O125"/>
  <c r="M125"/>
  <c r="I125"/>
  <c r="AA121"/>
  <c r="O121"/>
  <c r="M121"/>
  <c r="I121"/>
  <c r="AA117"/>
  <c r="O117"/>
  <c r="M117"/>
  <c r="I117"/>
  <c r="M43"/>
  <c r="L43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26"/>
  <c r="L26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2" r="T7"/>
  <c r="M8"/>
  <c r="L8"/>
  <c r="M144"/>
  <c r="L144"/>
  <c r="AA157"/>
  <c r="O157"/>
  <c r="M157"/>
  <c r="I157"/>
  <c r="AA153"/>
  <c r="O153"/>
  <c r="M153"/>
  <c r="I153"/>
  <c r="AA149"/>
  <c r="O149"/>
  <c r="M149"/>
  <c r="I149"/>
  <c r="AA145"/>
  <c r="O145"/>
  <c r="M145"/>
  <c r="I145"/>
  <c r="M115"/>
  <c r="L115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66"/>
  <c r="L66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M61"/>
  <c r="L61"/>
  <c r="AA62"/>
  <c r="O62"/>
  <c r="M62"/>
  <c r="I62"/>
  <c r="M56"/>
  <c r="L56"/>
  <c r="AA57"/>
  <c r="O57"/>
  <c r="M57"/>
  <c r="I57"/>
  <c r="M51"/>
  <c r="L51"/>
  <c r="AA52"/>
  <c r="O52"/>
  <c r="M52"/>
  <c r="I52"/>
  <c r="M46"/>
  <c r="L46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1" r="T7"/>
  <c r="M8"/>
  <c r="L8"/>
  <c r="M152"/>
  <c r="L152"/>
  <c r="AA153"/>
  <c r="O153"/>
  <c r="M153"/>
  <c r="I153"/>
  <c r="M147"/>
  <c r="L147"/>
  <c r="AA148"/>
  <c r="O148"/>
  <c r="M148"/>
  <c r="I148"/>
  <c r="M74"/>
  <c r="L74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M65"/>
  <c r="L65"/>
  <c r="AA70"/>
  <c r="O70"/>
  <c r="M70"/>
  <c r="I70"/>
  <c r="AA66"/>
  <c r="O66"/>
  <c r="M66"/>
  <c r="I66"/>
  <c r="M56"/>
  <c r="L56"/>
  <c r="AA61"/>
  <c r="O61"/>
  <c r="M61"/>
  <c r="I61"/>
  <c r="AA57"/>
  <c r="O57"/>
  <c r="M57"/>
  <c r="I57"/>
  <c r="M43"/>
  <c r="L43"/>
  <c r="AA52"/>
  <c r="O52"/>
  <c r="M52"/>
  <c r="I52"/>
  <c r="AA48"/>
  <c r="O48"/>
  <c r="M48"/>
  <c r="I48"/>
  <c r="AA44"/>
  <c r="O44"/>
  <c r="M44"/>
  <c r="I44"/>
  <c r="M26"/>
  <c r="L26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0" r="T7"/>
  <c r="M8"/>
  <c r="L8"/>
  <c r="M115"/>
  <c r="L115"/>
  <c r="AA128"/>
  <c r="O128"/>
  <c r="M128"/>
  <c r="I128"/>
  <c r="AA124"/>
  <c r="O124"/>
  <c r="M124"/>
  <c r="I124"/>
  <c r="AA120"/>
  <c r="O120"/>
  <c r="M120"/>
  <c r="I120"/>
  <c r="AA116"/>
  <c r="O116"/>
  <c r="M116"/>
  <c r="I116"/>
  <c r="M102"/>
  <c r="L102"/>
  <c r="AA111"/>
  <c r="O111"/>
  <c r="M111"/>
  <c r="I111"/>
  <c r="AA107"/>
  <c r="O107"/>
  <c r="M107"/>
  <c r="I107"/>
  <c r="AA103"/>
  <c r="O103"/>
  <c r="M103"/>
  <c r="I103"/>
  <c r="M97"/>
  <c r="L97"/>
  <c r="AA98"/>
  <c r="O98"/>
  <c r="M98"/>
  <c r="I98"/>
  <c r="M52"/>
  <c r="L52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9" r="T7"/>
  <c r="M8"/>
  <c r="L8"/>
  <c r="M223"/>
  <c r="L223"/>
  <c r="M270"/>
  <c r="L270"/>
  <c r="AA283"/>
  <c r="O283"/>
  <c r="M283"/>
  <c r="I283"/>
  <c r="AA279"/>
  <c r="O279"/>
  <c r="M279"/>
  <c r="I279"/>
  <c r="AA275"/>
  <c r="O275"/>
  <c r="M275"/>
  <c r="I275"/>
  <c r="AA271"/>
  <c r="O271"/>
  <c r="M271"/>
  <c r="I271"/>
  <c r="M233"/>
  <c r="L233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M224"/>
  <c r="L224"/>
  <c r="AA229"/>
  <c r="O229"/>
  <c r="M229"/>
  <c r="I229"/>
  <c r="AA225"/>
  <c r="O225"/>
  <c r="M225"/>
  <c r="I225"/>
  <c r="M9"/>
  <c r="L9"/>
  <c r="M206"/>
  <c r="L206"/>
  <c r="AA219"/>
  <c r="O219"/>
  <c r="M219"/>
  <c r="I219"/>
  <c r="AA215"/>
  <c r="O215"/>
  <c r="M215"/>
  <c r="I215"/>
  <c r="AA211"/>
  <c r="O211"/>
  <c r="M211"/>
  <c r="I211"/>
  <c r="AA207"/>
  <c r="O207"/>
  <c r="M207"/>
  <c r="I207"/>
  <c r="M173"/>
  <c r="L173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M156"/>
  <c r="L156"/>
  <c r="AA169"/>
  <c r="O169"/>
  <c r="M169"/>
  <c r="I169"/>
  <c r="AA165"/>
  <c r="O165"/>
  <c r="M165"/>
  <c r="I165"/>
  <c r="AA161"/>
  <c r="O161"/>
  <c r="M161"/>
  <c r="I161"/>
  <c r="AA157"/>
  <c r="O157"/>
  <c r="M157"/>
  <c r="I157"/>
  <c r="M147"/>
  <c r="L147"/>
  <c r="AA152"/>
  <c r="O152"/>
  <c r="M152"/>
  <c r="I152"/>
  <c r="AA148"/>
  <c r="O148"/>
  <c r="M148"/>
  <c r="I148"/>
  <c r="M114"/>
  <c r="L114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M105"/>
  <c r="L105"/>
  <c r="AA110"/>
  <c r="O110"/>
  <c r="M110"/>
  <c r="I110"/>
  <c r="AA106"/>
  <c r="O106"/>
  <c r="M106"/>
  <c r="I106"/>
  <c r="M92"/>
  <c r="L92"/>
  <c r="AA101"/>
  <c r="O101"/>
  <c r="M101"/>
  <c r="I101"/>
  <c r="AA97"/>
  <c r="O97"/>
  <c r="M97"/>
  <c r="I97"/>
  <c r="AA93"/>
  <c r="O93"/>
  <c r="M93"/>
  <c r="I93"/>
  <c r="M67"/>
  <c r="L67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M10"/>
  <c r="L10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28" r="T7"/>
  <c r="M8"/>
  <c r="L8"/>
  <c r="M199"/>
  <c r="L199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M150"/>
  <c r="L150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M133"/>
  <c r="L133"/>
  <c r="AA146"/>
  <c r="O146"/>
  <c r="M146"/>
  <c r="I146"/>
  <c r="AA142"/>
  <c r="O142"/>
  <c r="M142"/>
  <c r="I142"/>
  <c r="AA138"/>
  <c r="O138"/>
  <c r="M138"/>
  <c r="I138"/>
  <c r="AA134"/>
  <c r="O134"/>
  <c r="M134"/>
  <c r="I134"/>
  <c r="M124"/>
  <c r="L124"/>
  <c r="AA129"/>
  <c r="O129"/>
  <c r="M129"/>
  <c r="I129"/>
  <c r="AA125"/>
  <c r="O125"/>
  <c r="M125"/>
  <c r="I125"/>
  <c r="M79"/>
  <c r="L79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M62"/>
  <c r="L62"/>
  <c r="AA75"/>
  <c r="O75"/>
  <c r="M75"/>
  <c r="I75"/>
  <c r="AA71"/>
  <c r="O71"/>
  <c r="M71"/>
  <c r="I71"/>
  <c r="AA67"/>
  <c r="O67"/>
  <c r="M67"/>
  <c r="I67"/>
  <c r="AA63"/>
  <c r="O63"/>
  <c r="M63"/>
  <c r="I63"/>
  <c r="M9"/>
  <c r="L9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7" r="T7"/>
  <c r="M8"/>
  <c r="L8"/>
  <c r="M276"/>
  <c r="L276"/>
  <c r="AA277"/>
  <c r="O277"/>
  <c r="M277"/>
  <c r="I277"/>
  <c r="M255"/>
  <c r="L255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M186"/>
  <c r="L186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M161"/>
  <c r="L161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M152"/>
  <c r="L152"/>
  <c r="AA157"/>
  <c r="O157"/>
  <c r="M157"/>
  <c r="I157"/>
  <c r="AA153"/>
  <c r="O153"/>
  <c r="M153"/>
  <c r="I153"/>
  <c r="M95"/>
  <c r="L95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82"/>
  <c r="L82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6" r="T7"/>
  <c r="M8"/>
  <c r="L8"/>
  <c r="M278"/>
  <c r="L278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M221"/>
  <c r="L221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M188"/>
  <c r="L188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M183"/>
  <c r="L183"/>
  <c r="AA184"/>
  <c r="O184"/>
  <c r="M184"/>
  <c r="I184"/>
  <c r="M174"/>
  <c r="L174"/>
  <c r="AA179"/>
  <c r="O179"/>
  <c r="M179"/>
  <c r="I179"/>
  <c r="AA175"/>
  <c r="O175"/>
  <c r="M175"/>
  <c r="I175"/>
  <c r="M169"/>
  <c r="L169"/>
  <c r="AA170"/>
  <c r="O170"/>
  <c r="M170"/>
  <c r="I170"/>
  <c r="M124"/>
  <c r="L124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99"/>
  <c r="L99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M78"/>
  <c r="L78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9"/>
  <c r="L9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5" r="T7"/>
  <c r="M8"/>
  <c r="L8"/>
  <c r="M452"/>
  <c r="L452"/>
  <c r="AA473"/>
  <c r="O473"/>
  <c r="M473"/>
  <c r="I473"/>
  <c r="AA469"/>
  <c r="O469"/>
  <c r="M469"/>
  <c r="I469"/>
  <c r="AA465"/>
  <c r="O465"/>
  <c r="M465"/>
  <c r="I465"/>
  <c r="AA461"/>
  <c r="O461"/>
  <c r="M461"/>
  <c r="I461"/>
  <c r="AA457"/>
  <c r="O457"/>
  <c r="M457"/>
  <c r="I457"/>
  <c r="AA453"/>
  <c r="O453"/>
  <c r="M453"/>
  <c r="I453"/>
  <c r="M419"/>
  <c r="L419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AA428"/>
  <c r="O428"/>
  <c r="M428"/>
  <c r="I428"/>
  <c r="AA424"/>
  <c r="O424"/>
  <c r="M424"/>
  <c r="I424"/>
  <c r="AA420"/>
  <c r="O420"/>
  <c r="M420"/>
  <c r="I420"/>
  <c r="M138"/>
  <c r="L138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M121"/>
  <c r="L121"/>
  <c r="AA134"/>
  <c r="O134"/>
  <c r="M134"/>
  <c r="I134"/>
  <c r="AA130"/>
  <c r="O130"/>
  <c r="M130"/>
  <c r="I130"/>
  <c r="AA126"/>
  <c r="O126"/>
  <c r="M126"/>
  <c r="I126"/>
  <c r="AA122"/>
  <c r="O122"/>
  <c r="M122"/>
  <c r="I122"/>
  <c r="M108"/>
  <c r="L108"/>
  <c r="AA117"/>
  <c r="O117"/>
  <c r="M117"/>
  <c r="I117"/>
  <c r="AA113"/>
  <c r="O113"/>
  <c r="M113"/>
  <c r="I113"/>
  <c r="AA109"/>
  <c r="O109"/>
  <c r="M109"/>
  <c r="I109"/>
  <c r="M87"/>
  <c r="L87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M22"/>
  <c r="L22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24" r="T7"/>
  <c r="M8"/>
  <c r="L8"/>
  <c r="M351"/>
  <c r="L351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M326"/>
  <c r="L326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M113"/>
  <c r="L113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M96"/>
  <c r="L96"/>
  <c r="AA109"/>
  <c r="O109"/>
  <c r="M109"/>
  <c r="I109"/>
  <c r="AA105"/>
  <c r="O105"/>
  <c r="M105"/>
  <c r="I105"/>
  <c r="AA101"/>
  <c r="O101"/>
  <c r="M101"/>
  <c r="I101"/>
  <c r="AA97"/>
  <c r="O97"/>
  <c r="M97"/>
  <c r="I97"/>
  <c r="M83"/>
  <c r="L83"/>
  <c r="AA92"/>
  <c r="O92"/>
  <c r="M92"/>
  <c r="I92"/>
  <c r="AA88"/>
  <c r="O88"/>
  <c r="M88"/>
  <c r="I88"/>
  <c r="AA84"/>
  <c r="O84"/>
  <c r="M84"/>
  <c r="I84"/>
  <c r="M18"/>
  <c r="L18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3" r="T7"/>
  <c r="M8"/>
  <c r="L8"/>
  <c r="M132"/>
  <c r="L132"/>
  <c r="AA141"/>
  <c r="O141"/>
  <c r="M141"/>
  <c r="I141"/>
  <c r="AA137"/>
  <c r="O137"/>
  <c r="M137"/>
  <c r="I137"/>
  <c r="AA133"/>
  <c r="O133"/>
  <c r="M133"/>
  <c r="I133"/>
  <c r="M127"/>
  <c r="L127"/>
  <c r="AA128"/>
  <c r="O128"/>
  <c r="M128"/>
  <c r="I128"/>
  <c r="M94"/>
  <c r="L94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M85"/>
  <c r="L85"/>
  <c r="AA90"/>
  <c r="O90"/>
  <c r="M90"/>
  <c r="I90"/>
  <c r="AA86"/>
  <c r="O86"/>
  <c r="M86"/>
  <c r="I86"/>
  <c r="M56"/>
  <c r="L56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M47"/>
  <c r="L47"/>
  <c r="AA52"/>
  <c r="O52"/>
  <c r="M52"/>
  <c r="I52"/>
  <c r="AA48"/>
  <c r="O48"/>
  <c r="M48"/>
  <c r="I48"/>
  <c r="M14"/>
  <c r="L14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2" r="T7"/>
  <c r="M8"/>
  <c r="L8"/>
  <c r="M212"/>
  <c r="L212"/>
  <c r="AA221"/>
  <c r="O221"/>
  <c r="M221"/>
  <c r="I221"/>
  <c r="AA217"/>
  <c r="O217"/>
  <c r="M217"/>
  <c r="I217"/>
  <c r="AA213"/>
  <c r="O213"/>
  <c r="M213"/>
  <c r="I213"/>
  <c r="M199"/>
  <c r="L199"/>
  <c r="AA208"/>
  <c r="O208"/>
  <c r="M208"/>
  <c r="I208"/>
  <c r="AA204"/>
  <c r="O204"/>
  <c r="M204"/>
  <c r="I204"/>
  <c r="AA200"/>
  <c r="O200"/>
  <c r="M200"/>
  <c r="I200"/>
  <c r="M110"/>
  <c r="L110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101"/>
  <c r="L101"/>
  <c r="AA106"/>
  <c r="O106"/>
  <c r="M106"/>
  <c r="I106"/>
  <c r="AA102"/>
  <c r="O102"/>
  <c r="M102"/>
  <c r="I102"/>
  <c r="M84"/>
  <c r="L84"/>
  <c r="AA97"/>
  <c r="O97"/>
  <c r="M97"/>
  <c r="I97"/>
  <c r="AA93"/>
  <c r="O93"/>
  <c r="M93"/>
  <c r="I93"/>
  <c r="AA89"/>
  <c r="O89"/>
  <c r="M89"/>
  <c r="I89"/>
  <c r="AA85"/>
  <c r="O85"/>
  <c r="M85"/>
  <c r="I85"/>
  <c r="M75"/>
  <c r="L75"/>
  <c r="AA80"/>
  <c r="O80"/>
  <c r="M80"/>
  <c r="I80"/>
  <c r="AA76"/>
  <c r="O76"/>
  <c r="M76"/>
  <c r="I76"/>
  <c r="M22"/>
  <c r="L22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21" r="T7"/>
  <c r="M8"/>
  <c r="L8"/>
  <c r="M77"/>
  <c r="L77"/>
  <c r="AA78"/>
  <c r="O78"/>
  <c r="M78"/>
  <c r="I78"/>
  <c r="M64"/>
  <c r="L64"/>
  <c r="AA73"/>
  <c r="O73"/>
  <c r="M73"/>
  <c r="I73"/>
  <c r="AA69"/>
  <c r="O69"/>
  <c r="M69"/>
  <c r="I69"/>
  <c r="AA65"/>
  <c r="O65"/>
  <c r="M65"/>
  <c r="I65"/>
  <c r="M51"/>
  <c r="L51"/>
  <c r="AA60"/>
  <c r="O60"/>
  <c r="M60"/>
  <c r="I60"/>
  <c r="AA56"/>
  <c r="O56"/>
  <c r="M56"/>
  <c r="I56"/>
  <c r="AA52"/>
  <c r="O52"/>
  <c r="M52"/>
  <c r="I52"/>
  <c r="M14"/>
  <c r="L14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0" r="T7"/>
  <c r="M8"/>
  <c r="L8"/>
  <c r="M172"/>
  <c r="L172"/>
  <c r="AA173"/>
  <c r="O173"/>
  <c r="M173"/>
  <c r="I173"/>
  <c r="M167"/>
  <c r="L167"/>
  <c r="AA168"/>
  <c r="O168"/>
  <c r="M168"/>
  <c r="I168"/>
  <c r="M122"/>
  <c r="L122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M113"/>
  <c r="L113"/>
  <c r="AA118"/>
  <c r="O118"/>
  <c r="M118"/>
  <c r="I118"/>
  <c r="AA114"/>
  <c r="O114"/>
  <c r="M114"/>
  <c r="I114"/>
  <c r="M76"/>
  <c r="L76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59"/>
  <c r="L59"/>
  <c r="AA72"/>
  <c r="O72"/>
  <c r="M72"/>
  <c r="I72"/>
  <c r="AA68"/>
  <c r="O68"/>
  <c r="M68"/>
  <c r="I68"/>
  <c r="AA64"/>
  <c r="O64"/>
  <c r="M64"/>
  <c r="I64"/>
  <c r="AA60"/>
  <c r="O60"/>
  <c r="M60"/>
  <c r="I60"/>
  <c r="M30"/>
  <c r="L30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9" r="T7"/>
  <c r="M8"/>
  <c r="L8"/>
  <c r="M120"/>
  <c r="L120"/>
  <c r="AA121"/>
  <c r="O121"/>
  <c r="M121"/>
  <c r="I121"/>
  <c r="M95"/>
  <c r="L95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86"/>
  <c r="L86"/>
  <c r="AA91"/>
  <c r="O91"/>
  <c r="M91"/>
  <c r="I91"/>
  <c r="AA87"/>
  <c r="O87"/>
  <c r="M87"/>
  <c r="I87"/>
  <c r="M69"/>
  <c r="L69"/>
  <c r="AA82"/>
  <c r="O82"/>
  <c r="M82"/>
  <c r="I82"/>
  <c r="AA78"/>
  <c r="O78"/>
  <c r="M78"/>
  <c r="I78"/>
  <c r="AA74"/>
  <c r="O74"/>
  <c r="M74"/>
  <c r="I74"/>
  <c r="AA70"/>
  <c r="O70"/>
  <c r="M70"/>
  <c r="I70"/>
  <c r="M48"/>
  <c r="L48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31"/>
  <c r="L31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8" r="T7"/>
  <c r="M8"/>
  <c r="L8"/>
  <c r="M153"/>
  <c r="L153"/>
  <c r="AA154"/>
  <c r="O154"/>
  <c r="M154"/>
  <c r="I154"/>
  <c r="M148"/>
  <c r="L148"/>
  <c r="AA149"/>
  <c r="O149"/>
  <c r="M149"/>
  <c r="I149"/>
  <c r="M111"/>
  <c r="L111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M94"/>
  <c r="L94"/>
  <c r="AA107"/>
  <c r="O107"/>
  <c r="M107"/>
  <c r="I107"/>
  <c r="AA103"/>
  <c r="O103"/>
  <c r="M103"/>
  <c r="I103"/>
  <c r="AA99"/>
  <c r="O99"/>
  <c r="M99"/>
  <c r="I99"/>
  <c r="AA95"/>
  <c r="O95"/>
  <c r="M95"/>
  <c r="I95"/>
  <c r="M69"/>
  <c r="L69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M48"/>
  <c r="L48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M31"/>
  <c r="L31"/>
  <c r="AA44"/>
  <c r="O44"/>
  <c r="M44"/>
  <c r="I44"/>
  <c r="AA40"/>
  <c r="O40"/>
  <c r="M40"/>
  <c r="I40"/>
  <c r="AA36"/>
  <c r="O36"/>
  <c r="M36"/>
  <c r="I36"/>
  <c r="AA32"/>
  <c r="O32"/>
  <c r="M32"/>
  <c r="I32"/>
  <c r="M26"/>
  <c r="L26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7" r="T7"/>
  <c r="M8"/>
  <c r="L8"/>
  <c r="M208"/>
  <c r="L208"/>
  <c r="AA221"/>
  <c r="O221"/>
  <c r="M221"/>
  <c r="I221"/>
  <c r="AA217"/>
  <c r="O217"/>
  <c r="M217"/>
  <c r="I217"/>
  <c r="AA213"/>
  <c r="O213"/>
  <c r="M213"/>
  <c r="I213"/>
  <c r="AA209"/>
  <c r="O209"/>
  <c r="M209"/>
  <c r="I209"/>
  <c r="M203"/>
  <c r="L203"/>
  <c r="AA204"/>
  <c r="O204"/>
  <c r="M204"/>
  <c r="I204"/>
  <c r="M198"/>
  <c r="L198"/>
  <c r="AA199"/>
  <c r="O199"/>
  <c r="M199"/>
  <c r="I199"/>
  <c r="M193"/>
  <c r="L193"/>
  <c r="AA194"/>
  <c r="O194"/>
  <c r="M194"/>
  <c r="I194"/>
  <c r="M156"/>
  <c r="L156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M123"/>
  <c r="L123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M82"/>
  <c r="L82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0"/>
  <c r="L40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6" r="T7"/>
  <c r="M8"/>
  <c r="L8"/>
  <c r="M224"/>
  <c r="L224"/>
  <c r="AA237"/>
  <c r="O237"/>
  <c r="M237"/>
  <c r="I237"/>
  <c r="AA233"/>
  <c r="O233"/>
  <c r="M233"/>
  <c r="I233"/>
  <c r="AA229"/>
  <c r="O229"/>
  <c r="M229"/>
  <c r="I229"/>
  <c r="AA225"/>
  <c r="O225"/>
  <c r="M225"/>
  <c r="I225"/>
  <c r="M219"/>
  <c r="L219"/>
  <c r="AA220"/>
  <c r="O220"/>
  <c r="M220"/>
  <c r="I220"/>
  <c r="M214"/>
  <c r="L214"/>
  <c r="AA215"/>
  <c r="O215"/>
  <c r="M215"/>
  <c r="I215"/>
  <c r="M209"/>
  <c r="L209"/>
  <c r="AA210"/>
  <c r="O210"/>
  <c r="M210"/>
  <c r="I210"/>
  <c r="M168"/>
  <c r="L168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M115"/>
  <c r="L115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86"/>
  <c r="L86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M65"/>
  <c r="L65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M40"/>
  <c r="L40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5" r="T7"/>
  <c r="M8"/>
  <c r="L8"/>
  <c r="M199"/>
  <c r="L199"/>
  <c r="AA212"/>
  <c r="O212"/>
  <c r="M212"/>
  <c r="I212"/>
  <c r="AA208"/>
  <c r="O208"/>
  <c r="M208"/>
  <c r="I208"/>
  <c r="AA204"/>
  <c r="O204"/>
  <c r="M204"/>
  <c r="I204"/>
  <c r="AA200"/>
  <c r="O200"/>
  <c r="M200"/>
  <c r="I200"/>
  <c r="M194"/>
  <c r="L194"/>
  <c r="AA195"/>
  <c r="O195"/>
  <c r="M195"/>
  <c r="I195"/>
  <c r="M189"/>
  <c r="L189"/>
  <c r="AA190"/>
  <c r="O190"/>
  <c r="M190"/>
  <c r="I190"/>
  <c r="M148"/>
  <c r="L148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M119"/>
  <c r="L119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M78"/>
  <c r="L78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57"/>
  <c r="L57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M40"/>
  <c r="L40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4" r="T7"/>
  <c r="M8"/>
  <c r="L8"/>
  <c r="M170"/>
  <c r="L170"/>
  <c r="AA171"/>
  <c r="O171"/>
  <c r="M171"/>
  <c r="I171"/>
  <c r="M165"/>
  <c r="L165"/>
  <c r="AA166"/>
  <c r="O166"/>
  <c r="M166"/>
  <c r="I166"/>
  <c r="M124"/>
  <c r="L124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M107"/>
  <c r="L107"/>
  <c r="AA120"/>
  <c r="O120"/>
  <c r="M120"/>
  <c r="I120"/>
  <c r="AA116"/>
  <c r="O116"/>
  <c r="M116"/>
  <c r="I116"/>
  <c r="AA112"/>
  <c r="O112"/>
  <c r="M112"/>
  <c r="I112"/>
  <c r="AA108"/>
  <c r="O108"/>
  <c r="M108"/>
  <c r="I108"/>
  <c r="M82"/>
  <c r="L82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61"/>
  <c r="L61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40"/>
  <c r="L40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M35"/>
  <c r="L35"/>
  <c r="AA36"/>
  <c r="O36"/>
  <c r="M36"/>
  <c r="I36"/>
  <c r="M30"/>
  <c r="L30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3" r="T7"/>
  <c r="M8"/>
  <c r="L8"/>
  <c r="M23"/>
  <c r="L23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8"/>
  <c r="L18"/>
  <c r="AA19"/>
  <c r="O19"/>
  <c r="M19"/>
  <c r="I19"/>
  <c r="M9"/>
  <c r="L9"/>
  <c r="AA14"/>
  <c r="O14"/>
  <c r="M14"/>
  <c r="I14"/>
  <c r="AA10"/>
  <c r="O10"/>
  <c r="M10"/>
  <c r="I10"/>
  <c i="12" r="T7"/>
  <c r="M8"/>
  <c r="L8"/>
  <c r="M128"/>
  <c r="L128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M115"/>
  <c r="L115"/>
  <c r="AA124"/>
  <c r="O124"/>
  <c r="M124"/>
  <c r="I124"/>
  <c r="AA120"/>
  <c r="O120"/>
  <c r="M120"/>
  <c r="I120"/>
  <c r="AA116"/>
  <c r="O116"/>
  <c r="M116"/>
  <c r="I116"/>
  <c r="M78"/>
  <c r="L78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69"/>
  <c r="L69"/>
  <c r="AA74"/>
  <c r="O74"/>
  <c r="M74"/>
  <c r="I74"/>
  <c r="AA70"/>
  <c r="O70"/>
  <c r="M70"/>
  <c r="I70"/>
  <c r="M52"/>
  <c r="L52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30"/>
  <c r="L30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157"/>
  <c r="L157"/>
  <c r="AA158"/>
  <c r="O158"/>
  <c r="M158"/>
  <c r="I158"/>
  <c r="M128"/>
  <c r="L128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M119"/>
  <c r="L119"/>
  <c r="AA124"/>
  <c r="O124"/>
  <c r="M124"/>
  <c r="I124"/>
  <c r="AA120"/>
  <c r="O120"/>
  <c r="M120"/>
  <c r="I120"/>
  <c r="M114"/>
  <c r="L114"/>
  <c r="AA115"/>
  <c r="O115"/>
  <c r="M115"/>
  <c r="I115"/>
  <c r="M97"/>
  <c r="L97"/>
  <c r="AA110"/>
  <c r="O110"/>
  <c r="M110"/>
  <c r="I110"/>
  <c r="AA106"/>
  <c r="O106"/>
  <c r="M106"/>
  <c r="I106"/>
  <c r="AA102"/>
  <c r="O102"/>
  <c r="M102"/>
  <c r="I102"/>
  <c r="AA98"/>
  <c r="O98"/>
  <c r="M98"/>
  <c r="I98"/>
  <c r="M72"/>
  <c r="L72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M55"/>
  <c r="L55"/>
  <c r="AA68"/>
  <c r="O68"/>
  <c r="M68"/>
  <c r="I68"/>
  <c r="AA64"/>
  <c r="O64"/>
  <c r="M64"/>
  <c r="I64"/>
  <c r="AA60"/>
  <c r="O60"/>
  <c r="M60"/>
  <c r="I60"/>
  <c r="AA56"/>
  <c r="O56"/>
  <c r="M56"/>
  <c r="I56"/>
  <c r="M26"/>
  <c r="L26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10" r="T7"/>
  <c r="M8"/>
  <c r="L8"/>
  <c r="M210"/>
  <c r="L210"/>
  <c r="AA215"/>
  <c r="O215"/>
  <c r="M215"/>
  <c r="I215"/>
  <c r="AA211"/>
  <c r="O211"/>
  <c r="M211"/>
  <c r="I211"/>
  <c r="M181"/>
  <c r="L181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M172"/>
  <c r="L172"/>
  <c r="AA177"/>
  <c r="O177"/>
  <c r="M177"/>
  <c r="I177"/>
  <c r="AA173"/>
  <c r="O173"/>
  <c r="M173"/>
  <c r="I173"/>
  <c r="M155"/>
  <c r="L155"/>
  <c r="AA168"/>
  <c r="O168"/>
  <c r="M168"/>
  <c r="I168"/>
  <c r="AA164"/>
  <c r="O164"/>
  <c r="M164"/>
  <c r="I164"/>
  <c r="AA160"/>
  <c r="O160"/>
  <c r="M160"/>
  <c r="I160"/>
  <c r="AA156"/>
  <c r="O156"/>
  <c r="M156"/>
  <c r="I156"/>
  <c r="M146"/>
  <c r="L146"/>
  <c r="AA151"/>
  <c r="O151"/>
  <c r="M151"/>
  <c r="I151"/>
  <c r="AA147"/>
  <c r="O147"/>
  <c r="M147"/>
  <c r="I147"/>
  <c r="M121"/>
  <c r="L121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M104"/>
  <c r="L104"/>
  <c r="AA117"/>
  <c r="O117"/>
  <c r="M117"/>
  <c r="I117"/>
  <c r="AA113"/>
  <c r="O113"/>
  <c r="M113"/>
  <c r="I113"/>
  <c r="AA109"/>
  <c r="O109"/>
  <c r="M109"/>
  <c r="I109"/>
  <c r="AA105"/>
  <c r="O105"/>
  <c r="M105"/>
  <c r="I105"/>
  <c r="M59"/>
  <c r="L59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22"/>
  <c r="L22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9" r="T7"/>
  <c r="M8"/>
  <c r="L8"/>
  <c r="M194"/>
  <c r="L194"/>
  <c r="AA199"/>
  <c r="O199"/>
  <c r="M199"/>
  <c r="I199"/>
  <c r="AA195"/>
  <c r="O195"/>
  <c r="M195"/>
  <c r="I195"/>
  <c r="M173"/>
  <c r="L173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M168"/>
  <c r="L168"/>
  <c r="AA169"/>
  <c r="O169"/>
  <c r="M169"/>
  <c r="I169"/>
  <c r="M151"/>
  <c r="L151"/>
  <c r="AA164"/>
  <c r="O164"/>
  <c r="M164"/>
  <c r="I164"/>
  <c r="AA160"/>
  <c r="O160"/>
  <c r="M160"/>
  <c r="I160"/>
  <c r="AA156"/>
  <c r="O156"/>
  <c r="M156"/>
  <c r="I156"/>
  <c r="AA152"/>
  <c r="O152"/>
  <c r="M152"/>
  <c r="I152"/>
  <c r="M142"/>
  <c r="L142"/>
  <c r="AA147"/>
  <c r="O147"/>
  <c r="M147"/>
  <c r="I147"/>
  <c r="AA143"/>
  <c r="O143"/>
  <c r="M143"/>
  <c r="I143"/>
  <c r="M109"/>
  <c r="L109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M76"/>
  <c r="L76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35"/>
  <c r="L35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M26"/>
  <c r="L26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137"/>
  <c r="L137"/>
  <c r="AA142"/>
  <c r="O142"/>
  <c r="M142"/>
  <c r="I142"/>
  <c r="AA138"/>
  <c r="O138"/>
  <c r="M138"/>
  <c r="I138"/>
  <c r="M84"/>
  <c r="L84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M47"/>
  <c r="L47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42"/>
  <c r="L42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18"/>
  <c r="L18"/>
  <c r="AA19"/>
  <c r="O19"/>
  <c r="M19"/>
  <c r="I19"/>
  <c r="M9"/>
  <c r="L9"/>
  <c r="AA14"/>
  <c r="O14"/>
  <c r="M14"/>
  <c r="I14"/>
  <c r="AA10"/>
  <c r="O10"/>
  <c r="M10"/>
  <c r="I10"/>
  <c i="6" r="T7"/>
  <c r="M8"/>
  <c r="L8"/>
  <c r="M44"/>
  <c r="L44"/>
  <c r="AA45"/>
  <c r="O45"/>
  <c r="M45"/>
  <c r="I45"/>
  <c r="M39"/>
  <c r="L39"/>
  <c r="AA40"/>
  <c r="O40"/>
  <c r="M40"/>
  <c r="I40"/>
  <c r="M26"/>
  <c r="L26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194"/>
  <c r="L194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M169"/>
  <c r="L169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M140"/>
  <c r="L140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M135"/>
  <c r="L135"/>
  <c r="AA136"/>
  <c r="O136"/>
  <c r="M136"/>
  <c r="I136"/>
  <c r="M130"/>
  <c r="L130"/>
  <c r="AA131"/>
  <c r="O131"/>
  <c r="M131"/>
  <c r="I131"/>
  <c r="M121"/>
  <c r="L121"/>
  <c r="AA126"/>
  <c r="O126"/>
  <c r="M126"/>
  <c r="I126"/>
  <c r="AA122"/>
  <c r="O122"/>
  <c r="M122"/>
  <c r="I122"/>
  <c r="M76"/>
  <c r="L76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59"/>
  <c r="L59"/>
  <c r="AA72"/>
  <c r="O72"/>
  <c r="M72"/>
  <c r="I72"/>
  <c r="AA68"/>
  <c r="O68"/>
  <c r="M68"/>
  <c r="I68"/>
  <c r="AA64"/>
  <c r="O64"/>
  <c r="M64"/>
  <c r="I64"/>
  <c r="AA60"/>
  <c r="O60"/>
  <c r="M60"/>
  <c r="I60"/>
  <c r="M54"/>
  <c r="L54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150"/>
  <c r="L150"/>
  <c r="AA155"/>
  <c r="O155"/>
  <c r="M155"/>
  <c r="I155"/>
  <c r="AA151"/>
  <c r="O151"/>
  <c r="M151"/>
  <c r="I151"/>
  <c r="M133"/>
  <c r="L133"/>
  <c r="AA146"/>
  <c r="O146"/>
  <c r="M146"/>
  <c r="I146"/>
  <c r="AA142"/>
  <c r="O142"/>
  <c r="M142"/>
  <c r="I142"/>
  <c r="AA138"/>
  <c r="O138"/>
  <c r="M138"/>
  <c r="I138"/>
  <c r="AA134"/>
  <c r="O134"/>
  <c r="M134"/>
  <c r="I134"/>
  <c r="M124"/>
  <c r="L124"/>
  <c r="AA129"/>
  <c r="O129"/>
  <c r="M129"/>
  <c r="I129"/>
  <c r="AA125"/>
  <c r="O125"/>
  <c r="M125"/>
  <c r="I125"/>
  <c r="M119"/>
  <c r="L119"/>
  <c r="AA120"/>
  <c r="O120"/>
  <c r="M120"/>
  <c r="I120"/>
  <c r="M82"/>
  <c r="L82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77"/>
  <c r="L77"/>
  <c r="AA78"/>
  <c r="O78"/>
  <c r="M78"/>
  <c r="I78"/>
  <c r="M64"/>
  <c r="L64"/>
  <c r="AA73"/>
  <c r="O73"/>
  <c r="M73"/>
  <c r="I73"/>
  <c r="AA69"/>
  <c r="O69"/>
  <c r="M69"/>
  <c r="I69"/>
  <c r="AA65"/>
  <c r="O65"/>
  <c r="M65"/>
  <c r="I65"/>
  <c r="M59"/>
  <c r="L59"/>
  <c r="AA60"/>
  <c r="O60"/>
  <c r="M60"/>
  <c r="I60"/>
  <c r="M50"/>
  <c r="L50"/>
  <c r="AA55"/>
  <c r="O55"/>
  <c r="M55"/>
  <c r="I55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320"/>
  <c r="L320"/>
  <c r="AA345"/>
  <c r="O345"/>
  <c r="M345"/>
  <c r="I345"/>
  <c r="AA341"/>
  <c r="O341"/>
  <c r="M341"/>
  <c r="I341"/>
  <c r="AA337"/>
  <c r="O337"/>
  <c r="M337"/>
  <c r="I337"/>
  <c r="AA333"/>
  <c r="O333"/>
  <c r="M333"/>
  <c r="I333"/>
  <c r="AA329"/>
  <c r="O329"/>
  <c r="M329"/>
  <c r="I329"/>
  <c r="AA325"/>
  <c r="O325"/>
  <c r="M325"/>
  <c r="I325"/>
  <c r="AA321"/>
  <c r="O321"/>
  <c r="M321"/>
  <c r="I321"/>
  <c r="M307"/>
  <c r="L307"/>
  <c r="AA316"/>
  <c r="O316"/>
  <c r="M316"/>
  <c r="I316"/>
  <c r="AA312"/>
  <c r="O312"/>
  <c r="M312"/>
  <c r="I312"/>
  <c r="AA308"/>
  <c r="O308"/>
  <c r="M308"/>
  <c r="I308"/>
  <c r="M34"/>
  <c r="L34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272"/>
  <c r="L272"/>
  <c r="AA285"/>
  <c r="O285"/>
  <c r="M285"/>
  <c r="I285"/>
  <c r="AA281"/>
  <c r="O281"/>
  <c r="M281"/>
  <c r="I281"/>
  <c r="AA277"/>
  <c r="O277"/>
  <c r="M277"/>
  <c r="I277"/>
  <c r="AA273"/>
  <c r="O273"/>
  <c r="M273"/>
  <c r="I273"/>
  <c r="M255"/>
  <c r="L255"/>
  <c r="AA268"/>
  <c r="O268"/>
  <c r="M268"/>
  <c r="I268"/>
  <c r="AA264"/>
  <c r="O264"/>
  <c r="M264"/>
  <c r="I264"/>
  <c r="AA260"/>
  <c r="O260"/>
  <c r="M260"/>
  <c r="I260"/>
  <c r="AA256"/>
  <c r="O256"/>
  <c r="M256"/>
  <c r="I256"/>
  <c r="M34"/>
  <c r="L34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<sst xmlns="http://schemas.openxmlformats.org/spreadsheetml/2006/main">
  <si>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</si>
  <si>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20138.11</t>
  </si>
  <si>
    <t>Náhrada prejezdu P6501 v km 245,044 trati Prerov - Bohumín_zm11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</si>
  <si>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</si>
  <si>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</si>
  <si>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</si>
  <si>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</si>
  <si>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</si>
  <si>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</si>
  <si>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</si>
  <si>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</si>
  <si>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</si>
  <si>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</si>
  <si>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Zabezpecovací zarízení</t>
  </si>
  <si>
    <t xml:space="preserve">  PS 01-28-01</t>
  </si>
  <si>
    <t>Žst. Studénka, úprava SZZ</t>
  </si>
  <si>
    <t xml:space="preserve">  PS 02-28-01</t>
  </si>
  <si>
    <t>PZS P6770 v ev. km 0,438</t>
  </si>
  <si>
    <t>D.2.1.1</t>
  </si>
  <si>
    <t>Kolejový spodek a svršek</t>
  </si>
  <si>
    <t xml:space="preserve">  SO 01-16-01</t>
  </si>
  <si>
    <t>Žst. Studénka, železnicní spodek</t>
  </si>
  <si>
    <t xml:space="preserve">  SO 01-17-01</t>
  </si>
  <si>
    <t>Žst.Studénka železnicní svršek</t>
  </si>
  <si>
    <t>D.2.1.10</t>
  </si>
  <si>
    <t>Protihlukové objekty</t>
  </si>
  <si>
    <t xml:space="preserve">  SO 01-33-01</t>
  </si>
  <si>
    <t>Protihluková opatrení</t>
  </si>
  <si>
    <t>D.2.1.3</t>
  </si>
  <si>
    <t>Prejezdy a prechody</t>
  </si>
  <si>
    <t xml:space="preserve">  SO 01-17-03</t>
  </si>
  <si>
    <t>Žst.Studénka železnicní prejezd</t>
  </si>
  <si>
    <t xml:space="preserve">  SO 02-17-01</t>
  </si>
  <si>
    <t>Rušení IS a úprava prejezdu ev. km 0,438</t>
  </si>
  <si>
    <t>D.2.1.4.1</t>
  </si>
  <si>
    <t>Železnicní mosty a propustky</t>
  </si>
  <si>
    <t xml:space="preserve">  SO 01-19-01</t>
  </si>
  <si>
    <t>Podjezd v km 245,004 trati Prerov – Bohumín</t>
  </si>
  <si>
    <t xml:space="preserve">  SO 01-19-04</t>
  </si>
  <si>
    <t>Podjez v km 245,043</t>
  </si>
  <si>
    <t>D.2.1.4.2</t>
  </si>
  <si>
    <t>Silnicní mosty, propustky</t>
  </si>
  <si>
    <t xml:space="preserve">  SO 01-19-02</t>
  </si>
  <si>
    <t>Silnicní most na ul.Butovická</t>
  </si>
  <si>
    <t xml:space="preserve">  SO 01-19-03</t>
  </si>
  <si>
    <t>Silnicní propustek pod místní komunikací ul. 2. kvetna</t>
  </si>
  <si>
    <t>D.2.1.5.1</t>
  </si>
  <si>
    <t>Preložky a úpravy sdelovacích zarízení</t>
  </si>
  <si>
    <t xml:space="preserve">  SO 01-10-01</t>
  </si>
  <si>
    <t>Preložka a ochrana drážních sdelovacích kabelu</t>
  </si>
  <si>
    <t>D.2.1.5.2</t>
  </si>
  <si>
    <t>Preložky a upravy silnoproudých zarízení</t>
  </si>
  <si>
    <t xml:space="preserve">  SO 01-11-01</t>
  </si>
  <si>
    <t>Prodloužení místní komunikace na ul.Butovická do prumyslového areálu - VO</t>
  </si>
  <si>
    <t xml:space="preserve">  SO 01-11-02</t>
  </si>
  <si>
    <t>Úprava VO na ulici Butovická a ulici Malá strana</t>
  </si>
  <si>
    <t xml:space="preserve">  SO 01-11-03</t>
  </si>
  <si>
    <t>Úprava VO na ulici 2.kvetna</t>
  </si>
  <si>
    <t xml:space="preserve">  SO 01-11-04</t>
  </si>
  <si>
    <t>Úprava VO na ulici Nádražní</t>
  </si>
  <si>
    <t xml:space="preserve">  SO 01-11-05</t>
  </si>
  <si>
    <t>Podjezd v km 245,044, osvetlení</t>
  </si>
  <si>
    <t xml:space="preserve">  SO 01-11-06</t>
  </si>
  <si>
    <t>Podjezd v km 245,044, prípojka nn pro CS deštových vod</t>
  </si>
  <si>
    <t xml:space="preserve">  SO 01-11-10</t>
  </si>
  <si>
    <t>Oplocení v prumyslovém areálu Studénka - elektrické napájení vrat</t>
  </si>
  <si>
    <t>D.2.1.5.3</t>
  </si>
  <si>
    <t>Hydrotechnické objekty</t>
  </si>
  <si>
    <t xml:space="preserve">  SO 01-34-01</t>
  </si>
  <si>
    <t>Podjezd v km 245,044, cerpací stanice</t>
  </si>
  <si>
    <t>D.2.1.6</t>
  </si>
  <si>
    <t>Potrubní vedení</t>
  </si>
  <si>
    <t xml:space="preserve">  SO 01-22-01</t>
  </si>
  <si>
    <t>Podjezd v km 245,044, ochrany a preložky plynovodu</t>
  </si>
  <si>
    <t xml:space="preserve">  SO 01-22-02</t>
  </si>
  <si>
    <t>Prodloužení místní komunikace na ul.Butovická do prumyslového areálu, ochrany a preložky plynovodu</t>
  </si>
  <si>
    <t xml:space="preserve">  SO 01-27-01</t>
  </si>
  <si>
    <t>Podjezd v km 245,044, ochrany a preložky vodovodu a kanalizací</t>
  </si>
  <si>
    <t xml:space="preserve">  SO 01-27-02</t>
  </si>
  <si>
    <t>Prodloužení místní komunikace na ul.Butovická do prumyslového areálu, ochrany a preložky vodovodu a</t>
  </si>
  <si>
    <t>D.2.1.8</t>
  </si>
  <si>
    <t>Pozemní komunikace</t>
  </si>
  <si>
    <t xml:space="preserve">  SO 01-18-01</t>
  </si>
  <si>
    <t>Úprava místní komunikace na ul. Nádražní a ul. 2. kvetna k podjezdu v km 245,044 na trati Prerov – B</t>
  </si>
  <si>
    <t xml:space="preserve">  SO 01-18-02</t>
  </si>
  <si>
    <t>Úprava místní komunikace na ul. 2. kvetna a ul. R. Tomáška k prejezdu v km 0,438 na trati Studénka -</t>
  </si>
  <si>
    <t xml:space="preserve">  SO 01-18-03</t>
  </si>
  <si>
    <t>Rekonstrukce jízdních pruhu a úprava prstence okružní križovatky na místní komunikaci ul.Butovická</t>
  </si>
  <si>
    <t xml:space="preserve">  SO 01-18-04</t>
  </si>
  <si>
    <t>Prodloužení místní komunikace na ul.Butovická do prumyslového areálu</t>
  </si>
  <si>
    <t xml:space="preserve">  SO 01-18-05</t>
  </si>
  <si>
    <t>Úprava prstence okružní križovatky na silnici c.III/46418</t>
  </si>
  <si>
    <t>D.2.2.1</t>
  </si>
  <si>
    <t>Pozemní objekty budov</t>
  </si>
  <si>
    <t xml:space="preserve">  SO 02-15-01</t>
  </si>
  <si>
    <t>Releový domek u prejezdu v km 0,438</t>
  </si>
  <si>
    <t>D.2.2.5</t>
  </si>
  <si>
    <t>Demolice</t>
  </si>
  <si>
    <t xml:space="preserve">  SO 01-15-02</t>
  </si>
  <si>
    <t>Demolice haly a doprovodných objektu v prumyslovém areálu Studénka</t>
  </si>
  <si>
    <t>D.2.2.6</t>
  </si>
  <si>
    <t>Drobná architektura</t>
  </si>
  <si>
    <t xml:space="preserve">  SO 01-15-01</t>
  </si>
  <si>
    <t>Oplocení v prumyslovém areálu Studénka</t>
  </si>
  <si>
    <t xml:space="preserve">  SO 01-15-03</t>
  </si>
  <si>
    <t>Úpravy oplocení podél silnice III. trídy c. 46427 k podjezdu v km 245,004 na trati Prerov - Bohumín</t>
  </si>
  <si>
    <t>D.2.3.1</t>
  </si>
  <si>
    <t>Trakcní vedení</t>
  </si>
  <si>
    <t xml:space="preserve">  SO 01-01-01</t>
  </si>
  <si>
    <t>ŽST. Studénka, úpravy trakcního vedení</t>
  </si>
  <si>
    <t>D.2.3.4</t>
  </si>
  <si>
    <t>Ohrev výmen</t>
  </si>
  <si>
    <t xml:space="preserve">  SO 01-06-01</t>
  </si>
  <si>
    <t>ŽST Studénka, úprava EOV</t>
  </si>
  <si>
    <t>D.2.3.6</t>
  </si>
  <si>
    <t>Rozvody VN, NN</t>
  </si>
  <si>
    <t xml:space="preserve">  SO 01-06-02</t>
  </si>
  <si>
    <t>ŽST Studénka, preložky silnoproudých rozvodu SŽDC</t>
  </si>
  <si>
    <t xml:space="preserve">  SO 01-12-01</t>
  </si>
  <si>
    <t>ŽST Studénka, preložka kabelového vedení 22kV SŽDC</t>
  </si>
  <si>
    <t>D.2.3.7</t>
  </si>
  <si>
    <t>Ukolejnení kovových konstrukcí</t>
  </si>
  <si>
    <t xml:space="preserve">  SO 01-01-02</t>
  </si>
  <si>
    <t>ŽST. Studénka, ukolejnení kovových konstrukcí</t>
  </si>
  <si>
    <t>D.2.4.1</t>
  </si>
  <si>
    <t>Náhradní výsadby</t>
  </si>
  <si>
    <t xml:space="preserve">  SO 90-00-01</t>
  </si>
  <si>
    <t>Náhradní výsadby a vegetacní úpravy</t>
  </si>
  <si>
    <t>D.9.8</t>
  </si>
  <si>
    <t>SO 98-98 – Všeobecný objekt</t>
  </si>
  <si>
    <t xml:space="preserve">  SO 98-98</t>
  </si>
  <si>
    <t>Všeobecný objekt</t>
  </si>
  <si>
    <t>D.9.9</t>
  </si>
  <si>
    <t>Likvidace odpadu vcetne dopravy</t>
  </si>
  <si>
    <t xml:space="preserve">  SO 90-90</t>
  </si>
  <si>
    <t>D.x.x.</t>
  </si>
  <si>
    <t>MSV Metal a.s.</t>
  </si>
  <si>
    <t xml:space="preserve">  SO 01-11-11</t>
  </si>
  <si>
    <t>Prípojka nn pro vrátnici MSV Metal a.s.</t>
  </si>
  <si>
    <t xml:space="preserve">  SO 01-11-12</t>
  </si>
  <si>
    <t>Napájení vjezdové brány do areálu MSV Metal a.s.</t>
  </si>
  <si>
    <t xml:space="preserve">  SO 01-11-13</t>
  </si>
  <si>
    <t>Úprava osvetlení v areálu MSV Metal a.s.</t>
  </si>
  <si>
    <t xml:space="preserve">  SO 01-15-04</t>
  </si>
  <si>
    <t>Vrátnice MSV Metal a.s.</t>
  </si>
  <si>
    <t xml:space="preserve">  SO 01-15-05</t>
  </si>
  <si>
    <t>Oplocení</t>
  </si>
  <si>
    <t xml:space="preserve">  SO 01-18-06</t>
  </si>
  <si>
    <t>Komunikace</t>
  </si>
  <si>
    <t xml:space="preserve">  SO 01-18-07</t>
  </si>
  <si>
    <t>Vstupní váhy a vjezdové závory MSV Metal a.s.</t>
  </si>
  <si>
    <t xml:space="preserve">  SO 01-27-03</t>
  </si>
  <si>
    <t>Úpravy areálu MSV Metal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</si>
  <si>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</si>
  <si>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</si>
  <si>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</si>
  <si>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</si>
  <si>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</si>
  <si>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</si>
  <si>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</si>
  <si>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</si>
  <si>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</si>
  <si>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</si>
  <si>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</si>
  <si>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</si>
  <si>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</si>
  <si>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</si>
  <si>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</si>
  <si>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</si>
  <si>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</si>
  <si>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</si>
  <si>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</si>
  <si>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</si>
  <si>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</si>
  <si>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01-28-01</t>
  </si>
  <si>
    <t>SD</t>
  </si>
  <si>
    <t>1</t>
  </si>
  <si>
    <t>Zemní práce</t>
  </si>
  <si>
    <t>P</t>
  </si>
  <si>
    <t>132738</t>
  </si>
  <si>
    <t/>
  </si>
  <si>
    <t>HLOUBENÍ RÝH ŠÍR DO 2M PAŽ I NEPAŽ TR. I, ODVOZ DO 20KM</t>
  </si>
  <si>
    <t>M3</t>
  </si>
  <si>
    <t>PP</t>
  </si>
  <si>
    <t>VV</t>
  </si>
  <si>
    <t>TS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</si>
  <si>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</si>
  <si>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132939</t>
  </si>
  <si>
    <t>PRÍPLATEK ZA DALŠÍ 1KM DOPRAVY ZEMINY</t>
  </si>
  <si>
    <t>položka zahrnuje príplatek k vodorovnému premístení zeminy za každý další 1km nad 20km</t>
  </si>
  <si>
    <t>133738</t>
  </si>
  <si>
    <t>HLOUBENÍ ŠACHET ZAPAŽ I NEPAŽ TR. I, ODVOZ DO 20KM</t>
  </si>
  <si>
    <t>14173</t>
  </si>
  <si>
    <t>PROTLACOVÁNÍ POTRUBÍ Z PLAST HMOT DN DO 200MM</t>
  </si>
  <si>
    <t>m</t>
  </si>
  <si>
    <t>položka zahrnuje dodávku protlacovaného potrubí a veškeré pomocné práce (startovací zarízení, startovací a cílová jáma, operné a vodící bloky a pod.)</t>
  </si>
  <si>
    <t>17411</t>
  </si>
  <si>
    <t>ZÁSYP JAM A RÝH ZEMINOU SE ZHUTNENÍM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</si>
  <si>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</si>
  <si>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18215</t>
  </si>
  <si>
    <t>ÚPRAVA POVRCHU SROVNÁNÍM ÚZEMÍ V TL DO 0,50M</t>
  </si>
  <si>
    <t>m2</t>
  </si>
  <si>
    <t>položka zahrnuje srovnání výškových rozdílu terénu</t>
  </si>
  <si>
    <t>7</t>
  </si>
  <si>
    <t>Pridružená stavební výroba</t>
  </si>
  <si>
    <t>701005</t>
  </si>
  <si>
    <t>VYHLEDÁVACÍ MARKER ZEMNÍ S MOŽNOSTÍ ZÁPISU</t>
  </si>
  <si>
    <t>KUS</t>
  </si>
  <si>
    <t>1. Položka obsahuje:
 – úprava dna výkopu
 – položení betonového žlabu / chránicky vcetne zakrytí
 – pomocné mechanismy
2. Položka neobsahuje:
 X
3. Zpusob merení:
Udává se pocet kusu kompletní konstrukce nebo práce.</t>
  </si>
  <si>
    <t>702111</t>
  </si>
  <si>
    <t>KABELOVÝ ŽLAB ZEMNÍ VCETNE KRYTU SVETLÉ ŠÍRKY DO 120 MM</t>
  </si>
  <si>
    <t>1. Položka obsahuje:
 – kompletní montáž, rozmerení, upevnení, rezání, spojování a pod. 
 – veškerý spojovací a montážní materiál vc. upevnovacího materiálu ( držáky apod.)
 – pomocné mechanismy
2. Položka neobsahuje:
 X
3. Zpusob merení:
Merí se metr délkový.</t>
  </si>
  <si>
    <t>702112</t>
  </si>
  <si>
    <t>KABELOVÝ ŽLAB ZEMNÍ VCETNE KRYTU SVETLÉ ŠÍRKY PRES 120 DO 250 MM</t>
  </si>
  <si>
    <t>702212</t>
  </si>
  <si>
    <t>KABELOVÁ CHRÁNICKA ZEMNÍ DN PRES 100 DO 200 MM</t>
  </si>
  <si>
    <t>1. Položka obsahuje:
 – proražení otvoru zdivem o prurezu od 0,01 do 0,025m2
 – úpravu a zacištení omítky po montáži vedení
 – pomocné mechanismy
2. Položka neobsahuje:
 – protipožární ucpávku
3. Zpusob merení:
Udává se pocet kusu kompletní konstrukce nebo práce.</t>
  </si>
  <si>
    <t>702313</t>
  </si>
  <si>
    <t>ZAKRYTÍ KABELU VÝSTRAŽNOU FÓLIÍ ŠÍRKY PRES 40 CM</t>
  </si>
  <si>
    <t>1. Položka obsahuje:
 – kompletní montáž, návrh, rozmerení, upevnení, zacištení, svárení, vrtání, rezání, spojování a pod. 
 – veškerý spojovací a montážní materiál vc. upevnovacího materiálu
 – sestavení a upevnení konstrukce na stanovišti
 – pomocné mechanismy a povrchovou úpravu
2. Položka neobsahuje:
 X
3. Zpusob merení:
Udává se pocet sad, které se skládají z predepsaných dílu, jež tvorí požadovaný celek, za každý zapocatý mesíc pronájmu.</t>
  </si>
  <si>
    <t>742H23</t>
  </si>
  <si>
    <t>KABEL NN CTYR- A PETIŽÍLOVÝ AL S PLASTOVOU IZOLACÍ OD 25 DO 50 MM2</t>
  </si>
  <si>
    <t>1. Položka obsahuje:
 – manipulace a uložení kabelu (do zeme, chránicky, kanálu, na rošty, na TV a pod.)
2. Položka neobsahuje:
 – príchytky, spojky, koncovky, chránicky apod.
3. Zpusob merení:
Merí se metr délkový.</t>
  </si>
  <si>
    <t>742L23</t>
  </si>
  <si>
    <t>UKONCENÍ DVOU AŽ PETIŽÍLOVÉHO KABELU KABELOVOU SPOJKOU OD 25 DO 50 MM2</t>
  </si>
  <si>
    <t>1. Položka obsahuje:
 – všechny práce spojené s úpravou kabelu pro montáž vcetne veškerého príslušentsví
2. Položka neobsahuje:
 X
3. Zpusob merení:
Udává se pocet kusu kompletní konstrukce nebo práce.</t>
  </si>
  <si>
    <t>742Z23</t>
  </si>
  <si>
    <t>DEMONTÁŽ KABELOVÉHO VEDENÍ NN</t>
  </si>
  <si>
    <t>1. Položka obsahuje:
 – všechny náklady na demontáž stávajícího zarízení se všemi pomocnými doplnujícími úpravami pro jeho likvidaci
 – naložení vybouraného materiálu na dopravní prostredek
2. Položka neobsahuje:
 – odvoz vybouraného materiálu
 – poplatek za likvidaci odpadu (nacení se dle SSD 0)
3. Zpusob merení:
Merí se metr délkový.</t>
  </si>
  <si>
    <t>75A131</t>
  </si>
  <si>
    <t>KABEL METALICKÝ DVOUPLÁŠTOVÝ DO 12 PÁRU - DODÁVKA</t>
  </si>
  <si>
    <t>KMPÁR</t>
  </si>
  <si>
    <t>1. Položka obsahuje:
 – dodání kabelu podle typu od výrobcu vcetne mimostaveništní dopravy
2. Položka neobsahuje:
 X
3. Zpusob merení:
Merí se n-násobky páru vodicu na kilometr.</t>
  </si>
  <si>
    <t>75A141</t>
  </si>
  <si>
    <t>KABEL METALICKÝ DVOUPLÁŠTOVÝ PRES 12 PÁRU - DODÁVKA</t>
  </si>
  <si>
    <t>75A217</t>
  </si>
  <si>
    <t>ZATAŽENÍ A SPOJKOVÁNÍ KABELU DO 12 PÁRU - MONTÁŽ</t>
  </si>
  <si>
    <t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 
 – kontrolní a záverecné merení na kabelu pro rozvod signalizace, zapojení po merení
 – dodávka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</si>
  <si>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75A218</t>
  </si>
  <si>
    <t>ZATAŽENÍ A SPOJKOVÁNÍ KABELU DO 12 PÁRU - DEMONTÁŽ</t>
  </si>
  <si>
    <t>1. Položka obsahuje:
 – demontáž kabelu, plastové spojky v poctu 3 kusy na 1 km kabelu, štítku prubehu v poctu 2 ks na 1 km kabelu, oznacovacího štítku kabelové spojky a kabelové formy
 – veškeré potrebné mechanizmy, jejich obsluhu a presun hmot.
 – naložení vybouraného materiálu na dopravní prostredek
 – odvoz vybouraného materiálu do skladu nebo na likvidaci
2. Položka neobsahuje:
 – poplatek za likvidaci odpadu (nacení se dle SSD 0)
3. Zpusob merení:
Merí se n-násobky páru vodicu na kilometr.</t>
  </si>
  <si>
    <t>75A227</t>
  </si>
  <si>
    <t>ZATAŽENÍ A SPOJKOVÁNÍ KABELU PRES 12 PÁRU - MONTÁŽ</t>
  </si>
  <si>
    <t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
 – kontrolní a záverecné merení na kabelu pro rozvod signalizace, zapojení po merení
 – montáž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</si>
  <si>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75A228</t>
  </si>
  <si>
    <t>ZATAŽENÍ A SPOJKOVÁNÍ KABELU PRES 12 PÁRU - DEMONTÁŽ</t>
  </si>
  <si>
    <t>75A311</t>
  </si>
  <si>
    <t>KABELOVÁ FORMA (UKONCENÍ KABELU) PRO KABELY ZABEZPECOVACÍ DO 12 PÁRU</t>
  </si>
  <si>
    <t>1. Položka obsahuje:
 – odstranení plášte kabelu, odstranení izolace z koncu žil na svorkovnici, zhotovení vodní zábrany, zformování a konecná úprava kabelu
 – kontrolní a záverecné merení na kabelu pro rozvod signalizace, zapojení po merení, montáž príchytky a štítku
2. Položka neobsahuje:
 X
3. Zpusob merení:
Udává se pocet kusu kompletní konstrukce nebo práce.</t>
  </si>
  <si>
    <t>75A312</t>
  </si>
  <si>
    <t>KABELOVÁ FORMA (UKONCENÍ KABELU) PRO KABELY ZABEZPECOVACÍ PRES 12 PÁRU</t>
  </si>
  <si>
    <t>75A321</t>
  </si>
  <si>
    <t>SPOJKA ROVNÁ PRO PLASTOVÉ KABELY S JÁDRY O PRUMERU 1 MM2 DO 12 PÁRU</t>
  </si>
  <si>
    <t>1. Položka obsahuje:
 – dodávku spojky
 – úplná montáž plastové spojky, príprava spojovacího prípravku, spojení žil kabelu, kontrola správnosti spojení žil, vysušení, zajištení prívodu el.energie, zatavení koncu kabelu a svarení stredu spojky
 – veškeré potrebné mechanizmy, jejich obsluhu a porízení všech potrebných materiálu i vlastní spojky, presun hmot
2. Položka neobsahuje:
 X
3. Zpusob merení:
Udává se pocet kusu kompletní konstrukce nebo práce.</t>
  </si>
  <si>
    <t>75A322</t>
  </si>
  <si>
    <t>SPOJKA ROVNÁ PRO PLASTOVÉ KABELY S JÁDRY O PRUMERU 1 MM2 PRES 12 PÁRU</t>
  </si>
  <si>
    <t>1. Položka obsahuje:
 – dodávku spojky
 – úplná montáž plastové spojky, príprava spojovacího prípravku, spojení žil kabelu, kontrola správnosti spojení žil, vysušení, zajištení prívodu el. energie, zatavení koncu kabelu a svarení stredu spojky
 – veškeré potrebné mechanizmy, jejich obsluhu a porízení všech potrebných materiálu i vlastní spojky, presun hmot
2. Položka neobsahuje:
 X
3. Zpusob merení:
Udává se pocet kusu kompletní konstrukce nebo práce.</t>
  </si>
  <si>
    <t>75B6G8</t>
  </si>
  <si>
    <t>USMERNOVAC - DEMONTÁŽ</t>
  </si>
  <si>
    <t>1. Položka obsahuje:
 – demontáž usmernovace, odpojení
 – demontáž zarízení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</si>
  <si>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75B6T8</t>
  </si>
  <si>
    <t>BATERIE - DEMONTÁŽ</t>
  </si>
  <si>
    <t>1. Položka obsahuje:
 – demontáž baterie, odpojení
 – demontáž zarízení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</si>
  <si>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75B979</t>
  </si>
  <si>
    <t>SW PRACOVIŠTE DISPECERA DOZ - ÚPRAVA</t>
  </si>
  <si>
    <t>1. Položka obsahuje:
 – úprava a instalace SW pracovište dispecera DOZ podle specifikace místa použití
 – úprava a instalaci príslušného programového vybavení
2. Položka neobsahuje:
 X
3. Zpusob merení:
Udává se pocet kusu kompletní konstrukce nebo práce.</t>
  </si>
  <si>
    <t>75B999</t>
  </si>
  <si>
    <t>SW PRO DOZ JEDNÉ STANICE - ÚPRAVA</t>
  </si>
  <si>
    <t>1. Položka obsahuje:
 – úprava a instalace SW pro DOZ jedné stanice podle specifikace místa použití
 – úprava a instalaci príslušného programového vybavení
2. Položka neobsahuje:
 X
3. Zpusob merení:
Udává se pocet kusu kompletní konstrukce nebo práce.</t>
  </si>
  <si>
    <t>75C117</t>
  </si>
  <si>
    <t>PRESTAVNÍK ELEKTROMOTORICKÝ - MONTÁŽ</t>
  </si>
  <si>
    <t>1. Položka obsahuje:
 – vymerení místa pripevnení upevnovací soupravy prestavníku a její montáž, pripevnení prestavníku na upevnovací soupravu, pripevnení kabelového záveru, zapojení dvou kabelových forem (vcetne merení a zapojení po merení)
 – prezkoušení a regulace prestavníku
 – montáž prestavníku se všemi pomocnými a doplnujícími pracemi a soucástmi, prípadné použití mechanizmu, vcetne dopravy ze skladu k místu montáže
2. Položka neobsahuje:
 X
3. Zpusob merení:
Udává se pocet kusu kompletní konstrukce nebo práce.</t>
  </si>
  <si>
    <t>75C167</t>
  </si>
  <si>
    <t>SNÍMAC POLOHY JAZYKU - MONTÁŽ</t>
  </si>
  <si>
    <t>1. Položka obsahuje:
 – vymerení místa montáže snímace polohy jazyku a kabelového záveru, pripevnení snímace, montáž kabelového záveru, zapojení 2 kusu kabelové formy (vcetne merení a zapojení po merení), prezkoušení
 – montáž snímace polohy jazyku se všemi pomocnými a doplnujícími pracemi a soucástmi, prípadné použití mechanizmu, vcetne dopravy ze skladu k místu montáže
2. Položka neobsahuje:
 X
3. Zpusob merení:
Udává se pocet kusu kompletní konstrukce nebo práce.</t>
  </si>
  <si>
    <t>75C168</t>
  </si>
  <si>
    <t>SNÍMAC POLOHY JAZYKU - DEMONTÁŽ</t>
  </si>
  <si>
    <t>1. Položka obsahuje:
 – demontáž snímace polohy jazyku a kabelového záveru, odpojení kabelových forem
 – demontáž snímace polohy jazyku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</si>
  <si>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75C178</t>
  </si>
  <si>
    <t>PRESTAVNÍK ELEKTROMOTORICKÝ - DEMONTÁŽ</t>
  </si>
  <si>
    <t>2. Položka neobsahuje:
 – poplatek za likvidaci odpadu (nacení se dle SSD 0)
3. Zpusob merení:
Udává se pocet kusu kompletní konstrukce nebo práce.</t>
  </si>
  <si>
    <t>75C337</t>
  </si>
  <si>
    <t>POMOCNÉ STAVEDLO (SE CTYRMI RADICI) - MONTÁŽ</t>
  </si>
  <si>
    <t>1. Položka obsahuje:
 – montáž pomocného stavedla (se ctyrmi radici), zapojení kabelových forem (vcetne merení a zapojení po merení), prezkoušení
 – montáž pomocného stavedla (se ctyrmi radici) se všemi pomocnými a doplnujícími pracemi a soucástmi, prípadné použití mechanizmu, vcetne dopravy ze skladu k místu montáže
2. Položka neobsahuje:
 X
3. Zpusob merení:
Udává se pocet kusu kompletní konstrukce nebo práce.</t>
  </si>
  <si>
    <t>75C358</t>
  </si>
  <si>
    <t>POMOCNÉ STAVEDLO - DEMONTÁŽ</t>
  </si>
  <si>
    <t>1. Položka obsahuje:
 – demontáž pomocného stavedla vcetne odpojení kabelové formy
 – demontáž pomocného stavedla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</si>
  <si>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75C518</t>
  </si>
  <si>
    <t>STOŽÁROVÉ NÁVESTIDLO DO DVOU SVETEL - DEMONTÁŽ</t>
  </si>
  <si>
    <t>1. Položka obsahuje:
 – demontáž betonového základu, demontáž stožárového návestidla do dvou svetel, zasypání jámy po základu návestidla
 – demontáž stožárového návestidla do dvou svetel se všemi pomocnými a doplnujícími pracemi a soucástmi a ukolejnení, prípadné použití mechanizmu, vcetne dopravy z místa demontáže do skladu. 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</si>
  <si>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75C611</t>
  </si>
  <si>
    <t>TRPASLICÍ NÁVESTIDLO DO DVOU SVETEL - DODÁVKA</t>
  </si>
  <si>
    <t>1. Položka obsahuje:
 – dodávka trpaslicího návestidla do dvou svetel podle jeho typu a potrebného pomocného materiálu a dopravy do staveništního skladu
 – dodávku trpaslicího návestidla do dvou svetel vcetne pomocného materiálu, dopravu do místa urcení
2. Položka neobsahuje:
 X
3. Zpusob merení:
Udává se pocet kusu kompletní konstrukce nebo práce.</t>
  </si>
  <si>
    <t>75C617</t>
  </si>
  <si>
    <t>TRPASLICÍ NÁVESTIDLO DO DVOU SVETEL - MONTÁŽ</t>
  </si>
  <si>
    <t>1. Položka obsahuje:
 – výkop jámy pro BETONOVÝ základ návestidla
 – usazení betonového základu, sestavení návestidla, oznacení oznacovacími štítky, zapojení kabelových forem (vcetne merení a zapojení po merení)
 – montáž trpaslicího návestidla do dvou svetel vcetne transformátorové skríne na základ
 – montáž trpaslicího návestidla do dvou svetel se všemi pomocnými a doplnujícími pracemi a soucástmi, prípadné použití mechanizmu, vcetne dopravy ze skladu k místu montáže
2. Položka neobsahuje:
 X
3. Zpusob merení:
Udává se pocet kusu kompletní konstrukce nebo práce.</t>
  </si>
  <si>
    <t>75C618</t>
  </si>
  <si>
    <t>TRPASLICÍ NÁVESTIDLO DO DVOU SVETEL - DEMONTÁŽ</t>
  </si>
  <si>
    <t>1. Položka obsahuje:
 – demontáž betonového základu, demontáž trpaslicího návestidla do dvou svetel, zasypání jámy po základu návestidla
 – demontáž trpaslicího návestidla do dvou svetel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</si>
  <si>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75C847</t>
  </si>
  <si>
    <t>STYKOVÝ TRANSFORMÁTOR, SYMETRIZACNÍ A UKOLEJNOVACÍ TLUMIVKA - MONTÁŽ</t>
  </si>
  <si>
    <t>1. Položka obsahuje:
 – usazení jednoho stykového transformátoru, montáž ochranné trubky, zapojení kabelových forem (vcetne merení a zapojení po merení)
 – regulace a zkoušení kolejového obvodu
 – montáž stykového transformátoru se všemi pomocnými a doplnujícími pracemi a soucástmi, prípadné použití mechanizmu, vcetne dopravy ze skladu k místu montáže
2. Položka neobsahuje:
 X
3. Zpusob merení:
Udává se pocet kusu kompletní konstrukce nebo práce.</t>
  </si>
  <si>
    <t>75C848</t>
  </si>
  <si>
    <t>STYKOVÝ TRANSFORMÁTOR, SYMETRIZACNÍ A UKOLEJNOVACÍ TLUMIVKA - DEMONTÁŽ</t>
  </si>
  <si>
    <t>1. Položka obsahuje:
 – demontáž jednoho stykového transformátoru vcetne odpojení kabelových prívodu
 – demontáž stykového transformátoru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</si>
  <si>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75C851</t>
  </si>
  <si>
    <t>SADA PROPOJEK PRO PRIPOJENÍ STYKOVÉHO TRANSFORMÁTORU, SYMETRIZACNÍ TLUMIVKY KE KOLEJNICI - DODÁVKA</t>
  </si>
  <si>
    <t>1. Položka obsahuje:
 – dodávka sady propojek (do 3 lan) pro pripojení jednoho stykového transformátoru ke kolejnicím podle typu a potrebné délky vcetne potrebného pomocného materiálu a dopravy do staveništního skladu
2. Položka neobsahuje:
 X
3. Zpusob merení:
Udává se pocet sad, které se skládají z predepsaných dílu, jež tvorí požadovaný celek.</t>
  </si>
  <si>
    <t>75C857</t>
  </si>
  <si>
    <t>SADA PROPOJEK PRO PRIPOJENÍ STYKOVÉHO TRANSFORMÁTORU, SYMETRIZACNÍ TLUMIVKY KE KOLEJNICI - MONTÁŽ</t>
  </si>
  <si>
    <t>1. Položka obsahuje:
 – rozmerení místa pripojení, prípadné vyvrtání otvoru, montáž sady propojek (do 3 lan) pro pripojení jednoho stykového transformátoru ke kolejnicím
 – montáž propojek pro pripojení stykového transformátoru ke kolejnicím se všemi pomocnými a doplnujícími pracemi a soucástmi, prípadné použití mechanizmu, vcetne dopravy ze skladu k místu montáže
2. Položka neobsahuje:
 X
3. Zpusob merení:
Udává se pocet sad, které se skládají z predepsaných dílu, jež tvorí požadovaný celek.</t>
  </si>
  <si>
    <t>75C858</t>
  </si>
  <si>
    <t>SADA PROPOJEK PRO PRIPOJENÍ STYKOVÉHO TRANSFORMÁTORU, SYMETRIZACNÍ TLUMIVKY KE KOLEJNICI - DEMONTÁŽ</t>
  </si>
  <si>
    <t>1. Položka obsahuje:
 – demontáž sady propojek (do 3 lan) pro pripojení jednoho stykového transformátoru ke kolejnicím
 – demontáž sady propojek pro pripojení stykového transformátoru ke kolejnicím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sad, které se skládají z predepsaných dílu, jež tvorí požadovaný celek.</t>
  </si>
  <si>
    <t>75C861</t>
  </si>
  <si>
    <t>KOMPLETNÍ SADA PROPOJEK DVOJICE STYKOVÝCH TRANSFORMÁTORU - DODÁVKA</t>
  </si>
  <si>
    <t>1. Položka obsahuje:
 – dodávka kompletní sady propojek dvojice stykových transformátoru (do 3 lan ke kolejnici) podle typu a potrebné délky vcetne potrebného pomocného materiálu a dopravy do staveništního skladu
 – dodávku kompletní sady propojek dvojice stykových transformátoru vcetne pomocného materiálu, dopravu do staveništního skladu
2. Položka neobsahuje:
 X
3. Zpusob merení:
Udává se pocet sad, které se skládají z predepsaných dílu, jež tvorí požadovaný celek.</t>
  </si>
  <si>
    <t>75C867</t>
  </si>
  <si>
    <t>KOMPLETNÍ SADA PROPOJEK DVOJICE STYKOVÝCH TRANSFORMÁTORU - MONTÁŽ</t>
  </si>
  <si>
    <t xml:space="preserve">1. Položka obsahuje:
 – rozmerení místa pripojení, prípadné vyvrtání otvoru, montáž kompletní sady propojek dvojice stykových transformátoru
 – montáž kompletní sady propojek dvojice stykových transformátoru (do 3 lan ke kolejnici)  se všemi pomocnými a doplnujícími pracemi a soucástmi, prípadné použití mechanizmu, vcetne dopravy ze skladu k místu montáže
2. Položka neobsahuje:
 X
3. Zpusob merení:
Udává se pocet sad, které se skládají z predepsaných dílu, jež tvorí požadovaný celek.</t>
  </si>
  <si>
    <t>75C868</t>
  </si>
  <si>
    <t>KOMPLETNÍ SADA PROPOJEK DVOJICE STYKOVÝCH TRANSFORMÁTORU - DEMONTÁŽ</t>
  </si>
  <si>
    <t xml:space="preserve">1. Položka obsahuje:
 – demontáž kompletní sady propojek dvojice stykových transformátoru dle typu daného položkou
 – demontáž kompletní sady propojek dvojice stykových transformátoru (do 3 lan ke kolejnici) 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sad, které se skládají z predepsaných dílu, jež tvorí požadovaný celek.</t>
  </si>
  <si>
    <t>75C871</t>
  </si>
  <si>
    <t>KOLEJOVÁ PROPOJKA VÝHYBKOVÁ - DODÁVKA</t>
  </si>
  <si>
    <t>1. Položka obsahuje:
 – dodávka kolejové propojky výhybkové (do 3 lan) podle typu a potrebné délky vcetne potrebného pomocného materiálu a dopravy do staveništního skladu
 – dodávku kolejové propojky výhybkové vcetne pomocného materiálu, dopravu do staveništního skladu
2. Položka neobsahuje:
 X
3. Zpusob merení:
Udává se pocet kusu kompletní konstrukce nebo práce.</t>
  </si>
  <si>
    <t>75C877</t>
  </si>
  <si>
    <t>KOLEJOVÁ PROPOJKA VÝHYBKOVÁ - MONTÁŽ</t>
  </si>
  <si>
    <t>1. Položka obsahuje:
 – rozmerení místa pripojení, prípadné vyvrtání otvoru, montáž kolejové propojky výhybkové
 – montáž kolejové propojky výhybkové (do 3 lan) se všemi pomocnými a doplnujícími pracemi a soucástmi, prípadné použití mechanizmu, vcetne dopravy ze skladu k místu montáže
2. Položka neobsahuje:
 X
3. Zpusob merení:
Udává se pocet kusu kompletní konstrukce nebo práce.</t>
  </si>
  <si>
    <t>75C878</t>
  </si>
  <si>
    <t>KOLEJOVÁ PROPOJKA VÝHYBKOVÁ - DEMONTÁŽ</t>
  </si>
  <si>
    <t>1. Položka obsahuje:
 – demontáž kolejové propojky výhybkové (do 3 lan) dle typu daného položkou
 – demontáž kolejové propojky výhybkové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</si>
  <si>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75C8C1</t>
  </si>
  <si>
    <t>MEZIKOLEJOVÁ LANOVÁ PROPOJKA DLOUHÁ (DO 3 LAN) - DODÁVKA</t>
  </si>
  <si>
    <t>1. Položka obsahuje:
 – dodávka mezikolejové lanové propojky podle typu a potrebné délky vcetne potrebného pomocného materiálu a dopravy do staveništního skladu
 – dodávku mezikolejové lanové propojky vcetne pomocného materiálu, dopravu do staveništního skladu
2. Položka neobsahuje:
 X
3. Zpusob merení:
Udává se v m kompletní konstrukce nebo práce.</t>
  </si>
  <si>
    <t>75C8C7</t>
  </si>
  <si>
    <t>MEZIKOLEJOVÁ LANOVÁ PROPOJKA DLOUHÁ (DO 3 LAN) - MONTÁŽ</t>
  </si>
  <si>
    <t>1. Položka obsahuje:
 – rozmerení místa pripojení, prípadné vyvrtání otvoru, montáž mezikolejové lanové propojky
 – montáž mezikolejové lanové propojky se všemi pomocnými a doplnujícími pracemi a soucástmi, prípadné použití mechanizmu, vcetne dopravy ze skladu k místu montáže
2. Položka neobsahuje:
 X
3. Zpusob merení:
Udává se v m kompletní konstrukce nebo práce.</t>
  </si>
  <si>
    <t>75C8C8</t>
  </si>
  <si>
    <t>MEZIKOLEJOVÁ LANOVÁ PROPOJKA DLOUHÁ (DO 3 LAN) - DEMONTÁŽ</t>
  </si>
  <si>
    <t>1. Položka obsahuje:
 – demontáž mezikolejové lanové propojky dle typu daného položkou
 – demontáž mezikolejové lanové propojky výhybkové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v m kompletní konstrukce nebo práce.</t>
  </si>
  <si>
    <t>75D128</t>
  </si>
  <si>
    <t>SKRÍN LOGIKY ELEKTRONICKÉHO PREJEZDOVÉHO ZABEZPECOVACÍHO ZARÍZENÍ - DEMONTÁŽ</t>
  </si>
  <si>
    <t>1. Položka obsahuje:
 – demontáž skríne logiky elektronického prejezdového zabezpecovacího zarízení vcetne odpojení od kabelových rozvodu
 – demontáž skríne logiky a skrínky místního ovládání elektronického prejezdového zabezpecovacího zarízení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</si>
  <si>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75D168</t>
  </si>
  <si>
    <t>RELÉOVÝ DOMEK (DO 18 M2) PREFABRIKOVANÝ - DEMONTÁŽ</t>
  </si>
  <si>
    <t>1. Položka obsahuje:
 – demontáž reléového domku prefabrikovaného, izolovaného, s klimatizací a vnitrní kabelizací vcetne odpojení od kabelových rozvodu
 – demontáž reléového domku prefabrikovaného, izolovaného, s klimatizací a vnitrní kabelizací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</si>
  <si>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75D218</t>
  </si>
  <si>
    <t>VÝSTRAŽNÍK SE ZÁVOROU, 1 SKRÍN - DEMONTÁŽ</t>
  </si>
  <si>
    <t>1. Položka obsahuje:
 – demontáž betonového základu, zasypání jámy po základu, demontáž výstražníku se závorou 1 skrín vcetne odpojení kabelových prívodu
 – demontáž výstražníku se závorou 1 skrín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</si>
  <si>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75E117</t>
  </si>
  <si>
    <t>DOZOR PRACOVNÍKU PROVOZOVATELE PRI PRÁCI NA ŽIVÉM ZARÍZENÍ</t>
  </si>
  <si>
    <t>HOD</t>
  </si>
  <si>
    <t>1. Položka obsahuje:
 – pri provádení prací na zarízení, které je v provozu, urcují pracovníci správy dopravní cesty kdy a jak je možné potrebný zásah provést
 – ztrátu casu pracovníku prozozovatele, kterí tento cas využijí ve prospech provádené stavby
2. Položka neobsahuje:
 X
3. Zpusob merení:
Udává se pocet hodin provádení dozoru, revize nebo práce.</t>
  </si>
  <si>
    <t>75E137</t>
  </si>
  <si>
    <t>PREZKOUŠENÍ VLAKOVÝCH CEST</t>
  </si>
  <si>
    <t>1. Položka obsahuje:
 – postavení vlakové cesty a kontrola návestního znaku, prezkoušení zmeny návestního znaku z povolujícího na zakazující a poruchy žárovek
 – simulace jízdy vlaku
 – prezkoušení nouzového vybavení
 – prezkoušení vazeb na tratové zabezpecovací zarízení
 – kompletní zkoušky
2. Položka neobsahuje:
 X
3. Zpusob merení:
Udává se pocet kusu kompletní konstrukce nebo práce.</t>
  </si>
  <si>
    <t>75E157</t>
  </si>
  <si>
    <t>PREZKOUŠENÍ A REGULACE NÁVESTIDEL</t>
  </si>
  <si>
    <t>1. Položka obsahuje:
 – prezkoušení správné cinnosti relé, prezkoušení všech návestních znaku
 – premerení a regulace napetí na žárovkách
 – prípadné odstranení zaclonení žárovek
 – kompletní prezkoušení a regulaci
2. Položka neobsahuje:
 X
3. Zpusob merení:
Udává se pocet kusu kompletní konstrukce nebo práce.</t>
  </si>
  <si>
    <t>75E1B7</t>
  </si>
  <si>
    <t>REGULACE A ZKOUŠENÍ ZABEZPECOVACÍHO ZARÍZENÍ</t>
  </si>
  <si>
    <t>1. Položka obsahuje:
 – zajištení a provedení ciností urcenných položkou vcetne dodávky potrebného pomocného materiálu a dopravy na místo urcení
 – provedení zkušebního provozu se všemi pomocnými a doplnujícími pracemi a soucástmi, prípadné použití mechanizmu
2. Položka neobsahuje:
 X
3. Zpusob merení:
Udává se pocet hodin provádení dozoru, revize nebo práce.</t>
  </si>
  <si>
    <t>75E1C7</t>
  </si>
  <si>
    <t>PROTOKOL UTZ</t>
  </si>
  <si>
    <t>1. Položka obsahuje:
 – protokol autorizovanou osobou podle požadavku CSN, vcetne hodnocení
2. Položka neobsahuje:
 X
3. Zpusob merení:
Udává se pocet kusu kompletní konstrukce nebo práce.</t>
  </si>
  <si>
    <t>75F2B9</t>
  </si>
  <si>
    <t>SW ADRESNÝ RBC - ÚPRAVA DLE POŽADAVKU PRO JEDEN VENKOVNÍ PRVEK</t>
  </si>
  <si>
    <t>1. Položka obsahuje:
 – úprava adresného SW RBC
 – dodávku zarízení vcetne pomocného materiálu, dopravu do místa urcení
2. Položka neobsahuje:
prezkoušení a regulaci dle poctu vlakových cest
3. Zpusob merení:
Udává se pocet kusu venkovních prvku vyvolávajících úpravu SW.</t>
  </si>
  <si>
    <t>990</t>
  </si>
  <si>
    <t>Likvidace odpadu vc. dopravy</t>
  </si>
  <si>
    <t>R015140</t>
  </si>
  <si>
    <t>901</t>
  </si>
  <si>
    <t>NEOCENOVAT - POPLATKY ZA LIKVIDACI ODPADU NEKONTAMINOVANÝCH - 17 01 01 BETON Z DEMOLIC OBJEKTU, ZÁKLADU TV, KULY A SLOUPY VCETNE DOPRAVY</t>
  </si>
  <si>
    <t>T</t>
  </si>
  <si>
    <t>Evidencní položka</t>
  </si>
  <si>
    <t>1.500000 = 1,500 [A] _x000d_
Celkem 1,5 = 1,500 _x000d_
Celkem 1,5 = 1,500_x000d_</t>
  </si>
  <si>
    <t xml:space="preserve">1. Položka obsahuje:   
 – veškeré poplatky provozovateli skládky, recyklacní linky nebo jiného zarízení na zpracování nebo likvidaci odpadu související s prevzetím, uložením, zpracováním nebo likvidací odpadu   
 – náklady spojené s dopravou z místa stavby na místo prevzetí provozovatelem skládky, recyklacní linky nebo jiného zarízení na zpracování nebo likvidaci odpadu    
 – náklady spojené s vyložením a manipulací s materiálem v míste skládky    
2. Položka neobsahuje:   
 – náklady spojené s naložením a manipulací materiálem    
3. Zpusob merení:   
Tunou se rozumí hmotnost odpadu vytrídeného v souladu se zákonem c. 541/2020 Sb., o nakládání s odpady, v platném znení.</t>
  </si>
  <si>
    <t>R015310</t>
  </si>
  <si>
    <t>NEOCENOVAT - POPLATKY ZA LIKVIDACI ODPADU NEKONTAMINOVANÝCH - 16 02 14 ELEKTROŠROT (VYRAZENÁ ELEKTRICKÁ ZARÍZENÍ A PRÍSTROJE), VCETNE DOPRAVY</t>
  </si>
  <si>
    <t xml:space="preserve">Evidencní položka   
Výzisk - prebírá Správa železnic</t>
  </si>
  <si>
    <t>1.000000 = 1,000 [A] _x000d_
Celkem 1 = 1,000 _x000d_
Celkem 1 = 1,000_x000d_</t>
  </si>
  <si>
    <t>R015420</t>
  </si>
  <si>
    <t>NEOCENOVAT - POPLATKY ZA LIKVIDACI ODPADU NEKONTAMINOVANÝCH - 17 06 04 ZBYTKY IZOLACNÍCH MATERIÁLU VCETNE DOPRAVY</t>
  </si>
  <si>
    <t>0.010000 = 0,010 [A] _x000d_
Celkem 0,01 = 0,010 _x000d_
Celkem 0,01 = 0,010_x000d_</t>
  </si>
  <si>
    <t>R015655</t>
  </si>
  <si>
    <t>NEOCENOVAT - POPLATKY ZA LIKVIDACI ODPADU NEBEZPECNÝCH - 16 06 05* JINÉ BATERIE A AKUMULÁTORY (NAPR. S LITHIEM), VCETNE DOPRAVY</t>
  </si>
  <si>
    <t xml:space="preserve">Evidencní položka   
N odpad: nebezpecné látky    
Zpusob likvidace: likvidace oprávnenou osobou</t>
  </si>
  <si>
    <t>0.200000 = 0,200 [A] _x000d_
Celkem 0,2 = 0,200 _x000d_
Celkem 0,2 = 0,200_x000d_</t>
  </si>
  <si>
    <t>R</t>
  </si>
  <si>
    <t>položky</t>
  </si>
  <si>
    <t>R75D166</t>
  </si>
  <si>
    <t>PROVIZORNÍ BUNKA VÝH.STANOVIŠTE - PRONÁJEM</t>
  </si>
  <si>
    <t>kus/mesíc</t>
  </si>
  <si>
    <t>Pronájem bunky.</t>
  </si>
  <si>
    <t>R75D167</t>
  </si>
  <si>
    <t>PROVIZORNÍ BUNKA VÝH.STANOVIŠTE - MONTÁŽ</t>
  </si>
  <si>
    <t>Montáž bunky (veškeré prace).</t>
  </si>
  <si>
    <t>R75D168</t>
  </si>
  <si>
    <t>PROVIZORNÍ BUNKA VÝH.STANOVIŠTE - DEMONTÁŽ</t>
  </si>
  <si>
    <t>Demontáž bunky.</t>
  </si>
  <si>
    <t>R75E117</t>
  </si>
  <si>
    <t>DOZOR PRACOVNÍKU NA PROVIZORNÍCH VÝH:STANOVIŠTÍCH</t>
  </si>
  <si>
    <t>hod</t>
  </si>
  <si>
    <t>Pracovník pro provizorní výh. stanovište.</t>
  </si>
  <si>
    <t>PS 02-28-01</t>
  </si>
  <si>
    <t>131939</t>
  </si>
  <si>
    <t>742G12</t>
  </si>
  <si>
    <t>KABEL NN DVOU- A TRÍŽÍLOVÝ CU S PLASTOVOU IZOLACÍ OD 4 DO 16 MM2</t>
  </si>
  <si>
    <t>742H12</t>
  </si>
  <si>
    <t>KABEL NN CTYR- A PETIŽÍLOVÝ CU S PLASTOVOU IZOLACÍ OD 4 DO 16 MM2</t>
  </si>
  <si>
    <t>742L12</t>
  </si>
  <si>
    <t>UKONCENÍ DVOU AŽ PETIŽÍLOVÉHO KABELU V ROZVADECI NEBO NA PRÍSTROJI OD 4 DO 16 MM2</t>
  </si>
  <si>
    <t>75A151</t>
  </si>
  <si>
    <t>KABEL METALICKÝ SE STÍNENÍM DO 12 PÁRU - DODÁVKA</t>
  </si>
  <si>
    <t>75A237</t>
  </si>
  <si>
    <t>ZATAŽENÍ A SPOJKOVÁNÍ KABELU SE STÍNENÍM DO 12 PÁRU - MONTÁŽ</t>
  </si>
  <si>
    <t xml:space="preserve">1. Položka obsahuje:
 – uložení kabelu zatažením, dodávka a zhotovení plastové spojky vcetne dodávky v poctu 3 kusy na 1 km kabelu, príprava spojovacího prípravku, spojení žil kabelu, kontrola správnosti spojení žil, vysušení, zajištení prívodu el. energie, zatavení koncu kabelu a svarení stredu spojky
  – kontrolní a záverecné merení na kabelu pro rozvod signalizace, zapojení po merení
 – montáž štítku prubehu v poctu 2 ks na 1 km kabelu vcetne montáže, montáž oznacovacího štítku kabelové spojky a kabelové formy, dodávka a montáž kabelových objímek
 – veškeré potrebné mechanizmy, jejich obsluhu a porízení všech potrebných materiálu, presun hmot
2. Položka neobsahuje:
 X
3. Zpusob merení:
Merí se n-násobky páru vodicu na kilometr.</t>
  </si>
  <si>
    <t>75B569</t>
  </si>
  <si>
    <t>ÚPRAVA RELÉOVÝCH, NAPÁJECÍCH NEBO KABELOVÝCH STOJANU NEBO SKRÍNÍ</t>
  </si>
  <si>
    <t>1. Položka obsahuje:
 – demontáž a montáž úprav reléových napájecích nebo kabelových stojanu, odpojení
 – demontáž a montáž zarízení se všemi pomocnými a doplnujícími pracemi a soucástmi a potrebným materiálem, prípadné použití mechanizmu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</si>
  <si>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75B6A1</t>
  </si>
  <si>
    <t>USMERNOVAC 24 V/50 A - DODÁVKA</t>
  </si>
  <si>
    <t>1. Položka obsahuje:
 – dodání kompletního usmernovace podle typu vcetne potrebného pomocného materiálu a jeho dopravy na místo urcení
 – porízení príslušného usmernovace, na dopravu do místa urcení
2. Položka neobsahuje:
 X
3. Zpusob merení:
Udává se pocet kusu kompletní konstrukce nebo práce.</t>
  </si>
  <si>
    <t>75B6G7</t>
  </si>
  <si>
    <t>USMERNOVAC - MONTÁŽ</t>
  </si>
  <si>
    <t>1. Položka obsahuje:
 – montáž usmernovace na místo urcení, jeho pripojení a prezkoušení
 – montáž dodaného zarízení se všemi pomocnými a doplnujícími pracemi a soucástmi, prípadné použití mechanizmu
2. Položka neobsahuje:
 X
3. Zpusob merení:
Udává se pocet kusu kompletní konstrukce nebo práce.</t>
  </si>
  <si>
    <t>75B6L1</t>
  </si>
  <si>
    <t>BEZÚDRŽBOVÁ BATERIE 24 V/160 AH - DODÁVKA</t>
  </si>
  <si>
    <t>1. Položka obsahuje:
 – dodání kompletní baterie podle typu vcetne potrebného pomocného materiálu a jeho dopravy na místo urcení
 – porízení príslušné baterie vcetne pomocného materiálu, na dopravu do místa urcení
2. Položka neobsahuje:
 X
3. Zpusob merení:
Udává se pocet kusu kompletní konstrukce nebo práce.</t>
  </si>
  <si>
    <t>75B6T7</t>
  </si>
  <si>
    <t>BATERIE - MONTÁŽ</t>
  </si>
  <si>
    <t>1. Položka obsahuje:
 – montáž baterie na místo urcení, její pripojení, dobití na plnou kapacitu a prezkoušení
 – montáž dodaného zarízení se všemi pomocnými a doplnujícími pracemi a soucástmi, prípadné použití mechanizmu
2. Položka neobsahuje:
 X
3. Zpusob merení:
Udává se pocet kusu kompletní konstrukce nebo práce.</t>
  </si>
  <si>
    <t>75B939</t>
  </si>
  <si>
    <t>INDIVIDUÁLNÍ SW ELEKTRONICKÉHO STAVEDLA S RELÉOVÝM ROZHRANÍM - ÚPRAVA</t>
  </si>
  <si>
    <t>1. Položka obsahuje:
 – úprava a instalace individuálního SW elektronického stavedla podle specifikace místa použití
 –úprava a instalaci príslušného programového vybavení
2. Položka neobsahuje:
 X
3. Zpusob merení:
Merí se ve výhybkových jednotkách, tj. udává se libovolná metráž kabelu a libovolná kusovitost príslušenství vztažená na jednu výhybkovou jednotku.</t>
  </si>
  <si>
    <t>75B951</t>
  </si>
  <si>
    <t>SW PRO ELEKTRONICKÉ PREJEZDOVÉ ZABEZPECOVACÍ ZARÍZENÍ NA JEDNOKOLEJNÉ TRATI - DODÁVKA</t>
  </si>
  <si>
    <t>1. Položka obsahuje:
 – dodání základního SW pro elektronické prejezdové zabezpecovací zarízení podle typu urceného položkou
2. Položka neobsahuje:
 X
3. Zpusob merení:
Udává se pocet kusu kompletní konstrukce nebo práce.</t>
  </si>
  <si>
    <t>75B957</t>
  </si>
  <si>
    <t>SW PRO ELEKTRONICKÉ PREJEZDOVÉ ZABEZPECOVACÍ ZARÍZENÍ NA JEDNOKOLEJNÉ TRATI - MONTÁŽ</t>
  </si>
  <si>
    <t>1. Položka obsahuje:
 – tvorba a instalace individuálního SW pro elektronické prejezdové zabezpecovací zarízení podle specifikace místa použití
2. Položka neobsahuje:
 X
3. Zpusob merení:
Udává se pocet kusu kompletní konstrukce nebo práce.</t>
  </si>
  <si>
    <t>75B959</t>
  </si>
  <si>
    <t>SW PRO ELEKTRONICKÉ PREJEZDOVÉ ZABEZPECOVACÍ ZARÍZENÍ NA JEDNOKOLEJNÉ TRATI - ÚPRAVA</t>
  </si>
  <si>
    <t>1. Položka obsahuje:
 – úprava a instalace SW pro elektronické prejezdové zabezpecovací zarízení podle specifikace místa použití
 – úprava a instalaci príslušného programového vybavení
2. Položka neobsahuje:
 X
3. Zpusob merení:
Udává se pocet kusu kompletní konstrukce nebo práce.</t>
  </si>
  <si>
    <t>75C527</t>
  </si>
  <si>
    <t>STOŽÁROVÉ NÁVESTIDLO TRÍSVETLOVÉ - MONTÁŽ</t>
  </si>
  <si>
    <t>1. Položka obsahuje:
 – výkop jámy pro BETONOVÝ základ návestidla
 – usazení betonového základu, sestavení návestidla, oznacení oznacovacími štítky, zapojení kabelových forem (vcetne merení a zapojení po merení)
 – montáž stožárového návestidla trísvetlového vcetne transformátorové skríne na základ
 – montáž stožárového návestidla trísvetlového se všemi pomocnými a doplnujícími pracemi a soucástmi a ukolejnení, prípadné použití mechanizmu, vcetne dopravy ze skladu k místu montáže
2. Položka neobsahuje:
 X
3. Zpusob merení:
Udává se pocet kusu kompletní konstrukce nebo práce.</t>
  </si>
  <si>
    <t>75C528</t>
  </si>
  <si>
    <t>STOŽÁROVÉ NÁVESTIDLO TRÍSVETLOVÉ - DEMONTÁŽ</t>
  </si>
  <si>
    <t>1. Položka obsahuje:
 – demontáž betonového základu, demontáž stožárového návestidla trísvetlového, zasypání jámy po základu návestidla
 – demontáž stožárového návestidla trísvetlového se všemi pomocnými a doplnujícími pracemi a soucástmi a ukolejnení,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</si>
  <si>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75C711</t>
  </si>
  <si>
    <t>OZNACOVACÍ PÁS NÁVESTIDLA - DODÁVKA</t>
  </si>
  <si>
    <t>1. Položka obsahuje:
 – dodávka oznacovacího pásu návestidla podle specifikace a potrebného pomocného materiálu a dopravy do staveništního skladu
 – dodávku oznacovacího pásu návestidla vcetne pomocného materiálu, dopravu do místa urcení
2. Položka neobsahuje:
 X
3. Zpusob merení:
Udává se pocet kusu kompletní konstrukce nebo práce.</t>
  </si>
  <si>
    <t>75C717</t>
  </si>
  <si>
    <t>OZNACOVACÍ PÁS NÁVESTIDLA - MONTÁŽ</t>
  </si>
  <si>
    <t>1. Položka obsahuje:
 – vymerení místa umístení, montáž oznacovacího pásu návestidla
 – montáž oznacovacího pásu návestidla se všemi pomocnými a doplnujícími pracemi a soucástmi, prípadné použití mechanizmu, vcetne dopravy ze skladu k místu montáže
2. Položka neobsahuje:
 X
3. Zpusob merení:
Udává se pocet kusu kompletní konstrukce nebo práce.</t>
  </si>
  <si>
    <t>75C718</t>
  </si>
  <si>
    <t>OZNACOVACÍ PÁS NÁVESTIDLA - DEMONTÁŽ</t>
  </si>
  <si>
    <t>1. Položka obsahuje:
 – demontáž oznacovacího pásu návestidla podle typu daného položkou
 – demontáž oznacovacího pásu návestidla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</si>
  <si>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75C721</t>
  </si>
  <si>
    <t>VZDÁLENOSTNÍ UPOZORNOVADLO, NEPROMENNÉ NÁVESTIDLO SE ZÁKLADEM - DODÁVKA</t>
  </si>
  <si>
    <t>1. Položka obsahuje:
 – dodávka vzdálenostního upozornovadla vcetne potrebného pomocného materiálu a dopravy do staveništního skladu
 – dodávku vzdálenostního upozornovadla vcetne pomocného materiálu, dopravu do místa urcení
2. Položka neobsahuje:
 X
3. Zpusob merení:
Udává se pocet kusu kompletní konstrukce nebo práce.</t>
  </si>
  <si>
    <t>75C727</t>
  </si>
  <si>
    <t>VZDÁLENOSTNÍ UPOZORNOVADLO, NEPROMENNÉ NÁVESTIDLO SE ZÁKLADEM - MONTÁŽ</t>
  </si>
  <si>
    <t>1. Položka obsahuje:
 – vymerení místa umístení, sestavení a usazení vzdálenostního upozornovadla do jámy, úprava zeminou, oprava náteru
 – montáž vzdálenostního upozornovadla se všemi pomocnými a doplnujícími pracemi a soucástmi, prípadné použití mechanizmu, vcetne dopravy ze skladu k místu montáže
2. Položka neobsahuje:
 X
3. Zpusob merení:
Udává se pocet kusu kompletní konstrukce nebo práce.</t>
  </si>
  <si>
    <t>75C728</t>
  </si>
  <si>
    <t>VZDÁLENOSTNÍ UPOZORNOVADLO, NEPROMENNÉ NÁVESTIDLO SE ZÁKLADEM - DEMONTÁŽ</t>
  </si>
  <si>
    <t>1. Položka obsahuje:
 – demontáž vzdálenostního upozornovadla podle typu daného položkou
 – demontáž vzdálenostního upozornovadla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</si>
  <si>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75C911</t>
  </si>
  <si>
    <t>SNÍMAC POCÍTACE NÁPRAV - DODÁVKA</t>
  </si>
  <si>
    <t>1. Položka obsahuje:
 – kompletní dodávka snímace pocítace náprav, potrebného pomocného materiálu a dopravy do staveništního skladu
 – dodávku snímace pocítace náprav a pomocného materiálu, dopravu do staveništního skladu
2. Položka neobsahuje:
 X
3. Zpusob merení:
Udává se pocet kusu kompletní konstrukce nebo práce.</t>
  </si>
  <si>
    <t>75C917</t>
  </si>
  <si>
    <t>SNÍMAC POCÍTACE NÁPRAV - MONTÁŽ</t>
  </si>
  <si>
    <t>1. Položka obsahuje:
 – montáž snímace pocítace náprav vcetne zapojení kabelových forem (vcetne merení a zapojení po merení), prezkoušení
 – montáž snímace pocítace náprav se všemi pomocnými a doplnujícími pracemi a soucástmi, prípadné použití mechanizmu, vcetne dopravy ze skladu k místu montáže
2. Položka neobsahuje:
 X
3. Zpusob merení:
Udává se pocet kusu kompletní konstrukce nebo práce.</t>
  </si>
  <si>
    <t>75C918</t>
  </si>
  <si>
    <t>SNÍMAC POCÍTACE NÁPRAV - DEMONTÁŽ</t>
  </si>
  <si>
    <t>1. Položka obsahuje:
 – demontáž snímace pocítace náprav vcetne odpojení kabelových prívodu
 – demontáž snímace pocítace náprav se všemi pomocnými a doplnujícími pracemi a soucástmi, prípadné použití mechanizmu, vcetne dopravy z místa demontáže do skladu
 – naložení vybouraného materiálu na dopravní prostredek
 – odvoz vybouraného materiálu do skladu nebo na likvidaci
2. Položka neobsahuje:
 – poplatek za likvidaci odpadu (nacení se dle SSD 0)
3. Zpusob merení:
Udává se pocet kusu kompletní konstrukce nebo práce.</t>
  </si>
  <si>
    <t>75C931</t>
  </si>
  <si>
    <t>SKRÍN S POCÍTACI NÁPRAV 8 BODU/7 ÚSEKU - DODÁVKA</t>
  </si>
  <si>
    <t>1. Položka obsahuje:
 – dodávka skríne s pocítaci náprav 8 bodu/7 úseku vcetne potrebného pomocného materiálu a dopravy do staveništního skladu
 – dodávku skríne s pocítaci náprav 8 bodu/7 úseku do stavedlové ústredny vcetne skríne podle urcení a pomocného materiálu, dopravu do staveništního skladu
2. Položka neobsahuje:
 X
3. Zpusob merení:
Udává se pocet kusu kompletní konstrukce nebo práce.</t>
  </si>
  <si>
    <t>75C937</t>
  </si>
  <si>
    <t>SKRÍN S POCÍTACI NÁPRAV 8 BODU/7 ÚSEKU - MONTÁŽ</t>
  </si>
  <si>
    <t>1. Položka obsahuje:
 – montáž skríne s pocítaci náprav 8 bodu/7 úseku, osazení vnitrních prvku skríne, prezkoušení
 – montáž skríne s pocítaci náprav 8 bodu/7 úseku se všemi pomocnými a doplnujícími pracemi a soucástmi, prípadné použití mechanizmu, vcetne dopravy ze skladu k místu montáže
2. Položka neobsahuje:
 X
3. Zpusob merení:
Udává se pocet kusu kompletní konstrukce nebo práce.</t>
  </si>
  <si>
    <t>75D121</t>
  </si>
  <si>
    <t>SKRÍN LOGIKY ELEKTRONICKÉHO PREJEZDOVÉHO ZABEZPECOVACÍHO ZARÍZENÍ - DODÁVKA</t>
  </si>
  <si>
    <t>1. Položka obsahuje:
 – dodávka skríne logiky elektronického prejezdového zabezpecovacího zarízení, potrebného pomocného materiálu a dopravy do staveništního skladu
 – dodávku skríne logiky elektronického prejezdového zabezpecovacího zarízení vcetne pomocného materiálu, dopravu do staveništního skladu
2. Položka neobsahuje:
 X
3. Zpusob merení:
Udává se pocet kusu kompletní konstrukce nebo práce.</t>
  </si>
  <si>
    <t>75D127</t>
  </si>
  <si>
    <t>SKRÍN LOGIKY ELEKTRONICKÉHO PREJEZDOVÉHO ZABEZPECOVACÍHO ZARÍZENÍ - MONTÁŽ</t>
  </si>
  <si>
    <t>1. Položka obsahuje:
 – urcení místa umístení, montáž skríne logiky elektronického prejezdového zabezpecovacího zarízení vcetne potrebných závislostních prvku, zatažení kabelu, kontroly izolacního stavu, prípadný náter, prezkoušení
 – montáž skríne logiky elektronického prejezdového zabezpecovacího zarízení se všemi pomocnými a doplnujícími pracemi a soucástmi, prípadné použití mechanizmu, vcetne dopravy ze skladu k místu montáže
2. Položka neobsahuje:
 X
3. Zpusob merení:
Udává se pocet kusu kompletní konstrukce nebo práce.</t>
  </si>
  <si>
    <t>75D131</t>
  </si>
  <si>
    <t>BATERIOVÁ SKRÍN - DODÁVKA</t>
  </si>
  <si>
    <t>1. Položka obsahuje:
 – dodávka bateriové skríne, potrebného pomocného materiálu a dopravy do staveništního skladu
 – dodávku bateriové skríne vcetne pomocného materiálu, dopravu do staveništního skladu
2. Položka neobsahuje:
 X
3. Zpusob merení:
Udává se pocet kusu kompletní konstrukce nebo práce.</t>
  </si>
  <si>
    <t>75D137</t>
  </si>
  <si>
    <t>BATERIOVÁ SKRÍN - MONTÁŽ</t>
  </si>
  <si>
    <t>1. Položka obsahuje:
 – urcení místa umístení, montáž bateriové skríne dle typu dané položkou
 – montáž bateriové skríne se všemi pomocnými a doplnujícími pracemi a soucástmi, prípadné použití mechanizmu, vcetne dopravy ze skladu k místu montáže
2. Položka neobsahuje:
 X
3. Zpusob merení:
Udává se pocet kusu kompletní konstrukce nebo práce.</t>
  </si>
  <si>
    <t>75D211</t>
  </si>
  <si>
    <t>VÝSTRAŽNÍK SE ZÁVOROU, 1 SKRÍN - DODÁVKA</t>
  </si>
  <si>
    <t>1. Položka obsahuje:
 – dodávka výstražníku se závorou 1 skrín podle jeho typu a potrebného pomocného materiálu a dopravy do staveništního skladu
 – dodávku výstražníku se závorou 1 skrín vcetne pomocného materiálu, dopravu do místa urcení
2. Položka neobsahuje:
 X
3. Zpusob merení:
Udává se pocet kusu kompletní konstrukce nebo práce.</t>
  </si>
  <si>
    <t>75D217</t>
  </si>
  <si>
    <t>VÝSTRAŽNÍK SE ZÁVOROU, 1 SKRÍN - MONTÁŽ</t>
  </si>
  <si>
    <t>1. Položka obsahuje:
 – výkop jámy pro BETONOVÝ základ výstražníku
 – usazení betonového základu, montáž výstražníku se závorou 1 skrín, zapojení kabelových forem (vcetne merení a zapojení po merení)
 – montáž výstražníku se závorou 1 skrín se všemi pomocnými a doplnujícími pracemi a soucástmi, prípadné použití mechanizmu, vcetne dopravy ze skladu k místu montáže
2. Položka neobsahuje:
 X
3. Zpusob merení:
Udává se pocet kusu kompletní konstrukce nebo práce.</t>
  </si>
  <si>
    <t>75D231</t>
  </si>
  <si>
    <t>VÝSTRAŽNÍK SE ZÁVOROU, 2 SKRÍNE - DODÁVKA</t>
  </si>
  <si>
    <t>1. Položka obsahuje:
 – dodávka výstražníku se závorou 2 skríne podle jeho typu a potrebného pomocného materiálu a dopravy do staveništního skladu
 – dodávku výstražníku se závorou 2 skríne vcetne pomocného materiálu, dopravu do místa urcení
2. Položka neobsahuje:
 X
3. Zpusob merení:
Udává se pocet kusu kompletní konstrukce nebo práce.</t>
  </si>
  <si>
    <t>75D237</t>
  </si>
  <si>
    <t>VÝSTRAŽNÍK SE ZÁVOROU, 2 SKRÍNE - MONTÁŽ</t>
  </si>
  <si>
    <t>1. Položka obsahuje:
 – výkop jámy pro BETONOVÝ základ výstražníku
 – usazení betonového základu, montáž výstražníku se závorou 2 skríne, zapojení kabelových forem (vcetne merení a zapojení po merení)
 – montáž výstražníku se závorou 2 skríne se všemi pomocnými a doplnujícími pracemi a soucástmi, prípadné použití mechanizmu, vcetne dopravy ze skladu k místu montáže
2. Položka neobsahuje:
 X
3. Zpusob merení:
Udává se pocet kusu kompletní konstrukce nebo práce.</t>
  </si>
  <si>
    <t>75D271</t>
  </si>
  <si>
    <t>ZARÍZENÍ (PZZ) PRO NEVIDOMÉ - DODÁVKA</t>
  </si>
  <si>
    <t>1. Položka obsahuje:
 – dodávka zarízení (PZZ) pro nevidomé podle jeho typu a potrebného pomocného materiálu a dopravy do staveništního skladu
 – dodávku zarízení (PZZ) pro nevidomé vcetne pomocného materiálu, dopravu do místa urcení
2. Položka neobsahuje:
 X
3. Zpusob merení:
Udává se pocet kusu kompletní konstrukce nebo práce.</t>
  </si>
  <si>
    <t>75D277</t>
  </si>
  <si>
    <t>ZARÍZENÍ (PZZ) PRO NEVIDOMÉ - MONTÁŽ</t>
  </si>
  <si>
    <t>1. Položka obsahuje:
 – montáž zarízení (PZZ) pro nevidomé, pripojení na kabelové rozvody
 – montáž zarízení (PZZ) pro nevidomé se všemi pomocnými a doplnujícími pracemi a soucástmi, prípadné použití mechanizmu, vcetne dopravy ze skladu k místu montáže
2. Položka neobsahuje:
 X
3. Zpusob merení:
Udává se pocet kusu kompletní konstrukce nebo práce.</t>
  </si>
  <si>
    <t>75E127</t>
  </si>
  <si>
    <t>CELKOVÁ PROHLÍDKA ZARÍZENÍ A VYHOTOVENÍ REVIZNÍ ZPRÁVY</t>
  </si>
  <si>
    <t>1. Položka obsahuje:
 – kontrola zarízení, zda odpovídá podmínkám pro bezpecný provoz, vcetne potrebných merení a vyhotovení revizní zprávy odpovedným pracovníkem
 – vlastní kontrolu, príslušná merení a zpracování revizní zprávy
2. Položka neobsahuje:
 X
3. Zpusob merení:
Udává se pocet hodin provádení dozoru, revize nebo práce.</t>
  </si>
  <si>
    <t>75E197</t>
  </si>
  <si>
    <t>PRÍPRAVA A CELKOVÉ ZKOUŠKY PREJEZDOVÉHO ZABEZPECOVACÍHO ZARÍZENÍ PRO JEDNU KOLEJ</t>
  </si>
  <si>
    <t>1. Položka obsahuje:
 – regulování a aktivování automatického prejezdového zarízení
 – príprava a provedení celkových zkoušek prejezdového zab.zarízení
 – kompletní prezkoušení a regulaci
2. Položka neobsahuje:
 X
3. Zpusob merení:
Udává se pocet kusu kompletní konstrukce nebo práce.</t>
  </si>
  <si>
    <t>75F217</t>
  </si>
  <si>
    <t>BALÍZA NEPROMENNÁ TYP EUROBALISE - MONTÁŽ</t>
  </si>
  <si>
    <t>1. Položka obsahuje:
 – montáž balisy vcetne montážního materiálu
- zpracování dat pro balízy - vytvorení adresného SW
2. Položka neobsahuje:
 X
3. Zpusob merení:
Udává se pocet kusu kompletní konstrukce nebo práce.</t>
  </si>
  <si>
    <t>75F218</t>
  </si>
  <si>
    <t>BALÍZA NEPROMENNÁ TYP EUROBALISE - DEMONTÁŽ</t>
  </si>
  <si>
    <t>1. Položka obsahuje:
 – demontáž balisy vcetne montážního materiálu
2. Položka neobsahuje:
 X
3. Zpusob merení:
Udává se pocet kusu kompletní konstrukce nebo práce.</t>
  </si>
  <si>
    <t>75F227</t>
  </si>
  <si>
    <t>REINŽENÝRING BALÍZY</t>
  </si>
  <si>
    <t xml:space="preserve">1. Položka obsahuje:
 –  preprojektování 1 ks balízy, zpracování a prevzetí dat, jejich kontrola, projektování, testování,overování, programování, archivování a vytvorení potrebných dokumentu
2. Položka neobsahuje:
- zamerení a porízení vstupních dat pro reinženýring, dodávku žádného HW
3. Zpusob merení:
Udává se pocet kusu kompletní konstrukce nebo práce.</t>
  </si>
  <si>
    <t>75F237</t>
  </si>
  <si>
    <t>ZAMEROVÁNÍ, ZNACKOVÁNÍ A VYHODNOCENÍ DAT INFRASTRUKTURY</t>
  </si>
  <si>
    <t>km</t>
  </si>
  <si>
    <t>1. Položka obsahuje:
 – oznackování prvku infrastruktury, zamerení pro balízy a pro RBC, jízdu drážního vozidla vcetne jeho pronájmu,vyhodnocení záznamu
2. Položka neobsahuje:
 X
3. Zpusob merení:
Udává se délka zamerovaného úseku v km.</t>
  </si>
  <si>
    <t>75F251</t>
  </si>
  <si>
    <t>NÁVEST PRO ETCS ANTIGRAFITTY</t>
  </si>
  <si>
    <t>1. Položka obsahuje:
 – dodávka návestidla pro ETCS
 – dodávku zarízení vcetne pomocného materiálu, dopravu do místa urcení
2. Položka neobsahuje:
 X
3. Zpusob merení:
Udává se pocet kusu kompletní konstrukce nebo práce.</t>
  </si>
  <si>
    <t>75F287</t>
  </si>
  <si>
    <t>PREZKOUŠENÍ A REGULACE TECHNOLOGIE RBC ZA 1 VC</t>
  </si>
  <si>
    <t>1. Položka obsahuje:
 – prezkoušení SW na simulátoru a jízdou merícím vozem
2. Položka neobsahuje:
 X
3. Zpusob merení:
Udává se pocet kusu vlakových cest prezkušovaných v dané RBC.</t>
  </si>
  <si>
    <t>1.500000 = 1,500 [A] _x000d_
Celkem 1,5 = 1,500 _x000d_
Celkem 1,5 = 1,500 _x000d_
Celkem 1,5 = 1,500_x000d_</t>
  </si>
  <si>
    <t>1.000000 = 1,000 [A] _x000d_
Celkem 1 = 1,000 _x000d_
Celkem 1 = 1,000 _x000d_
Celkem 1 = 1,000_x000d_</t>
  </si>
  <si>
    <t>0.010000 = 0,010 [A] _x000d_
Celkem 0,01 = 0,010 _x000d_
Celkem 0,01 = 0,010 _x000d_
Celkem 0,01 = 0,010_x000d_</t>
  </si>
  <si>
    <t>R001</t>
  </si>
  <si>
    <t>KABEL PE-ALT-CLT 1x4x1,5 - DODÁVKA, MONTÁŽ</t>
  </si>
  <si>
    <t>M</t>
  </si>
  <si>
    <t xml:space="preserve">1. Položka obsahuje:
 – DODÁVKA A MONTÁŽ  kabelu PE-ALT-CLT 1x4x1,5
2. Položka neobsahuje:
 X
3. Zpusob merení:
Udává se v délka v m.</t>
  </si>
  <si>
    <t>R002</t>
  </si>
  <si>
    <t>KABEL PE-ALT-CLT 1x4x1,5 - DEMONTÁŽ</t>
  </si>
  <si>
    <t>1. Položka obsahuje:
 – DEMONTÁŽ kabelu PE-ALT-CLT 1x4x1,5
2. Položka neobsahuje:
 X
3. Zpusob merení:
Udává se délka v m.</t>
  </si>
  <si>
    <t>R75D111</t>
  </si>
  <si>
    <t>ÚPRAVA PZZ</t>
  </si>
  <si>
    <t>Zmena ovládání prejezdu z kolejových obvodu na pocítace náprav</t>
  </si>
  <si>
    <t>R75F217</t>
  </si>
  <si>
    <t>BALÍZA PROMENNÁ TYP EUROBALISE - MONTÁŽ</t>
  </si>
  <si>
    <t>R75F218</t>
  </si>
  <si>
    <t>BALÍZA PROMENNÁ TYP EUROBALISE - DEMONTÁŽ</t>
  </si>
  <si>
    <t>R75F251</t>
  </si>
  <si>
    <t>NÁVEST PRO ETCS ANTIGRAFITTY - DEMONTÁŽ</t>
  </si>
  <si>
    <t>1. Položka obsahuje:
 – DEMONTÁŽ návestidla pro ETCS, vcetne montážního materiálu
2. Položka neobsahuje:
 X
3. Zpusob merení:
Udává se pocet kusu kompletní konstrukce nebo práce.</t>
  </si>
  <si>
    <t>R75F261</t>
  </si>
  <si>
    <t>RBC - SW VYBAVENÍ - ÚPRAVA</t>
  </si>
  <si>
    <t>1. Položka obsahuje:
 – úpravu SW vybavení RBC
2. Položka neobsahuje:
 X
3. Zpusob merení:
Udává se pocet kusu kompletní konstrukce nebo práce.</t>
  </si>
  <si>
    <t>SO 01-16-01</t>
  </si>
  <si>
    <t>121106</t>
  </si>
  <si>
    <t>SEJMUTÍ ORNICE NEBO LESNÍ PUDY S ODVOZEM DO 12KM</t>
  </si>
  <si>
    <t>OTSKP 2024</t>
  </si>
  <si>
    <t xml:space="preserve">SEJMUTÍ ORNICE NEBO LESNÍ PUDY S ODVOZEM DO 12KM                                                     položka zahrnuje sejmutí ornice bez ohledu na tlouštku vrstvy a její vodorovnou dopravu nezahrnuje uložení na trvalou skládku</t>
  </si>
  <si>
    <t>12373</t>
  </si>
  <si>
    <t>ODKOP PRO SPOD STAVBU SILNIC A ŽELEZNIC TR. I</t>
  </si>
  <si>
    <t xml:space="preserve"> 1680odkop žel. spodku = 1680,000 [A]_x000d_
 638z reprofilace nezp. príkopu = 638,000 [B]_x000d_
 Celkem: A+B = 2318,000 [C]_x000d_</t>
  </si>
  <si>
    <t>položka zahrnuje:
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zhutnení podloží, prípadne i svahu vc. svahování- zrízení stupnu v podloží a lavic na svazích, není-li pro tyto práce zrízena samostatná položka- udržování výkopište a jeho ochrana proti vode-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</si>
  <si>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12933</t>
  </si>
  <si>
    <t>CIŠTENÍ PRÍKOPU OD NÁNOSU PRES 0,50M3/M</t>
  </si>
  <si>
    <t xml:space="preserve">Soucástí položky je vodorovná a svislá doprava, premístení, preložení, manipulace s materiálem a uložení na skládku. Nezahrnuje poplatek za skládku, který se vykazuje v položce 0141** (s výjimkou malého množství  materiálu, kde je možné poplatek zahrnout do jednotkové ceny položky – tento fakt musí být uveden v doplnujícím textu k položce)</t>
  </si>
  <si>
    <t>13273</t>
  </si>
  <si>
    <t>HLOUBENÍ RÝH ŠÍR DO 2M PAŽ I NEPAŽ TR. I</t>
  </si>
  <si>
    <t>položka zahrnuje:
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</si>
  <si>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13373</t>
  </si>
  <si>
    <t>HLOUBENÍ ŠACHET ZAPAŽ I NEPAŽ TR. I</t>
  </si>
  <si>
    <t>18110</t>
  </si>
  <si>
    <t>ÚPRAVA PLÁNE SE ZHUTNENÍM V HORNINE TR. I</t>
  </si>
  <si>
    <t>položka zahrnuje úpravu pláne vcetne vyrovnání výškových rozdílu. Míru zhutnení urcuje projekt.</t>
  </si>
  <si>
    <t>18221</t>
  </si>
  <si>
    <t>ROZPROSTRENÍ ORNICE VE SVAHU V TL DO 0,10M</t>
  </si>
  <si>
    <t>položka zahrnuje:
nutné premístení ornice z docasných skládek vzdálených do 50mrozprostrení ornice v predepsané tlouštce ve svahu pres 1:
5</t>
  </si>
  <si>
    <t>18245</t>
  </si>
  <si>
    <t>ZALOŽENÍ TRÁVNÍKU ZATRAVNOVACÍ TEXTILIÍ (ROHOŽÍ)</t>
  </si>
  <si>
    <t>Zahrnuje dodání a položení predepsané zatravnovací textilie bez ohledu na sklon terénu, zalévání, první pokosení</t>
  </si>
  <si>
    <t>18247</t>
  </si>
  <si>
    <t>OŠETROVÁNÍ TRÁVNÍKU</t>
  </si>
  <si>
    <t>OŠETROVÁNÍ TRÁVNÍKU Zahrnuje pokosení se shrabáním, naložení shrabku na dopravní prostredek, s odvozem a se složením, to vše bez ohledu na sklon terénu</t>
  </si>
  <si>
    <t>18710</t>
  </si>
  <si>
    <t>OŠETRENÍ ORNICE NA SKLÁDCE</t>
  </si>
  <si>
    <t>OŠETRENÍ ORNICE NA DOBU 1 ROKU Zahrnuje vcetne pokosení se shrabáním, naložení shrabku na dopravní prostredek, s odvozem a se složením, to vše bez ohledu na sklon terénu
Položka zahrnuje:
- urovnání skládky do výšky max. 3m se sklony svahu 1:2 a mírnejšími
- založení trávníku (event. ošetrení chemicky pred založením trávníku pri casové prodleve mezi nasypáním skládky a osetím)
- 1x za rok ošetrení chemicky
- 2x za rok sekání.
Položka nezahrnuje:
- x</t>
  </si>
  <si>
    <t>2</t>
  </si>
  <si>
    <t>Zakládání</t>
  </si>
  <si>
    <t>21152</t>
  </si>
  <si>
    <t>SANACNÍ ŽEBRA Z KAMENIVA DRCENÉHO ŠD</t>
  </si>
  <si>
    <t xml:space="preserve">SANACNÍ A DRENÁŽNÍ ŽEBRA Z KAMENIVA DRCENÉHO - VÝPLN A LOŽE TRATIVODU  položka zahrnuje dodávku predepsaného kameniva, mimostaveništní a vnitrostaveništní dopravu a jeho uložení není-li v zadávací dokumentaci uvedeno jinak, jedná se o nakupovaný materiál
Položka zahrnuje:
- dodávku a uložení predepsaného kameniva
- mimostaveništní a vnitrostaveništní dopravu,
- není-li v zadávací dokumentaci uvedeno jinak, jedná se o nakupovaný materiál.
Položka nezahrnuje:
- x</t>
  </si>
  <si>
    <t>21461C</t>
  </si>
  <si>
    <t>SEPARACNÍ GEOTEXTILIE DO 300G/M2</t>
  </si>
  <si>
    <t>SEPARACNÍ GEOTEXTILIE DO 300G/M2 -OBAL TRATIVODU</t>
  </si>
  <si>
    <t>Položka zahrnuje:
- dodávku predepsané geotextilie- úpravu, ocištení a ochranu podkladu- prichycení k podkladu, prípadne zatížení- úpravy spoju a zajištení okraju- úpravy pro odvodnení- nutné presahy- mimostaveništní a vnitrostaveništní dopravu</t>
  </si>
  <si>
    <t>4</t>
  </si>
  <si>
    <t>Vodorovné konstrukce</t>
  </si>
  <si>
    <t>466921</t>
  </si>
  <si>
    <t>DLAŽBY VEGETACNÍ Z BETONOVÝCH DLAŽDIC NA SUCHO</t>
  </si>
  <si>
    <t>položka zahrnuje:
- povrchovou úpravu podkladu- zrízení spojovací vrstvy- dodávku a uložení predepsaných dlažebních prvku do predepsaného tvaru- spárování, tesnení, tmelení a vyplnení spar prípadne s vyklínováním- úprava povrchu pro odvedení srážkové vody- výpln otvoru drnem nebo ornicí s osetím, prípadne kamenivem- výpln spar predepsaným materiálem- nutné zemní práce (svahování, úpravu pláne a pod.)- nezahrnuje podklad pod dlažbu, vykazuje se samostatne položkami SD 45</t>
  </si>
  <si>
    <t>5</t>
  </si>
  <si>
    <t>Komunikace pozemní</t>
  </si>
  <si>
    <t>501101</t>
  </si>
  <si>
    <t>ZRÍZENÍ KONSTRUKCNÍ VRSTVY TELESA ŽELEZNICNÍHO SPODKU ZE ŠTERKODRTI NOVÉ</t>
  </si>
  <si>
    <t xml:space="preserve">ZRÍZENÍ KONSTRUKCNÍ VRSTVY TELESA ŽELEZNICNÍHO SPODKU ZE ŠTERKODRTI 
1. Položka obsahuje:  – nákup a dodání šterkodrte v požadované kvalite podle zadávací dokumentace  – ocištení podkladu, prípadne zrízení spojovací vrstvy  – uložení šterkodrte dle predepsaného technologického predpisu  – zrízení podkladní nebo konstrukcní vrstvy ze šterkodrte bez rozlišení šírky, pokládání vrstvy po etapách, prípadne dílcích vrstvách, vcetne pracovních spar a spoju  – hutnení na predepsanou míru hutnení  – prukazní zkoušky, kontrolní zkoušky a kontrolní merení  – úpravu napojení, ukoncení a tesnení podél odvodnovacích zarízení, vpustí, šachet apod.  – tesnení, tmelení a výpln spar a otvoru  – ošetrení úložište po celou dobu práce v nem vc. klimatických opatrení  – ztížení v okolí inženýrských vedení, konstrukcí a objektu a jejich docasné zajištení  – ztížení provádení vcetne hutnení ve ztížených podmínkách a stísnených prostorech  – úpravu povrchu vrstvy 2. Položka neobsahuje:  X 3. Zpusob merení: Merí se metr krychlový.</t>
  </si>
  <si>
    <t>501410</t>
  </si>
  <si>
    <t>ZRÍZENÍ KONSTRUKCNÍ VRSTVY TELESA ŽELEZNICNÍHO SPODKU ZE ZEMINY ZLEPŠENÉ (STABILIZOVANÉ) CEMENTEM</t>
  </si>
  <si>
    <t xml:space="preserve">ZRÍZENÍ KONSTRUKCNÍ VRSTVY TELESA ŽELEZNICNÍHO SPODKU ZE ŠTERKODRTI ZLEPŠENÉ (STABILIZOVANÉ) CEMENTEM ZKPP 
1. Položka obsahuje:  – nákup a dodání materiálu pro uvedenou stabilizaci v požadované kvalite podle zadávací dokumentace, vcetne pojiva  – ocištení podkladu prípadne zrízení spojovací vrstvy  – uložení materiálu pro stabilizaci dle predepsaného technologického predpisu  – zrízení vrstvy na míste nebo z dovezeného materiálu (z mísícího centra), bez rozlišení šírky, pokládání vrstvy po etapách, príp. dílcích vrstvách, vcetne pracovních spar a spoju  – hutnení na predepsanou míru hutnení  – prukazní zkoušky, kontrolní zkoušky a kontrolní merení  – úpravu napojení, ukoncení a tesnení podél odvodnovacích zarízení, vpustí, šachet apod.  – tesnení, tmelení a výpln spar a otvoru  – ošetrení úložište po celou dobu práce v nem vcetne klimatických opatrení  – ztížení v okolí vedení, konstrukcí a objektu a jejich docasné zajištení  – ztížení provádení vc. hutnení ve ztížených podmínkách a stísnených prostorech  – úpravu povrchu vrstvy 2. Položka neobsahuje:  X 3. Zpusob merení: Merí se metr krychlový.</t>
  </si>
  <si>
    <t>567304</t>
  </si>
  <si>
    <t>VRSTVY PRO OBNOVU A OPRAVY ZE ŠTERKOPÍSKU</t>
  </si>
  <si>
    <t>VRSTVY PRO OBNOVU A OPRAVY ZE ŠTERKOPÍSKU - LOŽEPOD VEGETACNÍMI TVÁRNICEMI</t>
  </si>
  <si>
    <t>- dodání kameniva predepsané kvality a zrnitosti- rozprostrení a zhutnení vrstvy v predepsané tlouštce- zrízení vrstvy bez rozlišení šírky, pokládání vrstvy po etapách- nezahrnuje postriky, nátery</t>
  </si>
  <si>
    <t>Všeobecné práce pro silnoproud a slaboproud</t>
  </si>
  <si>
    <t>711221</t>
  </si>
  <si>
    <t>IZOLACE ZVLÁŠT KONSTR PROTI TLAK VODE ASFALT NÁTERY</t>
  </si>
  <si>
    <t>IZOLACE ZVLÁŠT KONSTR PROTI TLAK VODE ASFALT NÁTERY - NÁTER ŠACHTIC BETONOVÝCH
položka zahrnuje: - dodání predepsaného izolacního materiálu - ocištení a ošetrení podkladu, zadávací dokumentace muže zahrnout i prípadné vyspravení - zrízení izolace jako kompletního povlaku, prípadne komplet. soustavy nebo systému podle príslušného technolog. predpisu - zrízení izolace i jednotlivých vrstev po etapách, vcetne pracovních spár a spoju - úprava u okraju, rohu, hran, dilatacních i pracovních spoju, kotev, obrubníku, dilatacních zarízení, odvodnení, otvoru, neizolovaných míst a pod. - zajištení odvodnení povrchu izolace, vcetne odvodnení nejnižších míst, pokud dokumentace pro zadání stavby nestanoví jinak - ochrana izolace do doby zrízení definitivní ochranné vrstvy nebo konstrukce - úprava, ocištení a ošetrení prostoru kolem izolace - provedení požadovaných zkoušek - nezahrnuje ochranné vrstvy, napr. geotextilii</t>
  </si>
  <si>
    <t>8</t>
  </si>
  <si>
    <t>Trubní vedení</t>
  </si>
  <si>
    <t>87445</t>
  </si>
  <si>
    <t>POTRUBÍ Z TRUB PLASTOVÝCH ODPADNÍCH DN DO 300MM</t>
  </si>
  <si>
    <t xml:space="preserve">položky pro zhotovení potrubí platí bez ohledu na sklonzahrnuje:
- výrobní dokumentaci (vcetne technologického predpisu)- dodání veškerého trubního a pomocného materiálu  (trouby,  trubky,  tvarovky,  spojovací a tesnící  materiál a pod.), podperných, závesných a upevnovacích prvku, vcetne potrebných úprav- úprava a príprava podkladu a podper, ocištení a ošetrení podkladu a podper- zrízení plne funkcního potrubí, kompletní soustavy, podle príslušného technologického predpisu- zrízení potrubí i jednotlivých cástí po etapách, vcetne pracovních spar a spoju, pracovního zaslepení koncu a pod.- úprava prostupu, pruchodu  šachtami a komorami, okolí podper a vyústení, zaústení, napojení, vyvedení a upevnení odpad. výustí- ochrana potrubí náterem (vc. úpravy povrchu), prípadne izolací, nejsou-li tyto práce predmetem jiné položky- úprava, ocištení a ošetrení prostoru kolem potrubí- položky platí pro práce provádené v prostoru zapaženém i nezapaženém a i v kolektorech, chránickách- položky zahrnují i práce spojené s nutnými obtoky, prevádením a cerpáním vodynezahrnuje zkoušky vodotesnosti a televizní prohlídku</t>
  </si>
  <si>
    <t>875342</t>
  </si>
  <si>
    <t>POTRUBÍ DREN Z TRUB PLAST DN DO 200MM DEROVANÝCH</t>
  </si>
  <si>
    <t>POTRUBÍ DREN Z TRUB PLAST DN DO 200MM DEROVANÝCH položky pro zhotovení potrubí platí bez ohledu na sklon zahrnuje: - výrobní dokumentaci (vcetne technologického predpisu) - dodání veškerého trubního a pomocného materiálu (trouby, trubky, tvarovky, spojovací a tesnící materiál a pod.), podperných, závesných a upevnovacích prvku, vcetne potrebných úprav - úprava a príprava podkladu a podper, ocištení a ošetrení podkladu a podper - zrízení plne funkcního potrubí, kompletní soustavy, podle príslušného technologického predpisu - zrízení potrubí i jednotlivých cástí po etapách, vcetne pracovních spar a spoju, pracovního zaslepení koncu a pod. - úprava prostupu, pruchodu šachtami a komorami, okolí podper a vyústení, zaústení, napojení, vyvedení a upevnení odpad. výustí - ochrana potrubí náterem (vc. úpravy povrchu), prípadne izolací, nejsou-li tyto práce predmetem jiné položky - úprava, ocištení a ošetrení prostoru kolem potrubí - položky platí pro práce provádené v prostoru zapaženém i nezapaženém a i v kolektorech, chránickách - položky zahrnují i práce spojené s nutnými obtoky, prevádením a cerpáním vody</t>
  </si>
  <si>
    <t>87644</t>
  </si>
  <si>
    <t>CHRÁNICKY Z TRUB PLASTOVÝCH DN DO 250MM</t>
  </si>
  <si>
    <t xml:space="preserve">CHRÁNICKY Z TRUB PLASTOVÝCH DN DO 250MM
položky pro zhotovení potrubí platí bez ohledu na sklon zahrnuje: - výrobní dokumentaci (vcetne technologického predpisu) - dodání veškerého trubního a pomocného materiálu (trouby, trubky, tvarovky, spojovací a tesnící materiál a pod.), podperných, závesných a upevnovacích prvku, vcetne potrebných úprav - úprava a príprava podkladu a podper, ocištení a ošetrení podkladu a podper - zrízení plne funkcního potrubí, kompletní soustavy, podle príslušného technologického predpisu - zrízení potrubí i jednotlivých cástí po etapách, vcetne pracovních spar a spoju, pracovního zaslepení koncu a pod. - úprava prostupu, pruchodu šachtami a komorami, okolí podper a vyústení, zaústení, napojení, vyvedení a upevnení odpad. výustí - ochrana potrubí náterem (vc. úpravy povrchu), prípadne izolací, nejsou-li tyto práce predmetem jiné položky - úprava, ocištení a ošetrení prostoru kolem potrubí  vcetne prípadne predepsaného utesnení koncu chránicek - položky platí pro práce provádené v prostoru zapaženém i nezapaženém a i v kolektorech, chránickách</t>
  </si>
  <si>
    <t>89536</t>
  </si>
  <si>
    <t>DRENÁŽNÍ VÝUST Z PROST BETONU</t>
  </si>
  <si>
    <t>DRENÁŽNÍ VÝUST Z PROST BETONU (VYÚSTENÍ KANALIZACE DO PRÍKOPU) 
položka zahrnuje: - dodání cerstvého betonu (betonové smesi) požadované kvality, jeho uložení do požadovaného tvaru, ošetrení a ochranu betonu, - bednení požadovaných konstr. (i ztracené) s úpravou dle požadované kvality povrchu betonu, vcetne odbednovacích a odskružovacích prostredku, - zrízení všech požadovaných otvoru, kapes, výklenku, prostupu, dutin, drážek a pod., vc. ztížení práce a úprav kolem nich, - úpravy povrchu pro položení požadované izolace, povlaku a náteru, prípadne vyspravení, - nátery zabranující soudržnost betonu a bednení, - opatrení povrchu betonu izolací proti zemní vlhkosti v cástech, kde prijdou do styku se zeminou nebo kamenivem</t>
  </si>
  <si>
    <t>899524</t>
  </si>
  <si>
    <t>OBETONOVÁNÍ POTRUBÍ Z PROSTÉHO BETONU DO C25/30</t>
  </si>
  <si>
    <t>OBETONOVÁNÍ POTRUBÍ Z BETONU DO C25/30 - potrubí dodání cerstvého betonu (betonové smesi) požadované kvality, jeho uložení do požadovaného tvaru pri jakékoliv hustote výztuže, konzistenci cerstvého betonu a zpusobu hutnení, ošetrení a ochranu betonu, - zhotovení nepropustného, mrazuvzdorného betonu a betonu požadované trvanlivosti a vlastností, - užití potrebných prísad a technologií výroby betonu, - zrízení pracovních a dilatacních spar, vcetne potrebných úprav, výplne, vložek, opracování, ocištení a ošetrení, - bednení požadovaných konstr. (i ztracené) s úpravou dle požadované kvality povrchu betonu, vcetne odbednovacích a odskružovacích prostredku, - podperné konstr. (skruže) a lešení všech druhu pro bednení, uložení cerstvého betonu, výztuže a doplnkových konstr., vc. požadovaných otvoru, ochranných a bezpecnostních opatrení a základu techto konstrukcí a lešení, - vytvorení kotevních cel, kapes, nálitku, a sedel, - zrízení všech požadovaných otvoru, kapes, výklenku, prostupu, dutin, drážek a pod., vc. ztížení práce a úprav kolem nich, - úpravy pro osazení výztuže, doplnkových konstrukcí a vybavení, - úpravy povrchu pro položení požadované izolace, povlaku a náteru, prípadne vyspravení, - ztížení práce u kabelových a injektážních trubek a ostatních zarízení osazovaných do betonu, - konstrukce betonových kloubu, upevnení kotevních prvku a doplnkových konstrukcí, - nátery zabranující soudržnost betonu a bednení, - výpln, tesnení a tmelení spar a spoju, - opatrení povrchu betonu izolací proti zemní vlhkosti v cástech, kde prijdou do styku se zeminou nebo kamenivem, - prípadné zrízení spojovací vrstvy u základu, - úpravy pro osazení zarízení ochrany konstrukce proti vlivu bludných proudu</t>
  </si>
  <si>
    <t>R17680</t>
  </si>
  <si>
    <t>VÝPLNE Z NAKUPOVANÝCH MATERIÁLU - ZÁSYP ŽEBER POTRUBÍ A ŠACHET HUTNENÝ KOMPLET</t>
  </si>
  <si>
    <t xml:space="preserve">VÝPLNE Z NAKUPOVANÝCH MATERIÁLU - ZÁSYP ŽEBER POTRUBÍ A ŠACHET HUTNENÝ KOMPLET položka zahrnuje: - kompletní provedení zemní konstrukce vcetne nákupu a dopravy materiálu dle zadávací dokumentace - úprava ukládaného materiálu vlhcením, trídením, promícháním nebo vysoušením, príp. jiné úpravy za úcelem zlepšení jeho mech. vlastností - hutnení i ruzné míry hutnení  - ošetrení úložište po celou dobu práce v nem vc. klimatických opatrení - ztížení v okolí vedení, konstrukcí a objektu a jejich docasné zajištení - ztížení provádení vc. hutnení ve ztížených podmínkách a stísnených prostorech - ztížené ukládání sypaniny pod vodu - ukládání po vrstvách a po jiných nutných cástech (figurách) vc. dosypávek - spouštení a nošení materiálu - výmena cástí zemní konstrukce znehodnocené klimatickými vlivy - rucní hutnení a výpln jam a prohlubní v podloží - úprava, ocištení, ochrana a zhutnení podloží - udržování úložište a jeho ochrana proti vode - odvedení nebo obvedení vody v okolí úložište a v úložišti - veškeré pomocné konstrukce umožnující provedení zemní konstrukce (príjezdy, sjezdy, nájezdy, lešení, podperné konstrukce, premostení, zpevnené plochy, zakrytí a pod.)</t>
  </si>
  <si>
    <t>R89416</t>
  </si>
  <si>
    <t>ŠACHTY KANALIZAC Z BETON DÍLCU NA POTRUBÍ DN DO 800MM - VCETNE ZRÍZENÍ REZÁNÍ OTVORU, POKLOPU A ZVÝŠENÉHO REVIZNÍHO NÁDSTAVCE</t>
  </si>
  <si>
    <t>ŠACHTY KANALIZAC Z BETON DÍLCU NA POTRUBÍ DN DO 800MM - VCETNE ZRÍZENÍ REZÁNÍ OTVORU, POKLOPU A ZVÝŠENÉHO REVIZNÍHO NÁDSTAVCE položka zahrnuje: - poklopy s rámem, mríže s rámem, stupadla, žebríky, stropy z bet. dílcu a pod. - predepsané betonové skruže, prefabrikované nebo monolitické betonové dno - dodání dílce požadovaného tvaru a vlastností, jeho skladování, doprava a osazení do definitivní polohy, vcetne komplexní technologie výroby a montáže dílcu, ošetrení a ochrana dílcu, - u dílcu železobetonových a predpjatých veškerá výztuž, prípadne i tuhé kovové prvky a závesná oka, - úpravy a zarízení pro uložení a transport dílce, - veškeré požadované úpravy dílcu, vcetne doplnkových konstrukcí a vybavení, - sestavení dílce na stavbe vcetne montážních zarízení, plošin a prahu a pod., - výpln, tesnení a tmelení spár a spoju, - ocištení a ošetrení úložných ploch, - zednické výpomoce pro montáž dílcu, - oznacení dílce výrobním štítkem nebo jiným zpusobem, - úpravy dílce pro dodržení požadované presnosti jeho osazení, vcetne prípadných merení, - veškerá zarízení pro zajištení stability v každém okamžiku - predepsané podkladní konstrukce</t>
  </si>
  <si>
    <t>R89520</t>
  </si>
  <si>
    <t>DRENÁŽNÍ ŠACHTICE PLASTOVÉ PE-HD DN 400 S UZAMYKATELNÝM POKLOPEM</t>
  </si>
  <si>
    <t xml:space="preserve">DRENÁŽNÍ ŠACHTICE PLASTOVÉ PE-HD DN 400 S UZAMYKATELNÝM POKLOPEM -  kompletní dodávka a montáž vcetne pochozích poklopu a vyrovnávací vrstvy ze šterkopísku - trativodní šachty položka zahrnuje: - poklopy s rámem z predepsaného materiálu a tvaru - predepsané plastové skruže, dno a není-li uvedeno jinak i podkladní vrstvu (z kameniva nebo betonu). - výpln, tesnení a tmelení spár a spoju, - ocištení a ošetrení úložných ploch, - predepsané podkladní konstrukce</t>
  </si>
  <si>
    <t>R89536</t>
  </si>
  <si>
    <t>DRENÁŽNÍ PRÍPOJKY DO KANALIZACE (NAPOJENÍ ODVODNENÍ)</t>
  </si>
  <si>
    <t>DRENÁŽNÍ PRÍPOJKY DO KANALIZACE (napojení odvodnení) položka zahrnuje: - dodání cerstvého betonu (betonové smesi) požadované kvality, jeho uložení do požadovaného tvaru, ošetrení a ochranu betonu, - bednení požadovaných konstr. (i ztracené) s úpravou dle požadované kvality povrchu betonu, vcetne odbednovacích a odskružovacích prostredku, - zrízení všech požadovaných otvoru, kapes, výklenku, prostupu, dutin, drážek a pod., vc. ztížení práce a úprav kolem nich, - úpravy povrchu pro položení požadované izolace, povlaku a náteru, prípadne vyspravení, - nátery zabranující soudržnost betonu a bednení, - opatrení povrchu betonu izolací proti zemní vlhkosti v cástech, kde prijdou do styku se zeminou nebo kamenivem</t>
  </si>
  <si>
    <t>9</t>
  </si>
  <si>
    <t>Ostatní konstrukce a práce, bourání</t>
  </si>
  <si>
    <t>96611A</t>
  </si>
  <si>
    <t>BOURÁNÍ KONSTRUKCÍ Z BETONOVÝCH DÍLCU - BEZ DOPRAVY</t>
  </si>
  <si>
    <t xml:space="preserve">BOURÁNÍ KONSTRUKCÍ Z BETONOVÝCH DÍLCU  
položka zahrnuje: - rozbourání konstrukce bez ohledu na použitou technologii - veškeré pomocné konstrukce (lešení a pod.) - veškerou manipulaci s vybouranou sutí a hmotami, krome vodorovné dopravy,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- veškeré další práce plynoucí z technologického predpisu a z platných predpisu</t>
  </si>
  <si>
    <t>93</t>
  </si>
  <si>
    <t>Ruzné dokoncovací konstrukce a práce inženýrských staveb</t>
  </si>
  <si>
    <t>R12932</t>
  </si>
  <si>
    <t>REPROFILACE STÁVAJÍCÍCH TRATIVODNÍCH PRÍPOJEK</t>
  </si>
  <si>
    <t xml:space="preserve">REPROFILACE STÁVAJÍCÍCH TRATIVODNÍCH PRÍPOJEK Soucástí položky je vodorovná a svislá doprava, premístení, preložení, manipulace s materiálem a uložení na skládku.  Nezahrnuje poplatek za skládku, který se vykazuje v položce 0141** (s výjimkou malého množství materiálu, kde je možné poplatek zahrnout do jednotkové ceny položky – tento fakt musí být uveden v doplnujícím textu k položce)</t>
  </si>
  <si>
    <t>R935832</t>
  </si>
  <si>
    <t>DLÁŽBA Z LOMOVÉHO KAMENE TL DO 250MMM DO BETONU TL 100MM S VYSPÁROVANÍM CEM. MALTOU KOMPLET (Vyústení kanalizace)</t>
  </si>
  <si>
    <t>DLÁŽBA Z LOMOVÉHO KAMENE TL DO 250MMM DO BETONU TL 100MM S VYSPÁROVANÍM CEM. MALTOU KOMPLET (Vyústení kanalizace) položka zahrnuje: - dodání a uložení predepsaného dlažebního materiálu v požadované kvalite do predepsaného tvaru a v predepsané šírce - dodání a rozprostrení lože z predepsaného materiálu v predepsané tlouštce a šírce - úravu napojení a ukoncení - vnitrostaveništní i mimostaveništní dopravu - merí se vydláždená plocha.</t>
  </si>
  <si>
    <t>R015111</t>
  </si>
  <si>
    <t>NEOCENOVAT - POPLATKY ZA LIKVIDACI ODPADU NEKONTAMINOVANÝCH - 17 05 04 VYTEŽENÉ ZEMINY A HORNINY - I. TRÍDA TEŽITELNOSTI VCETNE DOPRAVY</t>
  </si>
  <si>
    <t xml:space="preserve">POPLATKY ZA LIKVIDACI ODPADU NEKONTAMINOVANÝCH - 17 05 04 VYTEŽENÉ ZEMINY A HORNINY - I. TRÍDA TEŽITELNOSTI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</si>
  <si>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 xml:space="preserve">POPLATKY ZA LIKVIDACI ODPADU NEKONTAMINOVANÝCH - 17 01 01 BETON Z DEMOLIC OBJEKTU, ZÁKLADU TV, KULY A SLOUPY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</si>
  <si>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R015512</t>
  </si>
  <si>
    <t>NEOCENOVAT - POPLATKY ZA LIKVIDACI ODPADU NEBEZPECNÝCH - 17 05 03* ZEMINA Z KOLEJIŠTE (VÝHYBKY) LOKÁLNE ZNECIŠTENÁ ROPNÝMI LÁTKAMI - BIODEGRADACE, VCETNE DOPRAVY</t>
  </si>
  <si>
    <t xml:space="preserve">POPLATKY ZA LIKVIDACI ODPADU NEBEZPECNÝCH - 17 05 03* ZEMINA Z KOLEJIŠTE (VÝHYBKY) LOKÁLNE ZNECIŠTENÁ ROPNÝMI LÁTKAMI - BIODEGRADACE,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</si>
  <si>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R015513</t>
  </si>
  <si>
    <t>NEOCENOVAT - POPLATKY ZA LIKVIDACI ODPADU NEBEZPECNÝCH - 17 05 03* ZEMINA Z KOLEJIŠTE (VÝHYBKY) LOKÁLNE ZNECIŠTENÁ NEBEZPECNÝMI LÁTKAMI (NAPR. As, Pb) - SKLÁDKA S-NO, VCETNE</t>
  </si>
  <si>
    <t xml:space="preserve">POPLATKY ZA LIKVIDACI ODPADU NEBEZPECNÝCH - 17 05 03* ZEMINA Z KOLEJIŠTE (VÝHYBKY) LOKÁLNE ZNECIŠTENÁ NEBEZPECNÝMI LÁTKAMI (NAPR. As, Pb) - SKLÁDKA S-NO, VCETNE DOPRAVY 1. Položka obsahuje:     – veškeré poplatky provozovateli skládky, recyklacní linky nebo jiného zarízení na zpracování nebo likvidaci odpadu související s prevzetím, uložením, zpracováním nebo likvidací odpadu     – náklady spojené s dopravou z místa stavby na místo prevzetí provozovatelem skládky, recyklacní linky nebo jiného zarízení na zpracování nebo likvidaci odpadu      – náklady spojené s vyložením a manipulací s materiálem v míste skládky     2. Položka neobsahuje:     – náklady spojené s naložením a manipulací materiálem     3. Zpusob merení:    Tunou se rozumí hmotnost odpadu vytrídeného v souladu se zákonem c. 541/2020 Sb., o nakládání s odpady, v platném znení.</t>
  </si>
  <si>
    <t>OST</t>
  </si>
  <si>
    <t>Ostatní</t>
  </si>
  <si>
    <t>029611</t>
  </si>
  <si>
    <t>OSTATNÍ POŽADAVKY - ODBORNÝ DOZOR</t>
  </si>
  <si>
    <t>zahrnuje veškeré náklady spojené s objednatelem požadovaným dozorem</t>
  </si>
  <si>
    <t>R02971</t>
  </si>
  <si>
    <t>KONTINUÁLNÍ RADAROVÉ MERENÍ PRAŽCOVÉHO PODLOŽÍ</t>
  </si>
  <si>
    <t>KPL</t>
  </si>
  <si>
    <t>SO 01-17-01</t>
  </si>
  <si>
    <t>542311</t>
  </si>
  <si>
    <t>NÁSLEDNÁ ÚPRAVA SMEROVÉHO A VÝŠKOVÉHO USPORÁDÁNÍ KOLEJE - PRAŽCE DREVENÉ NEBO OCELOVÉ</t>
  </si>
  <si>
    <t xml:space="preserve">1.Položka obsahuje:
- geodetické merení koleje pro následnou smerovou a výškovou úpravu koleje do predepsané polohy
- následnou smerovou a výškovou úpravu koleje do predepsané polohy
- kontrolní geodetické merení koleje a posouzení odchylek od predepsané polohy vzhledem k príslušným technickým normám
- pomocné a dokoncovací práce, kterými mohou být dle místních podmínek napr. rozebrání a montáž prejezdových konstrukcí, ukolejnení – montáž a demontáž, stabilizace kolejového lože, snížení kolejového lože pod patou kolejnice – v koleji i ve výhybce, výluky – vypnutí trakce
- prípadné ztížení práce pri prekážkách na jedné nebo obou stranách (napr. u nástupišt), v tunelu i pri rekonstrukcích
2. Položka neobsahuje: prípadne nutné doplnení kolejového lože, které se reší vždy jako reklamace nedodaného materiálu puvodních položek  rady 51
3. Merná jednotka: metr
4. Zpusob merení:v koleji se merí délka koleje ve smyslu CSN 73 6360, tj. v ose koleje, u kolejových konstrukcí tzv. rozvinutá délka ve smyslu predpisu SR103/7</t>
  </si>
  <si>
    <t>542312</t>
  </si>
  <si>
    <t>NÁSLEDNÁ ÚPRAVA SMEROVÉHO A VÝŠKOVÉHO USPORÁDÁNÍ KOLEJE - PRAŽCE BETONOVÉ</t>
  </si>
  <si>
    <t>542321</t>
  </si>
  <si>
    <t>NÁSLEDNÁ ÚPRAVA SMEROVÉHO A VÝŠKOVÉHO USPORÁDÁNÍ VÝHYBKOVÉ KONSTRUKCE - PRAŽCE DREVENÉ NEBO OCELOVÉ</t>
  </si>
  <si>
    <t>542322</t>
  </si>
  <si>
    <t>NÁSLEDNÁ ÚPRAVA SMEROVÉHO A VÝŠKOVÉHO USPORÁDÁNÍ VÝHYBKOVÉ KONSTRUKCE - PRAŽCE BETONOVÉ</t>
  </si>
  <si>
    <t>544312</t>
  </si>
  <si>
    <t>IZOLOVANÝ STYK LEPENÝ STANDARDNÍ DÉLKY (3,4-8,0 M), TEPELNE OPRACOVANÝ, TVARU 49 E1</t>
  </si>
  <si>
    <t>1. Položka obsahuje:
 – dodání a zabudování LISu požadované délky
 – výmenu nebo doplnení podložek, spojkových šroubu, sverkových šroubu, matic a dvojitých pružných kroužku ap.
 – defektoskopickou zkoušku kolejnic lepeného izolovaného styku, je-li požadována
2. Položka neobsahuje:
 – demontáž stávajícího lepeného izolovaného styku nebo bežné kolejnice, ocení se položkami SD 965
 – rezání koleje
 – prípadnou úpravu pražcu
 – zavarení LISu do bezstykové koleje,ocení se položkamiSD 545 pro svary jednotlivé
3. Zpusob merení:
Udává se pocet kusu izolovaného styku libovolné délky v každém kolejnicovém pasu. V bežné koleji jsou tyto IS zpravidla v párech.</t>
  </si>
  <si>
    <t>545112</t>
  </si>
  <si>
    <t>SVAR KOLEJNIC (STEJNÉHO TVARU) 60 E2, R 65 SPOJITE</t>
  </si>
  <si>
    <t xml:space="preserve">Jednotlivým svarem se rozumí svar, který splnuje nekteré z následujících kriterií:
–  pocet svaru v jednom objektu je menší než 20 ks
–  pri vevarování lepených izolovaných styku a dilatacních zarízení do kolejí
–  záverný svar pri zrizování bezstykové koleje ve smyslu predpisu S3/2
Svar, který nesplnuje ani jedno z výše uvedených kriterií, je svar prubežný
1. Položka obsahuje:
 – úpravu koleje nebo výhybky, tj. povolení upevnovadel do vzdálenosti predepsané predpisem S3/2, jejich prípadná ojedinelá výmena, úprava dilatacních spar, vyrovnání kolejnic výškové a smerové, podbití stykových pražcu, demontáž spojek a jejich odvoz na urcené místo nebo do šrotu, prípadné obroušení nutných ploch apod., tak, aby mohl být vyhotoven svar, utažení upevnovadel
–  úpravu kolejového lože pro nasazení formy, zpetnou úprava do profilu
 – svarení kolejnic nebo cásti výhybek, opracování a obroušení svaru
 – úprava koleje nebo výhybkové konstrukce do stavu pred svarováním
 – príplatky za ztížené podmínky pri práci v koleji, napr. prekážky po stranách koleje, práci v tunelu ap.
2. Položka neobsahuje:
 – prípadné rezání koleje
3. Zpusob merení:
Udává se pocet kusu kompletní konstrukce nebo práce.</t>
  </si>
  <si>
    <t>545122</t>
  </si>
  <si>
    <t>SVAR KOLEJNIC (STEJNÉHO TVARU) 49 E1, T SPOJITE</t>
  </si>
  <si>
    <t>549111</t>
  </si>
  <si>
    <t>BROUŠENÍ KOLEJE A VÝHYBEK</t>
  </si>
  <si>
    <t>1. Položka obsahuje:
 – prípravné práce, zejména odstranování prekážek v koleji a výhybce, napr. odstranení kolejových propojek, ukolejnení ap.
 – vlastní broušení a související práce a materiál, napr. brusivo
 – dokoncovací práce, zejména zpetná montáž odstraneného zarízení, napr. kolejových propojek, ukolejnení ap.
 – dopravu brousící soupravy a doprovodných vozu na místo broušení a zpet
 – príplatky za ztížené podmínky pri práci v koleji, napr. prekážky po stranách koleje, práci v tunelu ap.
2. Položka neobsahuje:
 X
3. Zpusob merení:
Merí se délka koleje ve smyslu CSN 73 6360, tj. v ose koleje.</t>
  </si>
  <si>
    <t>549331</t>
  </si>
  <si>
    <t>ZRÍZENÍ BEZSTYKOVÉ KOLEJE NA STÁVAJÍCÍCH ÚSECÍCH V KOLEJI</t>
  </si>
  <si>
    <t>1. Položka obsahuje:
 – úprava dilatacních spár a následné utažení upevnovadel
 – montážní prípravky na zajištení podmínek daných predpisem SŽDC S 3/2, zejména dodržení upínací teploty
 – smerovou a výškovou úpravu koleje
 – podbíjení pražcu, vyrovnání nivelety koleje nebo výhybkové konstrukce do 50 mm pri zapojování na novostavbu (prechodový úsek)
 – príplatky za ztížené podmínky pri práci v koleji, napr. prekážky po stranách koleje, práci v tunelu ap.
2. Položka neobsahuje:
 – prípadné doplnení kolejového lože
 – svary
3. Zpusob merení:
Merí se délka koleje ve smyslu CSN 73 6360, tj. v ose koleje.</t>
  </si>
  <si>
    <t>549510</t>
  </si>
  <si>
    <t>REZÁNÍ KOLEJNIC</t>
  </si>
  <si>
    <t>1. Položka obsahuje:
 – rozrezání kolejnic všech profilu
 – príplatky za ztížené podmínky pri práci v koleji, napr. prekážky po stranách koleje, práci v tunelu ap.
2. Položka neobsahuje:
 X
3. Zpusob merení:
Udává se pocet kusu kompletní konstrukce nebo práce..</t>
  </si>
  <si>
    <t>923131</t>
  </si>
  <si>
    <t>NÁMEZNÍK</t>
  </si>
  <si>
    <t>1. Položka obsahuje:
 – dodávku a osazení vcetne nutných zemních prací a obetonování
 – odrazky nebo retroreflexní fólie
2. Položka neobsahuje:
 X
3. Zpusob merení:
Udává se pocet kusu kompletní konstrukce nebo práce.</t>
  </si>
  <si>
    <t>51</t>
  </si>
  <si>
    <t>Kolejová lože</t>
  </si>
  <si>
    <t>512550</t>
  </si>
  <si>
    <t>KOLEJOVÉ LOŽE - ZRÍZENÍ Z KAMENIVA HRUBÉHO DRCENÉHO (ŠTERK)</t>
  </si>
  <si>
    <t>1. Položka obsahuje:
 – dodávku, dopravu a uložení kameniva predepsané specifikace a frakce v požadované míre zhutnení
2. Položka neobsahuje:
 X
3. Zpusob merení:
Merí se objem kolejového lože v projektovaném profilu.</t>
  </si>
  <si>
    <t>52</t>
  </si>
  <si>
    <t>Kolej</t>
  </si>
  <si>
    <t>523372</t>
  </si>
  <si>
    <t>KOLEJ 60 E2, ROZD. "U", BEZSTYKOVÁ, PR. BET. VÝHYBKOVÝ KRÁTKÝ, UP. PRUŽNÉ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</si>
  <si>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3.Zpusob merení:
Merí se délka koleje ve smyslu CSN 73 6360, tj. v ose koleje</t>
  </si>
  <si>
    <t>523392</t>
  </si>
  <si>
    <t>KOLEJ 60 E2, ROZD. "U", BEZSTYKOVÁ, PR. BET. VÝHYBKOVÝ DLOUHÝ, UP. PRUŽNÉ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</si>
  <si>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3.Zpusob merení:
Merí se délka koleje ve smyslu CSN 73 6360, tj. v ose koleje</t>
  </si>
  <si>
    <t>524352</t>
  </si>
  <si>
    <t>KOLEJ 60 E2 DLOUHÉ PASY, ROZD. "U", BEZSTYKOVÁ, PR. BET. BEZPODKLADNICOVÝ, UP. PRUŽNÉ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</si>
  <si>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dopravu dlouhých kolejnicových pasu na místo urcení
 – následnou výmenu inventárních kolejnic dlouhými kolejnicovými pasy pomocí vhodného zarízení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</t>
  </si>
  <si>
    <t>529311</t>
  </si>
  <si>
    <t>KOLEJ 49 E1 DLOUHÉ PASY, ROZD. "U", BEZSTYKOVÁ, PR. DR., UP. TUHÉ</t>
  </si>
  <si>
    <t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– dopravu dlouhých kolejnicových pasu na místo urcení
 – následnou výmenu inventárních kolejnic dlouhými kolejnicovými pasy pomocí vhodného zarízení
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koleje.</t>
  </si>
  <si>
    <t>53</t>
  </si>
  <si>
    <t>Kolejová rozvetvení</t>
  </si>
  <si>
    <t>534341</t>
  </si>
  <si>
    <t>REGENEROVANÁ J S 49 1:7,5-190, PR. DR., UP. TUHÉ</t>
  </si>
  <si>
    <t xml:space="preserve">1. Položka obsahuje:
 – overení kvality vyzískaných materiálu s prípadnou regenerací do predpisového stavu
 – defektoskopické zkoušky kolejnic, jsou-li vyžadovány
 – dodávku uvedeného typu výhybky nebo jiné výhybkové konstrukce vcetne pražcu, upevnovadel a drobného kolejiva v uvedeném rozdelení koleje pro normální rozchod kolejí (1435 mm)
 – montáž výhybky z predmontovaných polí nebo ze soucástí železnicního svršku uvedených typu na montážní základne nebo prímo na staveništi
 – dopravu predmontovaných nebo smontovaných výhybkových polí nebo soucástí z montážní základny na místo urcení, pokud si to zvolená technologie pokládky vyžaduje
 – pokládku výhybky nebo jiné výhybkové konstrukce pomocí vhodného kladecího prostredku
 – sespojkování jednotlivých predmontovaných výhybkových polí bez jejich svarení
 – smerovou a výškovou úpravu koleje do predepsané polohy vcetne stabilizace kolejového lože
 – konecnou výškovou a smerovou úpravu výhybkové konstrukce do predepsané polohy projektem nebo jiným zadáním vcetne stabilizace kolejového lože
 – ocištení a naolejování spojkových a sverkových šroubu pred zahájením provozu
 – základní výhybkové propojky namontované (výrobcem výhybkové konstrukce)
 – pomocné a dokoncovací práce
 – prípadné ztížení práce pri prekážách na jedné nebo obou stranách, v tunelu i pri rekonstrukcích
2. Položka neobsahuje:
 – zrízení kolejového lože
 – kompletní kolejový rošt na atypických výhybkových (krátkých) pražcích (nacenuje se položkami ve sd 52)
 – kompletní kolejový rošt na spolecných výhybkových (dlouhých) pražcích (nacenuje se položkami ve sd 52)
 – montážní a záverné svary, svarování kolejnic do bezstykové koleje
 – žlabové pražce
 – izolované styky
 – tepelne opracované jazyky a opornice
 – váleckové (nadzvedávací) stolicky
 – prechodové kolejnice
 – broušení koleje
 – nadstandardní srdcovky
 – omezovac polohy jazyka
 – snímace jazyka vcetne prodloužení stolicek pro snímac jazyka
 – závery a prestavníky vcetne výmenových teles
 – ohrev výhybek
 – dodatecné výhybkové propojky, nacenují se položkami ve sd 75C
 – následnou úpravu smerového a výškového usporádání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Zpusob merení:
Kusem se rozumí kompletní výhybka nebo výhybková konstrukce.</t>
  </si>
  <si>
    <t>534371</t>
  </si>
  <si>
    <t>REGENEROVANÁ J S 49 1:9-300, PR. DR., UP. TUHÉ</t>
  </si>
  <si>
    <t>539102</t>
  </si>
  <si>
    <t>ZVLÁŠTNÍ VYBAVENÍ VÝHYBEK, PRAŽCE ŽLABOVÉ, SESTAVA 2 KS</t>
  </si>
  <si>
    <t>(Položka je príplatkovou k položkám výhybek a nelze ji použít samostatne.)
1. Položka obsahuje:
 – žlabové provedení výhybkových pražcu vcetne veškerých nákladu s tímto spojených
2. Položka neobsahuje:
 – stavecí a prestavné zarízení vcetne táhel
3. Zpusob merení:
Udává se pocet sad, které se skládají z predepsaných dílu, jež tvorí požadovaný celek.</t>
  </si>
  <si>
    <t>539212</t>
  </si>
  <si>
    <t>ZVLÁŠTNÍ VYBAVENÍ VÝHYBEK, LIS 60 E2 TEPELNE OPRACOVANÝ OHNUTÝ</t>
  </si>
  <si>
    <t>(Položka je príplatkovou k položkám výhybek a nelze ji použít samostatne.)
1. Položka obsahuje:
 – náhradu standardní výhybkové kolejnice za lepený izolovaný styk uvedeného typu ve výrobním závode výhybkové konstrukce vcetne potrebných úprav a veškerých nákladu s tímto spojených
2. Položka neobsahuje:
 X
3. Zpusob merení:
Udává se pocet kusu kompletní konstrukce nebo práce.</t>
  </si>
  <si>
    <t>539222</t>
  </si>
  <si>
    <t>ZVLÁŠTNÍ VYBAVENÍ VÝHYBEK, LIS 49 E1 TEPELNE OPRACOVANÝ OHNUTÝ</t>
  </si>
  <si>
    <t>53931C</t>
  </si>
  <si>
    <t>ZVLÁŠTNÍ VYBAVENÍ VÝHYBEK, TEPELNE OPRACOVANÝ JAZYK S OPORNICÍ 60 E2 PRO TVAR 1:12-500</t>
  </si>
  <si>
    <t>(Položka je príplatkovou k položkám výhybek a nelze ji použít samostatne.)
1. Položka obsahuje:
 – tepelné opracování jazyka a opornice ve výrobním závode výhybkové konstrukce vcetne veškerých nákladu s tímto spojených
2. Položka neobsahuje:
 X
3. Zpusob merení:
Udává se pocet sad, které se skládají z predepsaných dílu, jež tvorí požadovaný celek.</t>
  </si>
  <si>
    <t>53940C</t>
  </si>
  <si>
    <t>ZVLÁŠTNÍ VYBAVENÍ VÝHYBEK, VÁLECKOVÉ STOLICKY NADZVEDÁVACÍ (BEZ ROZLIŠENÍ PROFILU KOLEJNIC) PRO TVAR 1:12-500</t>
  </si>
  <si>
    <t>1. Položka obsahuje:
 – dodání a montáž poctu a typu váleckových stolicek odpovídající dané výhybkové konstrukci dle platných predpisu SŽDC
2. Položka neobsahuje:
 X
3. Zpusob merení:
Udává se pocet sad, které se skládají z predepsaných dílu, jež tvorí požadovaný celek.</t>
  </si>
  <si>
    <t>539540</t>
  </si>
  <si>
    <t>ZVLÁŠTNÍ VYBAVENÍ VÝHYBEK, CELISTOVÝ ZÁVER</t>
  </si>
  <si>
    <t>1. Položka obsahuje:
 – dodání a montáž celistového záveru
2. Položka neobsahuje:
 X
3. Zpusob merení:
Udává se pocet kusu kompletní konstrukce nebo práce.</t>
  </si>
  <si>
    <t>539551</t>
  </si>
  <si>
    <t>ZVLÁŠTNÍ VYBAVENÍ VÝHYBEK, PRODLOUŽENÍ KLUZNÉ STOLICKY PRO SNÍMAC POLOHY JAZYKU</t>
  </si>
  <si>
    <t>PÁR</t>
  </si>
  <si>
    <t>1. Položka obsahuje:
 – dodání a montáž poctu a typu váleckových stolicek odpovídající dané výhybkové konstrukci dle platných predpisu SŽDC
2. Položka neobsahuje:
 – snímac polohy jazyka
3. Zpusob merení:
Udává se vždy pár, tj. po dvou kusech.</t>
  </si>
  <si>
    <t>539710</t>
  </si>
  <si>
    <t>ZVLÁŠTNÍ VYBAVENÍ VÝHYBEK, PRÍPLATEK ZA KONSTRUKCI A VÝROBU OBLOUKOVÉ VÝHYBKY</t>
  </si>
  <si>
    <t>1. Položka obsahuje:
 – zpracování výrobní dokumentace transformované výhybky
 – veškeré vícenáklady na výrobu obloukové výhybky oproti standardní
2. Položka neobsahuje:
 X
3. Zpusob merení:
Udává se pocet kusu kompletní konstrukce nebo práce.</t>
  </si>
  <si>
    <t>R5341C3</t>
  </si>
  <si>
    <t>Obl J 60 1:12-500, PR. BET., UP. PRUŽNÉ (NOVÁ VÝHYBKA)</t>
  </si>
  <si>
    <t>REGENEROVANÁ J 60 1:12-500, PR. BET., UP. PRUŽNÉ</t>
  </si>
  <si>
    <t>925120</t>
  </si>
  <si>
    <t>DRÁŽNÍ STEZKY Z DRTI TL. PRES 50 MM</t>
  </si>
  <si>
    <t>1. Položka obsahuje:
 – kompletní provedení konstrukce s dodáním materiálu
 – urovnání povrchu do predepsaného tvaru, prípadne i rucní hutnení a výpln nerovností a prohlubní
 – zhutnení na predepsanou míru bez ohledu na zpusob provádení
 – príplatky za ztížené podmínky vyskytující se pri zrízení drážních stezek, napr. za prekážky na strane koleje ap.
2. Položka neobsahuje:
 – výpln pod drážní stezkou mezi kolejovým ložem sousedních kolejí, nacení se položkami ve sd 51
3. Zpusob merení:
Merí se horní pochozí plocha bez ohledu na tvar dosypávek pod drážní stezkou.</t>
  </si>
  <si>
    <t>92</t>
  </si>
  <si>
    <t>Doplnující konstrukce a práce železnicní</t>
  </si>
  <si>
    <t>91323</t>
  </si>
  <si>
    <t>HEKTOMETROVNÍKY BETONOVÉ</t>
  </si>
  <si>
    <t>Položka zahrnuje:
- dodání a osazení hektometrovníku vcetne nutných zemních prací
- vnitrostaveništní a mimostaveništní dopravu
- odrazky plastové nebo z retroreflexní fólie
Položka nezahrnuje:
- x</t>
  </si>
  <si>
    <t>965</t>
  </si>
  <si>
    <t>Bourání, demontáže, odstranení drážních konstrukcí - vyjma úzkokolejek</t>
  </si>
  <si>
    <t>965010</t>
  </si>
  <si>
    <t>ODSTRANENÍ KOLEJOVÉHO LOŽE A DRAŽNÍCH STEZEK</t>
  </si>
  <si>
    <t>1. Položka obsahuje:
 – odstranení kolejového lože rucne nebo mechanizací, a to po nebo bez sejmutí kolejového roštu
 – príplatky za ztížené podmínky pri práci v kolejišti, napr. za prekážky na strane koleje apod.
 – naložení vybouraného materiálu na dopravní prostredek
2. Položka neobsahuje:
 – odvoz vybouraného materiálu do skladu nebo na likvidaci
 – poplatky za likvidaci odpadu, nacení se položkami ze ssd 0
3. Zpusob merení:
Merí se metry krychlové odteženého kolejového lože v ulehlém (puvodním) stavu.</t>
  </si>
  <si>
    <t>965113</t>
  </si>
  <si>
    <t>DEMONTÁŽ KOLEJE NA BETONOVÝCH PRAŽCÍCH DO KOLEJOVÝCH POLÍ S ODVOZEM NA MONTÁŽNÍ ZÁKLADNU S NÁSLEDNÝM ROZEBRÁNÍM</t>
  </si>
  <si>
    <t>1. Položka obsahuje:
 – uvolnení kolejového roštu z kolejového lože
 – odstranení kolejnicových propojek, uzemnení a jiného vybavení
 – prípadné rozrezání kolejového roštu
 – úplné rozebrání koleje v míste demontáže do kolejových polí a jejich hrubé ocištení
 – naložení vybouraného materiálu na dopravní prostredek
 – odvoz kolejových polí z místa demontáže na montážní základnu
 – rozebrání kolejových polí na montážní základne do soucástí
 – príplatky za ztížené podmínky pri práci v kolejišti, napr. za prekážky na strane koleje apod. 
 2. Položka neobsahuje:
 – odvoz nevyhovujícího materiálu na likvidaci
 – poplatky za likvidaci odpadu, nacení se položkami ze ssd 0
3. Zpusob merení:
Merí se délka koleje ve smyslu CSN 73 6360, tj. v ose koleje.</t>
  </si>
  <si>
    <t>965122</t>
  </si>
  <si>
    <t>DEMONTÁŽ KOLEJE NA DREVENÝCH PRAŽCÍCH DO KOLEJOVÝCH POLÍ S ODVOZEM NA MONTÁŽNÍ ZÁKLADNU BEZ NÁSLEDNÉHO ROZEBRÁNÍ</t>
  </si>
  <si>
    <t>1. Položka obsahuje:
 – uvolnení kolejového roštu z kolejového lože
 – odstranení kolejnicových propojek, uzemnení a jiného vybavení
 – prípadné rozrezání kolejového roštu
 – úplné rozebrání koleje v míste demontáže do kolejových polí a jejich hrubé ocištení
 – naložení vybouraného materiálu na dopravní prostredek
 – odvoz kolejových polí z místa demontáže na montážní základnu
 – príplatky za ztížené podmínky pri práci v kolejišti, napr. za prekážky na strane koleje apod.
2. Položka neobsahuje:
 – rozebrání kolejových polí na montážní základne do soucástí
3. Zpusob merení:
Merí se délka koleje ve smyslu CSN 73 6360, tj. v ose koleje.</t>
  </si>
  <si>
    <t>965213</t>
  </si>
  <si>
    <t>DEMONTÁŽ VÝHYBKOVÉ KONSTRUKCE NA BETONOVÝCH PRAŽCÍCH DO KOLEJOVÝCH POLÍ S ODVOZEM NA MONTÁŽNÍ ZÁKLADNU S NÁSLEDNÝM ROZEBRÁNÍM</t>
  </si>
  <si>
    <t>1. Položka obsahuje:
 – uvolnení kolejového roštu výhybkové konstrukce z kolejového lože
 – odstranení kolejnicových propojek, uzemnení a jiného vybavení
 – prípadné rozrezání kolejového roštu výhybkové konstrukce
 – úplné rozebrání výhybkové konstrukce v míste demontáže do kolejových polí a jejich hrubé ocištení
 – naložení vybouraného materiálu na dopravní prostredek
 – odvoz kolejových polí z místa demontáže na montážní základnu
 – rozebrání kolejových polí na montážní základne do soucástí
 – príplatky za ztížené podmínky pri práci v kolejišti, napr. za prekážky na strane koleje apod.
2. Položka neobsahuje:
 – odvoz nevyhovujícího materiálu na likvidaci
 – poplatky za likvidaci odpadu, nacení se položkami ze ssd 0
3. Zpusob merení:
Merí se rozvinutá délka výhybkové konstrukce ve všech vetvcích dle CSN 73 6360, tj. v ose koleje.</t>
  </si>
  <si>
    <t>965223</t>
  </si>
  <si>
    <t>DEMONTÁŽ VÝHYBKOVÉ KONSTRUKCE NA DREVENÝCH PRAŽCÍCH DO KOLEJOVÝCH POLÍ S ODVOZEM NA MONTÁŽNÍ ZÁKLADNU S NÁSLEDNÝM ROZEBRÁNÍM</t>
  </si>
  <si>
    <t>965821</t>
  </si>
  <si>
    <t>DEMONTÁŽ KILOMETROVNÍKU, HEKTOMETROVNÍKU, MEZNÍKU</t>
  </si>
  <si>
    <t>1. Položka obsahuje:
 – zahrnuje veškeré cinnosti, zarízení a materiál nutných k odstranení konstrukce
 – naložení vybouraného materiálu na dopravní prostredek
 – príplatky za ztížené podmínky pri práci v kolejišti, napr. za prekážky na strane koleje apod.
2. Položka neobsahuje:
 – odvoz vybouraného materiálu do skladu nebo na likvidaci
 – poplatky za likvidaci odpadu, nacení se položkami ze ssd 0
3. Zpusob merení:
Udává se pocet kusu kompletní konstrukce nebo práce.</t>
  </si>
  <si>
    <t>965832</t>
  </si>
  <si>
    <t>DEMONTÁŽ NÁMEZNÍKU - ODVOZ (NA LIKVIDACI ODPADU NEBO JINÉ URCENÉ MÍSTO)</t>
  </si>
  <si>
    <t>tkm</t>
  </si>
  <si>
    <t>1. Položka obsahuje:
 – odvoz jakýmkoliv dopravním prostredkem a složení
 – prípadné prekládky na trase
2. Položka neobsahuje:
 – naložení vybouraného materiálu na dopravní prostredek (je zahrnuto ve zdrojové položce)
 – poplatky za likvidaci odpadu, nacení se položkami ze ssd 0
3. Zpusob merení:
Výmera je souctem soucinu metru krychlových tun vybouraného materiálu v puvodním stavu a jednotlivých vzdáleností v kilometrech.</t>
  </si>
  <si>
    <t>R015210</t>
  </si>
  <si>
    <t>NEOCENOVAT - POPLATKY ZA LIKVIDACI ODPADU NEKONTAMINOVANÝCH - 17 01 01 ŽELEZNICNÍ PRAŽCE BETONOVÉ VCETNE DOPRAVY</t>
  </si>
  <si>
    <t>POPLATKY ZA LIKVIDACI ODPADU NEKONTAMINOVANÝCH - 17 01 01 ŽELEZNICNÍ PRAŽCE BETONOVÉ VCETNE DOPRAVY</t>
  </si>
  <si>
    <t>R015250</t>
  </si>
  <si>
    <t>NEOCENOVAT - POPLATKY ZA LIKVIDACI ODPADU NEKONTAMINOVANÝCH - 17 02 03 PLASTY: POLYETYLÉNOVÉ PODLOŽKY (ŽEL. SVRŠEK), HDPE TRUBKY, KANALIZACNÍ TRUBKY, VCETNE DOPRAVY</t>
  </si>
  <si>
    <t>POPLATKY ZA LIKVIDACI ODPADU NEKONTAMINOVANÝCH - 17 02 03 PLASTY: POLYETYLÉNOVÉ PODLOŽKY (ŽEL. SVRŠEK), HDPE TRUBKY, KANALIZACNÍ TRUBKY, VCETNE DOPRAVY</t>
  </si>
  <si>
    <t>R015260</t>
  </si>
  <si>
    <t>NEOCENOVAT - POPLATKY ZA LIKVIDACI ODPADU NEKONTAMINOVANÝCH - 07 02 99 PRYŽOVÉ PODLOŽKY (ŽEL. SVRŠEK), VCETNE DOPRAVY</t>
  </si>
  <si>
    <t>POPLATKY ZA LIKVIDACI ODPADU NEKONTAMINOVANÝCH - 07 02 99 PRYŽOVÉ PODLOŽKY (ŽEL. SVRŠEK), VCETNE DOPRAVY</t>
  </si>
  <si>
    <t>R015510</t>
  </si>
  <si>
    <t>NEOCENOVAT - POPLATKY ZA LIKVIDACI ODPADU NEBEZPECNÝCH - 17 05 07* ŠTERK Z KOLEJIŠTE (VÝHYBKY) LOKÁLNE ZNECIŠTENÁ NEBEZPECNÝMI LÁTKAMI (NAPR. As, Pb) - SKLÁDKA S-NO, VCETNE</t>
  </si>
  <si>
    <t>POPLATKY ZA LIKVIDACI ODPADU NEBEZPECNÝCH - 17 05 07* ŠTERK Z KOLEJIŠTE (VÝHYBKY) LOKÁLNE ZNECIŠTENÁ NEBEZPECNÝMI LÁTKAMI (NAPR. As, Pb) - SKLÁDKA S-NO, VCETNE DOPRAVY</t>
  </si>
  <si>
    <t>R015511</t>
  </si>
  <si>
    <t>NEOCENOVAT - POPLATKY ZA LIKVIDACI ODPADU NEBEZPECNÝCH - 17 05 07* ŠTERK Z KOLEJIŠTE LOKÁLNE ZNECIŠTENÝ ROPNÝMI LÁTKAMI (VÝHYBKY) - BIODEGRADACE, VCETNE DOPRAVY</t>
  </si>
  <si>
    <t>POPLATKY ZA LIKVIDACI ODPADU NEBEZPECNÝCH - 17 05 03* ZEMINA Z KOLEJIŠTE (VÝHYBKY) LOKÁLNE ZNECIŠTENÁ ROPNÝMI LÁTKAMI - BIODEGRADACE, VCETNE DOPRAVY</t>
  </si>
  <si>
    <t>R015520</t>
  </si>
  <si>
    <t>NEOCENOVAT - POPLATKY ZA LIKVIDACI ODPADU NEBEZPECNÝCH - 17 02 04* ŽELEZNICNÍ PRAŽCE DREVENÉ, KULY A SLOUPY DREVENÉ, MOSTNICE - IMPREGNACE NEBEZPECNÝMI LÁTKAMI, VCETNE DOPRA</t>
  </si>
  <si>
    <t>POPLATKY ZA LIKVIDACI ODPADU NEBEZPECNÝCH - 17 02 04* ŽELEZNICNÍ PRAŽCE DREVENÉ, KULY A SLOUPY DREVENÉ, MOSTNICE - IMPREGNACE NEBEZPECNÝMI LÁTKAMI, VCETNE DOPRAVY</t>
  </si>
  <si>
    <t>0297R01</t>
  </si>
  <si>
    <t>KONTROLA GPK MERÍCÍM VOZEM</t>
  </si>
  <si>
    <t>0297R02</t>
  </si>
  <si>
    <t>KONTROLA PROSTOROVÉ PRUCHODNOSTI KOLEJE</t>
  </si>
  <si>
    <t>542121</t>
  </si>
  <si>
    <t>SMEROVÉ A VÝŠKOVÉ VYROVNÁNÍ KOLEJE NA PRAŽCÍCH BETONOVÝCH DO 0,05 M</t>
  </si>
  <si>
    <t>1. Položka obsahuje:
 – podbíjení pražcu, vyrovnání nivelety stávající koleje nebo výhybkové konstrukce do 50 mm pri zapojování na novostavbu (prechodový úsek)
 – príplatky za ztížené podmínky pri práci v koleji, napr. prekážky po stranách koleje, práci v tunelu apod.
2. Položka neobsahuje:
 – prípadné doplnení šterkového lože
3. Zpusob merení:
Merí se délka koleje ve smyslu CSN 73 6360, tj. v ose koleje.</t>
  </si>
  <si>
    <t>542221</t>
  </si>
  <si>
    <t>SMEROVÉ A VÝŠKOVÉ VYROVNÁNÍ VÝHYBKOVÉ KONSTRUKCE NA PRAŽCÍCH BETONOVÝCH DO 0,05 M</t>
  </si>
  <si>
    <t>544311</t>
  </si>
  <si>
    <t>IZOLOVANÝ STYK LEPENÝ STANDARDNÍ DÉLKY (3,4-8,0 M), TEPELNE OPRACOVANÝ, TVARU 60 E2 NEBO R 65</t>
  </si>
  <si>
    <t>1. Položka obsahuje:
 – dodání a zabudování LISu požadované délky
 – výmenu nebo doplnení podložek, spojkových šroubu, sverkových šroubu, matic a dvojitých pružných kroužku ap.
 – defektoskopickou zkoušku kolejnic lepeného izolovaného styku, je-li požadována
2. Položka neobsahuje:
 – demontáž stávajícího lepeného izolovaného styku nebo bežné kolejnice,ocení se položkami SD 965
 – rezání koleje
 – prípadnou úpravu pražcu
 – zavarení LISu do bezstykové koleje,ocení se položkamiSD 545 pro svary jednotlivé
3. Zpusob merení:
Udává se pocet kusu izolovaného styku libovolné délky v každém kolejnicovém pasu. V bežné koleji jsou tyto IS zpravidla v párech.</t>
  </si>
  <si>
    <t>R02940</t>
  </si>
  <si>
    <t>OSTATNÍ POŽADAVKY - VYPRACOVÁNÍ DOKUMENTACE DSPS</t>
  </si>
  <si>
    <t>SO 01-33-01</t>
  </si>
  <si>
    <t>766</t>
  </si>
  <si>
    <t>Konstrukce truhlárské</t>
  </si>
  <si>
    <t>61140050</t>
  </si>
  <si>
    <t>okno plastové otevíravé/sklopné trojsklo do plochy 1m2</t>
  </si>
  <si>
    <t>CS ÚRS 2024 01</t>
  </si>
  <si>
    <t xml:space="preserve"> "5"_x000d_
 "Soucet 5"_x000d_</t>
  </si>
  <si>
    <t>61140054</t>
  </si>
  <si>
    <t>okno plastové otevíravé/sklopné trojsklo pres plochu 1m2 v 1,5-2,5m</t>
  </si>
  <si>
    <t xml:space="preserve"> "147"_x000d_
 "45"_x000d_
 "Soucet 192"_x000d_</t>
  </si>
  <si>
    <t>766622132</t>
  </si>
  <si>
    <t>Montáž plastových oken plochy pres 1 m2 otevíravých v do 2,5 m s rámem do zdiva</t>
  </si>
  <si>
    <t xml:space="preserve"> "45+5+147"_x000d_
 "Soucet 197"_x000d_</t>
  </si>
  <si>
    <t>998766101</t>
  </si>
  <si>
    <t>Presun hmot tonážní pro kce truhlárské v objektech v do 6 m</t>
  </si>
  <si>
    <t xml:space="preserve"> 7.186000 = 7,186 [A]_x000d_</t>
  </si>
  <si>
    <t>968062356</t>
  </si>
  <si>
    <t>Vybourání drevených rámu oken dvojitých vcetne krídel pl do 4 m2</t>
  </si>
  <si>
    <t xml:space="preserve"> "(1,5*2,5)*12 `areál AK1324"_x000d_
 "Soucet 45"_x000d_</t>
  </si>
  <si>
    <t>968082015</t>
  </si>
  <si>
    <t>Vybourání plastových rámu oken vcetne krídel plochy do 1 m2</t>
  </si>
  <si>
    <t xml:space="preserve"> "(1*1)*2 `Butovická 10"_x000d_
 "(1*1,5)*2 `Malá Strana 335"_x000d_
 "Soucet 5"_x000d_</t>
  </si>
  <si>
    <t>968082016</t>
  </si>
  <si>
    <t>Vybourání plastových rámu oken vcetne krídel plochy pres 1 do 2 m2</t>
  </si>
  <si>
    <t xml:space="preserve"> "(2*1)*26 `Nádražní 178"_x000d_
 "(2*1)*2+(1*1,5)*2 `Nádražní 869"_x000d_
 "(1,5*1,5)*1+(1*1,5)*1 `Nádražní 152"_x000d_
 "(2*1,5)*3+(1,5*1,5)*1 `Nádražní 544"_x000d_
 "(1*2)*2 `Butovická 10"_x000d_
 "(1*1,5)*2+(1,5*2)*3 `Malá Strana 335"_x000d_
 "(1,5*1,5)*4 `Butovická 21"_x000d_
 "(1,5*1,5)*2 `Butovická 413"_x000d_
 "(1,5*2,0)*4 `Butovická 20"_x000d_
 "(1,5*1,5)*4 `Butovická 19"_x000d_
 "(1,5*1,0)*3 `Butovická 850"_x000d_
 "(1,5*2)*6 `Butovická 18"_x000d_
 "Soucet 147"_x000d_</t>
  </si>
  <si>
    <t>Poplatky za skládky</t>
  </si>
  <si>
    <t>R015121</t>
  </si>
  <si>
    <t>NEOCENOVAT - POPLATKY ZA LIKVIDACI ODPADU NEKONTAMINOVANÝCH - 17 09 04 SMESNÉ STAVEBNÍ A DEMOLICNÍ ODPADY Z INTERIÉRU BUDOV, RÁMY OKEN SE SKLENENOU VÝPLNÍ, VCETNE DOPRAVY</t>
  </si>
  <si>
    <t xml:space="preserve"> "45*0,07"_x000d_
 "(5+147)*0,04"_x000d_
 "Soucet 9,23"_x000d_</t>
  </si>
  <si>
    <t xml:space="preserve">1. Položka obsahuje:     
 – veškeré poplatky provozovateli skládky, recyklacní linky nebo jiného zarízení na zpracování nebo likvidaci odpadu související s prevzetím, uložením, zpracováním nebo likvidací odpadu     
 – náklady spojené s dopravou z místa stavby na místo prevzetí provozovatelem skládky, recyklacní linky nebo jiného zarízení na zpracování nebo likvidaci odpadu      
 – náklady spojené s vyložením a manipulací s materiálem v míste skládky      
2. Položka neobsahuje:     
 – náklady spojené s naložením a manipulací materiálem      
3. Zpusob merení:     
Tunou se rozumí hmotnost odpadu vytrídeného v souladu se zákonem c. 541/2020 Sb., o nakládání s odpady, v platném znení.</t>
  </si>
  <si>
    <t>997</t>
  </si>
  <si>
    <t>Presun sute</t>
  </si>
  <si>
    <t>997013111</t>
  </si>
  <si>
    <t>Vnitrostaveništní doprava suti a vybouraných hmot pro budovy v do 6 m s použitím mechanizace</t>
  </si>
  <si>
    <t xml:space="preserve"> 11.468000 = 11,468 [A]_x000d_</t>
  </si>
  <si>
    <t>SO 01-17-03</t>
  </si>
  <si>
    <t xml:space="preserve"> 28.800000 = 28,800 [A]_x000d_</t>
  </si>
  <si>
    <t>Položka zahrnuje:
- rozbourání konstrukce bez ohledu na použitou technologii
- veškeré pomocné konstrukce (lešení a pod.)
- veškerou manipulaci s vybouranou sutí a hmotami, krome vodorovné dopravy, vcetne uložení na skládku
- veškeré další práce plynoucí z technologického predpisu a z platných predpisu
Položka nezahrnuje:
- vodorovnou dopravu
- poplatek za skládku, který se vykazuje v položce 0141** (s výjimkou malého množství bouraného materiálu, kde je možné poplatek zahrnout do jednotkové ceny bourání – tento fakt musí být uveden v doplnujícím textu k položce)</t>
  </si>
  <si>
    <t>R965321</t>
  </si>
  <si>
    <t>ROZEBRÁNÍ PREJEZDU, PRECHODU OSTATNÍCH - VC. DOPRAVY A POPLATKU ZA SKLÁDKU</t>
  </si>
  <si>
    <t xml:space="preserve"> 140.000000 = 140,000 [A]_x000d_</t>
  </si>
  <si>
    <t xml:space="preserve"> 63.400000 = 63,400 [A]_x000d_</t>
  </si>
  <si>
    <t>SO 02-17-01</t>
  </si>
  <si>
    <t>113158</t>
  </si>
  <si>
    <t>ODSTRANENÍ KRYTU ZPEVNENÝCH PLOCH Z BETONU, ODVOZ DO 20KM</t>
  </si>
  <si>
    <t xml:space="preserve"> 1.300000 = 1,300 [A]_x000d_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</si>
  <si>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</si>
  <si>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113188</t>
  </si>
  <si>
    <t>ODSTRANENÍ KRYTU ZPEVNENÝCH PLOCH Z DLAŽDIC, ODVOZ DO 20KM</t>
  </si>
  <si>
    <t xml:space="preserve"> 0.220000 = 0,220 [A]_x000d_</t>
  </si>
  <si>
    <t>12273</t>
  </si>
  <si>
    <t>ODKOPÁVKY A PROKOPÁVKY OBECNÉ TR. I</t>
  </si>
  <si>
    <t xml:space="preserve"> 3.500000 = 3,500 [A]_x000d_</t>
  </si>
  <si>
    <t xml:space="preserve"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 uložení zeminy (na skládku, do násypu) ani poplatky za skládku, vykazují se v položce c.0141**</t>
  </si>
  <si>
    <t>17511</t>
  </si>
  <si>
    <t>OBSYP POTRUBÍ A OBJEKTU SE ZHUTNENÍM</t>
  </si>
  <si>
    <t xml:space="preserve"> 6.800000 = 6,800 [A]_x000d_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</si>
  <si>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 
Zpusob merení:
- zemina vytlacená potrubím o DN 180mm se od kubatury obsypu neodecítá</t>
  </si>
  <si>
    <t>17610</t>
  </si>
  <si>
    <t>VÝPLNE ZE ZEMIN SE ZHUT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</si>
  <si>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</si>
  <si>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18214</t>
  </si>
  <si>
    <t>ÚPRAVA POVRCHU SROVNÁNÍM ÚZEMÍ V TL DO 0,25M</t>
  </si>
  <si>
    <t xml:space="preserve"> 12.000000 = 12,000 [A]_x000d_</t>
  </si>
  <si>
    <t xml:space="preserve">Položka zahrnuje:
-  úpravu pláne vcetne vyrovnání výškových rozdílu
Položka nezahrnuje:
- x</t>
  </si>
  <si>
    <t>Položka zahrnuje:
- nutné premístení ornice z docasných skládek vzdálených do 50m
- rozprostrení ornice v predepsané tlouštce ve svahu pres 1:5
Položka nezahrnuje:
- x</t>
  </si>
  <si>
    <t>18241</t>
  </si>
  <si>
    <t>ZALOŽENÍ TRÁVNÍKU RUCNÍM VÝSEVEM</t>
  </si>
  <si>
    <t>Položka zahrnuje:
- dodání predepsané travní smesi, její výsev na ornici, zalévání, první pokosení, to vše bez ohledu na sklon terénu
Položka nezahrnuje:
- x</t>
  </si>
  <si>
    <t>R465512</t>
  </si>
  <si>
    <t>DLAŽBY Z LOMOVÉHO KAMENE NA MC VC.PODKLADNÍHO BETONU</t>
  </si>
  <si>
    <t xml:space="preserve"> 1.500000 = 1,500 [A]_x000d_</t>
  </si>
  <si>
    <t>položka zahrnuje:
- nutné zemní práce (svahování, úpravu pláne a pod.)- zrízení spojovací vrstvy- zrízení lože dlažby z cementové malty predepsané kvality a predepsané tlouštky- dodávku a položení dlažby z lomového kamene do predepsaného tvaru- spárování, tesnení, tmelení a vyplnení spar MC prípadne s vyklínováním- úprava povrchu pro odvedení srážkové vody- nezahrnuje podklad pod dlažbu, vykazuje se samostatne položkami SD 45</t>
  </si>
  <si>
    <t>528131</t>
  </si>
  <si>
    <t>KOLEJ 49 E1, ROZD. "C", BEZSTYKOVÁ, PR. BET. PODKLADNICOVÝ, UP. TUHÉ</t>
  </si>
  <si>
    <t xml:space="preserve"> 150.000000 = 150,000 [A]_x000d_</t>
  </si>
  <si>
    <t xml:space="preserve">1. Položka obsahuje:
 – defektoskopické zkoušky kolejnic, jsou-li vyžadovány
 – dodávku uvedeného typu kolejnic, pražcu (popr. mostnic), upevnovadel a drobného kolejiva v uvedeném rozdelení koleje pro normální rozchod kolejí (1435 mm)
 – montáž kolejových polí ze soucástí železnicního svršku uvedených typu na montážní základne, popr. prímo na staveništi nebo strojní linkou
 – dopravu smontovaných kolejových polí nebo soucástí z montážní základny na místo urcení, pokud si to zvolená technologie pokládky vyžaduje
 – zrízení koleje pomocí kolejových polí za použití vhodného kladecího prostredku
 – sespojkování kolejových polí bez jejich svarení
  – smerovou a výškovou úpravu koleje do predepsané polohy vcetne stabilizace kolejového lože
 – ocištení a naolejování spojkových a sverkových šroubu pred zahájením provozu
 – pomocné a dokoncovací práce
 – prípadné ztížení práce pri prekážách na jedné nebo obou stranách, v tunelu i pri rekonstrukcích
2. Položka neobsahuje:
 – zrízení kolejového lože
 – svarování kolejnic do bezstykové koleje
 – broušení koleje
 – prípadnou dodávku a montáž pražcových kotev
 – následnou úpravu smerového a výškového usporádání koleje
3. Zpusob merení:
Merí se délka koleje ve smyslu CSN 73 6360, tj. v ose koleje.</t>
  </si>
  <si>
    <t xml:space="preserve"> 1000.000000 = 1000,000 [A]_x000d_</t>
  </si>
  <si>
    <t xml:space="preserve"> 2.000000 = 2,000 [A]_x000d_</t>
  </si>
  <si>
    <t>545121</t>
  </si>
  <si>
    <t>SVAR KOLEJNIC (STEJNÉHO TVARU) 49 E1, T JEDNOTLIVE</t>
  </si>
  <si>
    <t xml:space="preserve"> 20.000000 = 20,000 [A]_x000d_</t>
  </si>
  <si>
    <t xml:space="preserve"> 500.000000 = 500,000 [A]_x000d_</t>
  </si>
  <si>
    <t>965881</t>
  </si>
  <si>
    <t>DEMONTÁŽ IZOLOVANÉHO STYKU MONTOVANÉHO</t>
  </si>
  <si>
    <t xml:space="preserve"> 10.000000 = 10,000 [A]_x000d_</t>
  </si>
  <si>
    <t>(Tato položka je urcena pouze pro montované izolované styky. demontáž lepených izolovaných styku se nacení položkami výmeny kolejnice ve sd 54.)
1. Položka obsahuje:
 – zrušení stávajícího montovaného izolovaného styku zahrnuje uvolnení kolejnic z upevnovadel, vyjmutí vložky a spojek, dodání a vložení bežných vodivých spojek, utažení upevnovadel a finální úpravy okolí styku
 – naložení vybouraného materiálu na dopravní prostredek
2. Položka neobsahuje:
 – kolejnicové propojky, jsou-li požadovány, nacení se položkami ve sd 75
 – odvoz vybouraného materiálu do skladu nebo na likvidaci
 – poplatky za likvidaci odpadu, nacení se položkami ze ssd 0
3. Zpusob merení:
Izolované styky se uvádejí v kusech, tj. jeden styk v jedné kolejnici.</t>
  </si>
  <si>
    <t>965882</t>
  </si>
  <si>
    <t>DEMONTÁŽ IZOLOVANÉHO STYKU MONTOVANÉHO - ODVOZ (NA LIKVIDACI ODPADU NEBO JINÉ URCENÉ MÍSTO)</t>
  </si>
  <si>
    <t xml:space="preserve"> 135.000000 = 135,000 [A]_x000d_</t>
  </si>
  <si>
    <t>56335</t>
  </si>
  <si>
    <t>VOZOVKOVÉ VRSTVY ZE ŠTERKODRTI TL. DO 250MM</t>
  </si>
  <si>
    <t xml:space="preserve"> 30.000000 = 30,000 [A]_x000d_</t>
  </si>
  <si>
    <t>Položka zahrnuje:
- dodání kameniva predepsané kvality a zrnitosti
- rozprostrení a zhutnení vrstvy v predepsané tlouštce
- zrízení vrstvy bez rozlišení šírky, pokládání vrstvy po etapách
Položka nezahrnuje:
- postriky, nátery</t>
  </si>
  <si>
    <t>57117</t>
  </si>
  <si>
    <t>VTLACOVANÝ ASFALT BETON TL DO 80MM</t>
  </si>
  <si>
    <t>Položka zahrnuje:
- dodání základfní vrstvy z asfaltového betonu predepsané kvality a zrnitosti
- dodání vtlacované smesi z predobaleného kameniva predepsané kvality – dle CSN 73 6128
- ocištení podkladu
- rozprostrení a zhutnení základní vrstvy, rozprostrení a zhutnení vtlacované smesi – dle CSN 73 6128
- zrízení vrstvy bez rozlišení šírky, pokládání vrstvy po etapách, vcetne pracovních spar a spoju
Položka nezahrnuje:
- postriky, nátery</t>
  </si>
  <si>
    <t>577A1</t>
  </si>
  <si>
    <t>VÝSPRAVA TRHLIN ASFALTOVOU ZÁLIVKOU</t>
  </si>
  <si>
    <t xml:space="preserve"> 7.000000 = 7,000 [A]_x000d_</t>
  </si>
  <si>
    <t>Položka zahrnuje:
- vyfrézování drážky šírky do 20mm hloubky do 40mm
- vycištení
- náter
- výpln predepsanou zálivkovou hmotou
Položka nezahrnuje:
- x</t>
  </si>
  <si>
    <t>582612</t>
  </si>
  <si>
    <t>KRYTY Z BETON DLAŽDIC SE ZÁMKEM ŠEDÝCH TL 80MM DO LOŽE Z KAM</t>
  </si>
  <si>
    <t>Položka zahrnuje:
- dodání dlažebního materiálu v požadované kvalite, dodání materiálu pro predepsané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Položka nezahrnuje:
- postriky, nátery
- tesnení podél obrubníku, dilatacních zarízení, odvodnovacích proužku, odvodnovacu, vpustí, šachet a pod.</t>
  </si>
  <si>
    <t>58261B</t>
  </si>
  <si>
    <t>KRYTY Z BETON DLAŽDIC SE ZÁMKEM BAREV RELIÉF TL 80MM DO LOŽE Z KAM</t>
  </si>
  <si>
    <t>81457</t>
  </si>
  <si>
    <t>POTRUBÍ Z TRUB BETONOVÝCH DN DO 500MM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</si>
  <si>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zkoušky vodotesnosti a televizní prohlídku</t>
  </si>
  <si>
    <t>899523</t>
  </si>
  <si>
    <t>OBETONOVÁNÍ POTRUBÍ Z PROSTÉHO BETONU DO C16/20</t>
  </si>
  <si>
    <t xml:space="preserve"> 0.800000 = 0,800 [A]_x000d_</t>
  </si>
  <si>
    <t xml:space="preserve">Položka zahrnuje:
- dodání cerstvého betonu (betonové smesi) požadované kvality, jeho uložení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
Položka nezahrnuje:
- x</t>
  </si>
  <si>
    <t>917212</t>
  </si>
  <si>
    <t>ZÁHONOVÉ OBRUBY Z BETONOVÝCH OBRUBNÍKU ŠÍR 80MM</t>
  </si>
  <si>
    <t>Položka zahrnuje:
- dodání a pokládku betonových obrubníku o rozmerech predepsaných zadávací dokumentací
- betonové lože i bocní betonovou operku
Položka nezahrnuje:
- x</t>
  </si>
  <si>
    <t>917224</t>
  </si>
  <si>
    <t>SILNICNÍ A CHODNÍKOVÉ OBRUBY Z BETONOVÝCH OBRUBNÍKU ŠÍR 150MM</t>
  </si>
  <si>
    <t>919112</t>
  </si>
  <si>
    <t>REZÁNÍ ASFALTOVÉHO KRYTU VOZOVEK TL DO 100MM</t>
  </si>
  <si>
    <t xml:space="preserve"> 8.000000 = 8,000 [A]_x000d_</t>
  </si>
  <si>
    <t>Položka zahrnuje:
- rezání vozovkové vrstvy v predepsané tlouštce
- spotreba vody
Položka nezahrnuje:
- x</t>
  </si>
  <si>
    <t>919113</t>
  </si>
  <si>
    <t>REZÁNÍ ASFALTOVÉHO KRYTU VOZOVEK TL DO 150MM</t>
  </si>
  <si>
    <t xml:space="preserve"> 111.000000 = 111,000 [A]_x000d_</t>
  </si>
  <si>
    <t>935232</t>
  </si>
  <si>
    <t>PRÍKOPOVÉ ŽLABY Z BETON TVÁRNIC ŠÍR DO 1200MM DO BETONU TL 100MM</t>
  </si>
  <si>
    <t xml:space="preserve"> 5.000000 = 5,000 [A]_x000d_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</si>
  <si>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Položka nezahrnuje:
- x
Zpusob merení:
- merí se v metrech bežných délky osy žlabu</t>
  </si>
  <si>
    <t>R936312</t>
  </si>
  <si>
    <t>OBETONOVÁNÍ OBRUB DO BETON MONOLIT C20/30</t>
  </si>
  <si>
    <t xml:space="preserve"> 1.000000 = 1,000 [A]_x000d_</t>
  </si>
  <si>
    <t xml:space="preserve"> 3.000000 = 3,000 [A]_x000d_</t>
  </si>
  <si>
    <t>SO 01-19-01</t>
  </si>
  <si>
    <t>0</t>
  </si>
  <si>
    <t>Všeobecné konstrukce a práce</t>
  </si>
  <si>
    <t>R_029</t>
  </si>
  <si>
    <t>OSTATNÍ POŽADAVKY - merení geometrické polohy koleje behem výstavby</t>
  </si>
  <si>
    <t>DEN</t>
  </si>
  <si>
    <t xml:space="preserve"> 122+137 = 259,000 [A]_x000d_</t>
  </si>
  <si>
    <t>zahrnuje veškeré náklady spojené s merením geometrické polohy koleje po dobu výstavby v cetnosti, která zajití bezpecnsot provozu</t>
  </si>
  <si>
    <t>R02950</t>
  </si>
  <si>
    <t>OSTATNÍ POŽADAVKY - POSUDKY, KONTROLY, REVIZNÍ ZPRÁVY</t>
  </si>
  <si>
    <t>dle smernice SŽDC C.55, 2009-04</t>
  </si>
  <si>
    <t xml:space="preserve"> 24 = 24,000 [A]_x000d_</t>
  </si>
  <si>
    <t>zahrnuje veškeré náklady spojené s objednatelem požadovanými pracemi</t>
  </si>
  <si>
    <t>R103630</t>
  </si>
  <si>
    <t>DOPRAVNÍ ZARÍZENÍ - AUTOJERÁBY VÝKON</t>
  </si>
  <si>
    <t xml:space="preserve"> 48*0,5 = 24,000 [A]_x000d_</t>
  </si>
  <si>
    <t>zahrnuje objednatelem povolené náklady na dopravní zarízení zhotovitele</t>
  </si>
  <si>
    <t>R203630</t>
  </si>
  <si>
    <t>DOPRAVNÍ ZARÍZENÍ - AUTOJERÁBY PREPRAVA</t>
  </si>
  <si>
    <t xml:space="preserve"> 4*12 = 48,000 [A]_x000d_</t>
  </si>
  <si>
    <t>11336</t>
  </si>
  <si>
    <t>ODSTRANENÍ PODKLADU ZPEVNENÝCH PLOCH ZE SILNICNÍCH DÍLCU (PANELU)</t>
  </si>
  <si>
    <t>2024_OTSKP</t>
  </si>
  <si>
    <t xml:space="preserve"> SP1 14,5*17,5+8,0*20,0 = 413,750 [A]_x000d_
 SP2 14,5*10,0+8,0*20,0 = 305,000 [B]_x000d_
 0,15*(A+B) = 107,813 [C]_x000d_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</si>
  <si>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</si>
  <si>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13173A</t>
  </si>
  <si>
    <t>HLOUBENÍ JAM ZAPAŽ I NEPAŽ TR. I - BEZ DOPRAVY</t>
  </si>
  <si>
    <t xml:space="preserve"> SP1 3000 = 3000,000 [A]_x000d_
 SP2 1800 = 1800,000 [B]_x000d_
 A+B = 4800,000 [C]_x000d_</t>
  </si>
  <si>
    <t>položka zahrnuje:
-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</si>
  <si>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Základy</t>
  </si>
  <si>
    <t>21263</t>
  </si>
  <si>
    <t>TRATIVODY KOMPLET Z TRUB Z PLAST HMOT DN DO 150MM</t>
  </si>
  <si>
    <t>drenážní trubky DN150 za rubem úložných prahu</t>
  </si>
  <si>
    <t xml:space="preserve"> 2*40 = 80,000 [A]_x000d_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</si>
  <si>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</si>
  <si>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224324</t>
  </si>
  <si>
    <t>PILOTY ZE ŽELEZOBETONU C25/30</t>
  </si>
  <si>
    <t xml:space="preserve"> 1,17*14,9*24*2 = 836,784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</si>
  <si>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užití potrebných prísad a technologií výroby betonu
- zrízení pracovních a dilatacních spar, vcetne potrebných úprav, výplne, vložek, opracování, ocištení a ošetrení
- bednení  požadovaných  konstr. (i ztracené) s úpravou  dle požadované  kvality povrchu betonu, vcetne odbednovacích a odskružovacích prostredku
- podperné  konstr. (skruže) a lešení všech druhu pro bednení, uložení cerstvého betonu, výztuže a doplnkových konstr., vc. požadovaných otvoru, ochranných a bezpecnostních opatrení a základu techto konstrukcí a lešení
- vytvorení kotevních cel, kapes, nálitku, a sedel
- zrízení  všech  požadovaných  otvoru, kapes, výklenku, prostupu, dutin, drážek a pod., vc. ztížení práce a úprav  kolem nich
- úpravy pro osazení výztuže, doplnkových konstrukcí a vybavení
- úpravy povrchu pro položení požadované izolace, povlaku a náteru, prípadne vyspravení
- upevnení kotevních prvku a doplnkových konstrukcí
- nátery zabranující soudržnost betonu a bednení
- výpln, tesnení  a tmelení spar a spoju
- opatrení  povrchu  betonu  izolací  proti zemní vlhkosti v cástech, kde prijdou do styku se zeminou nebo kamenivem
- prípadné zrízení spojovací vrstvy u základu
- úpravy pro osazení zarízení ochrany konstrukce proti vlivu bludných proudu
- objem betonu pro prebetonování a nadbetonování, který se nepricítá ke stanovenému objemu výplne piloty
- ukoncení piloty pod ústím vrtu a vyplnení zbývající cásti sypaninou nebo kamenivem
- odbourání a odstranení znehodnocené cásti výplne a úprava hlavy piloty pred výstavbou další konstrukcní cásti
- zrízení výplne piloty pod hladinou vody
- veškerý materiál, výrobky a polotovary, vcetne mimostaveništní a vnitrostaveništní dopravy
- nezahrnuje dodání a osazení výztuže, nezahrnuje vrty</t>
  </si>
  <si>
    <t>224365</t>
  </si>
  <si>
    <t>VÝZTUŽ PILOT Z OCELI 10505, B500B</t>
  </si>
  <si>
    <t xml:space="preserve"> 1,05*59,7 = 62,685 [A]_x000d_</t>
  </si>
  <si>
    <t>položka zahrnuje:
- veškerý materiál, výrobky a polotovary, vcetne mimostaveništní a vnitrostaveništní dopravy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úpravy výztuže pro zrízení kotevních prvku, závesných ok a doplnkových konstrukcí
- veškerá opatrení pro zajištení soudržnosti výztuže a betonu
- vodivé propojení výztuže, které je soucástí ochrany konstrukce proti vlivum bludných proudu, vyvedení do merících skríní nebo míst pro merení bludných proudu (vlastní merící skríne se uvádejí položkami SD 74)
- povrchovou antikorozní úpravu výztuže
- separaci výztuže
- osazení merících zarízení a úpravy pro ne
- osazení merících skríní nebo míst pro merení bludných proudu</t>
  </si>
  <si>
    <t>23117</t>
  </si>
  <si>
    <t>ŠTETOVÉ STENY BERANENÉ Z KOVOVÝCH DÍLCU TRVALÉ (HMOTNOST)</t>
  </si>
  <si>
    <t xml:space="preserve"> 75016,5/1000 = 75,017 [A]_x000d_</t>
  </si>
  <si>
    <t xml:space="preserve">- zrízení steny
- dodání štetovnic v požadované kvalite, prípadne jejich ošetrování, rezání, nastavování a další úpravy
- kleštiny, prevázky. a další pomocné a doplnkové konstrukce
- nastražení a zaberanení štetovnic do jakékoliv trídy horniny
- veškerou dopravu, nájem, provoz a premístení beranících zarízení a dalších mechanismu
- lešení a podperné konstrukce pro práci a manipulaci beranících zarízení a dalších mechanismu
- beranící plošiny vc. zemních prací, zpevnení, odvodnení a pod.
- pri provádení z lodi náklady na prám nebo lodi
- tesnení steny, je-li nutné
- kotvení steny, je-li nutné nebo vzeprení, prípadne rozeprení
- vodící piloty nebo stabilizacní hrázky
- zhotovení koutových štetovnic
- dílenská dokumentace, vcetne technologického predpisu spojování,
- dodání spojovacího materiálu,
- zrízení  montážních  a  dilatacních  spoju,  spar, vcetne potrebných úprav, vložek, opracování, ocištení a ošetrení,
- jakákoliv doprava a manipulace dílcu  a  montážních  sestav,  vcetne  dopravy konstrukce z výrobny na stavbu,
- montážní dokumentace vcetne technologického predpisu montáže,
- výpln, tesnení a tmelení spar a spoju,
- veškeré druhy opracování povrchu, vcetne úprav pod nátery a pod izolaci,
- veškeré druhy dílenských základu a základních náteru a povlaku,
- všechny druhy ocelového kotvení,
- dílenskou prejímku a montážní prohlídku, vcetne požadovaných dokladu</t>
  </si>
  <si>
    <t>237172</t>
  </si>
  <si>
    <t>ODREZÁNÍ ŠTETOVÝCH STEN Z KOVOVÝCH DÍLCU</t>
  </si>
  <si>
    <t xml:space="preserve"> 43,5 = 43,500 [A]_x000d_</t>
  </si>
  <si>
    <t>položka zahrnuje odstranení sten vcetne odvozu a uložení na skládku</t>
  </si>
  <si>
    <t>26112</t>
  </si>
  <si>
    <t>VRTY PRO KOTVENÍ, INJEKTÁŽ A MIKROPILOTY NA POVRCHU TR. I D DO 100MM</t>
  </si>
  <si>
    <t>vrty pro táhla</t>
  </si>
  <si>
    <t xml:space="preserve"> 20*10 = 200,000 [A]_x000d_</t>
  </si>
  <si>
    <t>položka zahrnuje:
premístení, montáž a demontáž vrtných souprav
svislou dopravu zeminy z vrtu
vodorovnou dopravu zeminy bez uložení na skládku
prípadne nutné pažení docasné (vcetne odpažení) i trvalé</t>
  </si>
  <si>
    <t>264142</t>
  </si>
  <si>
    <t>VRTY PRO PILOTY TR. I D DO 1200MM</t>
  </si>
  <si>
    <t xml:space="preserve"> 48*3,6 = 172,800 [A]_x000d_</t>
  </si>
  <si>
    <t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- nezahrnuje zapažení trvalými pažnicemi
- nezahrnuje uložení zeminy na skládku a poplatek za skládku
nevykazuje se hluché vrtání</t>
  </si>
  <si>
    <t>264242</t>
  </si>
  <si>
    <t>VRTY PRO PILOTY TR. II D DO 1200MM</t>
  </si>
  <si>
    <t xml:space="preserve"> 48*11,3 = 542,400 [A]_x000d_</t>
  </si>
  <si>
    <t>285378</t>
  </si>
  <si>
    <t>KOTVENÍ NA POVRCHU Z PREDPÍNACÍ VÝZTUŽE DL. DO 10M</t>
  </si>
  <si>
    <t xml:space="preserve"> 20 = 20,000 [A]_x000d_</t>
  </si>
  <si>
    <t>položka zahrnuje dodávku predepsané kotvy, prípadne její protikorozní úpravu, její osazení do vrtu, zainjektování a napnutí, prípadne operné desky
nezahrnuje vrty</t>
  </si>
  <si>
    <t>288151</t>
  </si>
  <si>
    <t>TRYSK INJEKTÁŽ D SLOUPU DO 400MM DL VRTU DO 12M NA POVRCHU</t>
  </si>
  <si>
    <t xml:space="preserve"> 11*0,3*65 = 214,500 [A]_x000d_</t>
  </si>
  <si>
    <t>Položka zahrnuje veškerý materiál, výrobky a polotovary, vcetne mimostaveništní a vnitrostaveništní dopravy (rovnež presuny), vcetne naložení a složení, prípadne s uložením.</t>
  </si>
  <si>
    <t>3</t>
  </si>
  <si>
    <t>Svislé konstrukce</t>
  </si>
  <si>
    <t>317325</t>
  </si>
  <si>
    <t>RÍMSY ZE ŽELEZOBETONU DO C30/37</t>
  </si>
  <si>
    <t xml:space="preserve"> 2*7,0+4*0,6 = 16,400 [A]_x000d_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</si>
  <si>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</si>
  <si>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</si>
  <si>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</si>
  <si>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 xml:space="preserve"> 2,3*2 = 4,600 [A]_x000d_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</si>
  <si>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</si>
  <si>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333325</t>
  </si>
  <si>
    <t>MOSTNÍ OPERY A KRÍDLA ZE ŽELEZOVÉHO BETONU DO C30/37</t>
  </si>
  <si>
    <t xml:space="preserve"> 180+100 = 280,000 [A]_x000d_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</si>
  <si>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</si>
  <si>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333365</t>
  </si>
  <si>
    <t>VÝZTUŽ MOSTNÍCH OPER A KRÍDEL Z OCELI 10505, B500B</t>
  </si>
  <si>
    <t xml:space="preserve"> 22,9+12,2 = 35,100 [A]_x000d_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</si>
  <si>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</si>
  <si>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342325</t>
  </si>
  <si>
    <t>STENY A PRÍCKY VÝPLN A ODDEL ZE ŽELBET DO C30/37</t>
  </si>
  <si>
    <t xml:space="preserve"> 5,5 = 5,500 [A]_x000d_</t>
  </si>
  <si>
    <t>342368</t>
  </si>
  <si>
    <t>VÝZTUŽ STEN A PRÍCEK VÝPLN A ODDEL ZE SVAR SÍTÍ</t>
  </si>
  <si>
    <t xml:space="preserve"> 4*1,6*1,7*7,9/1000 = 0,086 [A]_x000d_</t>
  </si>
  <si>
    <t>348173</t>
  </si>
  <si>
    <t>ZÁBRADLÍ Z DÍLCU KOVOVÝCH ŽÁROVE ZINK PONOREM S NÁTEREM</t>
  </si>
  <si>
    <t>kg</t>
  </si>
  <si>
    <t xml:space="preserve"> (1984+72) = 2056,000 [A]_x000d_</t>
  </si>
  <si>
    <t xml:space="preserve">- dílenská dokumentace, vcetne technologického predpisu spojování,
- dodání  materiálu  v požadované kvalite a výroba konstrukce (vcetne  pomucek,  prípravku a prostredku pro výrobu) bez ohledu na nárocnost a její hmotnost,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montáž konstrukce na staveništi, vcetne montážních prostredku a pomucek a zednických výpomocí,                              
- výpln, tesnení a tmelení spar a spoju,
- všechny druhy ocelového kotvení,
- dílenskou prejímku a montážní prohlídku, vcetne požadovaných dokladu,
- zrízení kotevních otvoru nebo jam, nejsou-li cástí jiné konstrukce,
- osazení kotvení nebo prímo cástí konstrukce do podpurné konstrukce nebo do zeminy,
- výpln kotevních otvoru  (príp.  podlití  patních  desek) maltou,  betonem  nebo  jinou speciální hmotou, vyplnení jam zeminou,
- veškeré druhy protikorozní ochrany a nátery konstrukcí,
- zvláštní spojovací prostredky, rozebíratelnost konstrukce,
- ochranná opatrení pred úcinky bludných proudu
- ochranu pred prepetím.</t>
  </si>
  <si>
    <t>348952</t>
  </si>
  <si>
    <t>ZÁBRADLÍ ZE DREVA TVRDÉHO</t>
  </si>
  <si>
    <t>provizorní zábradlí</t>
  </si>
  <si>
    <t xml:space="preserve"> 5 = 5,000 [A]_x000d_</t>
  </si>
  <si>
    <t xml:space="preserve">- dílenská dokumentace, vcetne technologického predpisu spojování,
- dodání  materiálu  v požadované kvalite a výroba konstrukce (vcetne  pomucek,  prípravku a prostredku pro výrobu) bez ohledu na nárocnost a její hmotnost,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montáž konstrukce na staveništi, vcetne montážních prostredku a pomucek a zednických výpomocí,                              
- výpln, tesnení a tmelení spar a spoju,
- všechny druhy ocelového kotvení,
- dílenskou prejímku a montážní prohlídku, vcetne požadovaných dokladu,
- zrízení kotevních otvoru nebo jam, nejsou-li cástí jiné konstrukce,
- osazení kotvení nebo prímo cástí konstrukce do podpurné konstrukce nebo do zeminy,
- výpln kotevních otvoru  (príp.  podlití  patních  desek) maltou,  betonem  nebo  jinou speciální hmotou, vyplnení jam zeminou,
- veškeré úpravy dreva pro zlepšení jeho užitných vlastností (impregnace, zpevnování a pod.),
- zvláštní spojovací prostredky, rozebíratelnost konstrukce,</t>
  </si>
  <si>
    <t>421325</t>
  </si>
  <si>
    <t>MOSTNÍ NOSNÉ DESKOVÉ KONSTRUKCE ZE ŽELEZOBETONU C30/37</t>
  </si>
  <si>
    <t xml:space="preserve"> 340+180 = 520,000 [A]_x000d_</t>
  </si>
  <si>
    <t>421365</t>
  </si>
  <si>
    <t>VÝZTUŽ MOSTNÍ DESKOVÉ KONSTRUKCE Z OCELI 10505, B500B</t>
  </si>
  <si>
    <t>zahrnuje výztuž ríms a desky</t>
  </si>
  <si>
    <t xml:space="preserve"> 28,0+14,6 = 42,600 [A]_x000d_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</si>
  <si>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</si>
  <si>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421367</t>
  </si>
  <si>
    <t>VÝZTUŽ MOSTNÍ NOSNÉ DESKOVÉ KONSTR TUHÁ</t>
  </si>
  <si>
    <t>ocelové nosníky vcetne stabilizacnícz prvku a PKO</t>
  </si>
  <si>
    <t xml:space="preserve"> 245,5 = 245,500 [A]_x000d_</t>
  </si>
  <si>
    <t>451322</t>
  </si>
  <si>
    <t>PODKL A VÝPLN VRSTVY ZE ŽELEZOBET DO C12/15</t>
  </si>
  <si>
    <t>podkladní beton pod úložnými prahy</t>
  </si>
  <si>
    <t xml:space="preserve"> 2*0,2*4,4*25,4 = 44,704 [A]_x000d_</t>
  </si>
  <si>
    <t>451368</t>
  </si>
  <si>
    <t>VÝZTUŽ PODKL VRSTEV ZE SVAR SÍTÍ</t>
  </si>
  <si>
    <t xml:space="preserve"> 2*25,4*4,4*7,9/1000 = 1,766 [A]_x000d_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</si>
  <si>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veškerá opatrení pro zajištení soudržnosti výztuže a betonu
- vodivé propojení výztuže, které je soucástí ochrany konstrukce proti vlivum bludných proudu, vyvedení do merících skríní nebo míst pro merení bludných proudu
- povrchovou antikorozní úpravu výztuže
- separaci výztuže</t>
  </si>
  <si>
    <t>45831A</t>
  </si>
  <si>
    <t>VÝPLN ZA OPERAMI A ZDMI Z PROST BETONU DO C20/25</t>
  </si>
  <si>
    <t>podkladní beton odvodnení</t>
  </si>
  <si>
    <t xml:space="preserve"> 1,5*2*40 = 120,000 [A]_x000d_</t>
  </si>
  <si>
    <t>45851</t>
  </si>
  <si>
    <t>VÝPLN ZA OPERAMI A ZDMI Z LOM KAMENE</t>
  </si>
  <si>
    <t>drenážní vrstva za rubem úložných prahu z kamenné rovnaniny</t>
  </si>
  <si>
    <t xml:space="preserve"> 2*0,8*1,57*25,0 = 62,800 [A]_x000d_</t>
  </si>
  <si>
    <t>položka zahrnuje dodávku predepsaného kamene, mimostaveništní a vnitrostaveništní dopravu a jeho uložení
není-li v zadávací dokumentaci uvedeno jinak, jedná se o nakupovaný materiál</t>
  </si>
  <si>
    <t>45852</t>
  </si>
  <si>
    <t>VÝPLN ZA OPERAMI A ZDMI Z KAMENIVA DRCENÉHO</t>
  </si>
  <si>
    <t xml:space="preserve"> 2*6,0*30 = 360,000 [A]_x000d_</t>
  </si>
  <si>
    <t>položka zahrnuje dodávku predepsaného kameniva, mimostaveništní a vnitrostaveništní dopravu a jeho uložení
není-li v zadávací dokumentaci uvedeno jinak, jedná se o nakupovaný materiál</t>
  </si>
  <si>
    <t>515000</t>
  </si>
  <si>
    <t>KOLEJOVÉ LOŽE - ZPEVNENÍ PRYSKYRICÍ</t>
  </si>
  <si>
    <t xml:space="preserve"> 22*1*0,6 = 13,200 [A]_x000d_</t>
  </si>
  <si>
    <t>1. Položka obsahuje:
 – veškeré práce a materiál obsažený v názvu položky
2. Položka neobsahuje:
 X
3. Zpusob merení:
Mernou jednotkou je m3 prolévaného kolejového lože.</t>
  </si>
  <si>
    <t>58301</t>
  </si>
  <si>
    <t>KRYT ZE SINICNÍCH DÍLCU (PANELU) TL 150MM</t>
  </si>
  <si>
    <t xml:space="preserve"> SP1 14,5*17,5+8,0*20,0 = 413,750 [A]_x000d_
 SP2 14,5*10,0+8,0*20,0 = 305,000 [B]_x000d_
 (A+B) = 718,750 [C]_x000d_</t>
  </si>
  <si>
    <t xml:space="preserve">- dodání dílcu v požadované kvalite, dodání materiálu pro predepsané  lože v tlouštce predepsané dokumentací a pro predepsanou výpln spar
- ocištení podkladu
- uložení dílcu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</si>
  <si>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711121</t>
  </si>
  <si>
    <t>IZOLACE BEŽN KONSTR PROTI TLAK VODE ASFALT NÁTERY</t>
  </si>
  <si>
    <t>odvodnení rubu</t>
  </si>
  <si>
    <t xml:space="preserve"> typ 4 60 = 60,000 [A]_x000d_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</si>
  <si>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</si>
  <si>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711122</t>
  </si>
  <si>
    <t>IZOLACE BEŽNÝCH KONSTRUKCÍ PROTI TLAKOVÉ VODE ASFALTOVÝMI PÁSY</t>
  </si>
  <si>
    <t xml:space="preserve"> typ 3 120 = 120,000 [A]_x000d_</t>
  </si>
  <si>
    <t>711412</t>
  </si>
  <si>
    <t>IZOLACE MOSTOVEK CELOPLOŠNÁ ASFALTOVÝMI PÁSY</t>
  </si>
  <si>
    <t>izolace nosné konstrukce asfaltovými pásy</t>
  </si>
  <si>
    <t xml:space="preserve"> typ 1 650 = 650,000 [A]_x000d_
 typ 2 140 = 140,000 [B]_x000d_
 A+B = 790,000 [C]_x000d_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</si>
  <si>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</si>
  <si>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</t>
  </si>
  <si>
    <t>OCHRANA IZOLACE NA POVRCHU</t>
  </si>
  <si>
    <t xml:space="preserve"> typ 1 650 = 650,000 [A]_x000d_
 typ 2 140 = 140,000 [B]_x000d_
 typ 3 120 = 120,000 [C]_x000d_
 A+B+C = 910,000 [D]_x000d_</t>
  </si>
  <si>
    <t xml:space="preserve">položka zahrnuje:
- dodání  predepsaného ochranného materiálu
- zrízení ochrany izolace</t>
  </si>
  <si>
    <t>Potrubí</t>
  </si>
  <si>
    <t>894845</t>
  </si>
  <si>
    <t>ŠACHTY KANALIZACNÍ PLASTOVÉ D 300MM</t>
  </si>
  <si>
    <t>napojení drenážních trubek za úložnými prahy do odvodnení žel. spodku pomocí trativodních šachet DN300</t>
  </si>
  <si>
    <t>položka zahrnuje:
- poklopy s rámem z predepsaného materiálu a tvaru
- predepsané plastové skruže, dno a není-li uvedeno jinak i podkladní vrstvu (z kameniva nebo betonu).
- výpln, tesnení a tmelení spár a spoju,
- ocištení a ošetrení úložných ploch,
- predepsané podkladní konstrukce</t>
  </si>
  <si>
    <t>Ostatní konstrukce a práce</t>
  </si>
  <si>
    <t>91355</t>
  </si>
  <si>
    <t>EVIDENCNÍ CÍSLO MOSTU</t>
  </si>
  <si>
    <t xml:space="preserve"> 2 = 2,000 [A]_x000d_</t>
  </si>
  <si>
    <t>položka zahrnuje štítek s evidencním císlem mostu, sloupek dopravní znacky vcetne osazení a nutných zemních prací a zabetonování</t>
  </si>
  <si>
    <t>914111</t>
  </si>
  <si>
    <t>DOPRAVNÍ ZNACKY ZÁKLADNÍ VELIKOSTI OCELOVÉ NEREFLEXNÍ - DOD A MONTÁŽ</t>
  </si>
  <si>
    <t>položka zahrnuje:
- dodávku a montáž znacek v požadovaném provedení</t>
  </si>
  <si>
    <t>93333</t>
  </si>
  <si>
    <t>ZKOUŠKA INTEGRITY PILOT SYSTÉMOVÝCH</t>
  </si>
  <si>
    <t xml:space="preserve"> 48 = 48,000 [A]_x000d_</t>
  </si>
  <si>
    <t>Položka zahrnuje kompletní dodávku se všemi pomocnými a doplnujícími pracemi a soucástmi; 
- veškeré potrebné mechanismy; 
- podklady a dokumentaci zkoušky; 
- prípadné stavební práce spojené s prípravou a provedením zkoušky; 
- veškerá zkušební a merící zarízení vc. opotrebení a nájmu; 
- výpomoce pri vlastní zkoušce; 
- provedení vlastní zkoušky a její vyhodnocení, vcetne všech merení a dalších potrebných cinností.</t>
  </si>
  <si>
    <t>93650</t>
  </si>
  <si>
    <t>DROBNÉ DOPLNK KONSTR KOVOVÉ</t>
  </si>
  <si>
    <t>desticky pro merení bludných proudu</t>
  </si>
  <si>
    <t xml:space="preserve"> 2*4 = 8,000 [A]_x000d_</t>
  </si>
  <si>
    <t xml:space="preserve">- dílenská dokumentace, vcetne technologického predpisu spojování,
- dodání  materiálu  v požadované kvalite a výroba konstrukce i dílenská (vcetne  pomucek,  prípravku a prostredku pro výrobu) bez ohledu na nárocnost a její hmotnost, dílenská montáž,
- dodání spojovacího materiálu,
- zrízení  montážních  a  dilatacních  spoju,  spar, vcetne potrebných úprav, vložek, opracování, ocištení a ošetrení,
- podper. konstr. a lešení všech druhu pro montáž konstrukcí i doplnkových, vcetne požadovaných otvoru, ochranných a bezpecnostních opatrení a základu pro tyto konstrukce a lešení,
- jakákoliv doprava a manipulace dílcu  a  montážních  sestav,  vcetne  dopravy konstrukce z výrobny na stavbu,
- montáž konstrukce na staveništi, vcetne montážních prostredku a pomucek a zednických výpomocí,
- montážní dokumentace vcetne technologického predpisu montáže,
- výpln, tesnení a tmelení spar a spoju,
- cištení konstrukce a odstranení všech vrubu (vrypy, otlaceniny a pod.),
- veškeré druhy opracování povrchu, vcetne úprav pod nátery a pod izolaci,
- veškeré druhy dílenských základu a základních náteru a povlaku,
- všechny druhy ocelového kotvení,
- dílenskou prejímku a montážní prohlídku, vcetne požadovaných dokladu,
- zrízení kotevních otvoru nebo jam, nejsou-li cástí jiné konstrukce, jejich úpravy, ocištení a ošetrení,
- osazení kotvení nebo prímo cástí konstrukce do podpurné konstrukce nebo do zeminy,
- výpln kotevních otvoru  (príp.  podlití  patních  desek)  maltou,  betonem  nebo  jinou speciální hmotou, vyplnení jam zeminou,
- ošetrení kotevní oblasti proti vzniku trhlin, vlivu povetrnosti a pod.,
- osazení nivelacních znacek, vcetne jejich zamerení, oznacení znakem výrobce a vyznacení letopoctu.
Dokumentace pro zadání stavby muže dále predepsat že cena položky ješte obsahuje napríklad:
- veškeré druhy protikorozní ochrany a nátery konstrukcí,
- žárové zinkování ponorem nebo žárové stríkání (metalizace) kovem,
- zvláštní spojovací prostredky, rozebíratelnost konstrukce,
- osazení merících zarízení a úpravy pro ne
- ochranná opatrení pred úcinky bludných proudu
- ochranu pred prepetím.</t>
  </si>
  <si>
    <t>96716A</t>
  </si>
  <si>
    <t>VYBOURÁNÍ CÁSTÍ KONSTRUKCÍ ŽELEZOBET - BEZ DOPRAVY</t>
  </si>
  <si>
    <t>odbourání hlavy piloty</t>
  </si>
  <si>
    <t xml:space="preserve"> 1,17*0,4*24*2 = 22,464 [A]_x000d_</t>
  </si>
  <si>
    <t>položka zahrnuje:
- veškerou manipulaci s vybouranou sutí a hmotami, krome vodorovné dopravy,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</si>
  <si>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SP1 3000 = 3000,000 [A]_x000d_
 SP2 1800 = 1800,000 [B]_x000d_
 piloty 48*14,9*1,17 = 836,784 [C]_x000d_
 (A+B+C)*1,8 = 10146,211 [D]_x000d_</t>
  </si>
  <si>
    <t xml:space="preserve"> 1,17*0,4*24*2*2,0 = 44,928 [A]_x000d_</t>
  </si>
  <si>
    <t>SO 01-19-04</t>
  </si>
  <si>
    <t>02760</t>
  </si>
  <si>
    <t>POMOC PRÁCE ZRÍZ NEBO ZAJIŠT JÍMKY, STAV JÁMY A ŠACHTY</t>
  </si>
  <si>
    <t>Provedení malé zkušební jímky k overení receptury a možnosti realizace tesnících sten z lamel a pilíru tryskové injektáže. V této jímce by mel být proveden cerpací pokus s následným pozorováním HPV v jímce s overením sufoze zemin pri cerpání podzemní vody tj. propustnost steny.
Zkoušky by mely probehnout pred vlastním zahájením výstavby objektu.</t>
  </si>
  <si>
    <t xml:space="preserve"> 1 = 1,000 [A]_x000d_</t>
  </si>
  <si>
    <t>zahrnuje veškeré náklady spojené s objednatelem požadovanými zarízeními</t>
  </si>
  <si>
    <t>02910</t>
  </si>
  <si>
    <t>OSTATNÍ POŽADAVKY - ZEMEMERICSKÁ MERENÍ</t>
  </si>
  <si>
    <t>Monitoring deformací docasné pažící konstrukce z TI a vyhodnocení výsledku. 
Zahrnuje také zamerení trvalých geodetických znacek (viz položka 91345 a TZ kap. 5.13.6 na str. 22)</t>
  </si>
  <si>
    <t>zahrnuje veškeré náklady spojené s objednatelem požadovanými pracemi, 
- pro stanovení orientacní investorské ceny urcete jednotkovou cenu jako 1% odhadované ceny stavby</t>
  </si>
  <si>
    <t>R029511</t>
  </si>
  <si>
    <t>OSTATNÍ POŽADAVKY - POSUDKY A KONTROLY</t>
  </si>
  <si>
    <t>V prípade navrženého opatrení budou zpracovány návrhy nápravy a posudky technického rešení (na základe rozhodnutí RAMO).
viz TZ kap. 5.14</t>
  </si>
  <si>
    <t>11511</t>
  </si>
  <si>
    <t>CERPÁNÍ VODY DO 500 L/MIN</t>
  </si>
  <si>
    <t xml:space="preserve"> 10*30*8 = 2400,000 [A]_x000d_</t>
  </si>
  <si>
    <t>Položka cerpání vody na povrchu zahrnuje i potrubí, pohotovost záložní cerpací soupravy a zrízení cerpací jímky. Soucástí položky je také následná demontáž a likvidace techto zarízení</t>
  </si>
  <si>
    <t>121101</t>
  </si>
  <si>
    <t>SEJMUTÍ ORNICE NEBO LESNÍ PUDY S ODVOZEM DO 1KM</t>
  </si>
  <si>
    <t>tl. 150 mm</t>
  </si>
  <si>
    <t xml:space="preserve"> 1350m2 * 0,15m = 202,500 [A]_x000d_</t>
  </si>
  <si>
    <t>položka zahrnuje sejmutí ornice bez ohledu na tlouštku vrstvy a její vodorovnou dopravu
nezahrnuje uložení na trvalou skládku</t>
  </si>
  <si>
    <t>125731</t>
  </si>
  <si>
    <t>VYKOPÁVKY ZE ZEMNÍKU A SKLÁDEK TR. I, ODVOZ DO 1KM</t>
  </si>
  <si>
    <t>Pro zpetné zásypy</t>
  </si>
  <si>
    <t xml:space="preserve"> "Pro ornici"_x000d_
 1350m2 * 0,15m = 202,500 [A]_x000d_
 "viz položka 45152"_x000d_
 232*2 = 464,000 [B]_x000d_
 "Celkem"_x000d_
 A+B = 666,500 [C]_x000d_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</si>
  <si>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</si>
  <si>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 xml:space="preserve"> 13277 = 13277,000 [A]_x000d_
 232*2(viz položka 45152) = 464,000 [B]_x000d_
 Celkem: A+B = 13741,000 [C]_x000d_</t>
  </si>
  <si>
    <t>17481</t>
  </si>
  <si>
    <t>ZÁSYP JAM A RÝH Z NAKUPOVANÝCH MATERIÁLU</t>
  </si>
  <si>
    <t>Zásypy z nakupovaných materiálu -100%</t>
  </si>
  <si>
    <t xml:space="preserve"> 4394 = 4394,000 [A]_x000d_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</si>
  <si>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</si>
  <si>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Po provedení plošné stabilizace podloží bude její povrch ochránen 200 mm silnou vrstvou šterku. 
Po dokoncení úprav podloží pod deskou dna bude šterk odtežen a povrch stabilizace bude prípadne vyspraven a PREHUTNEN.</t>
  </si>
  <si>
    <t xml:space="preserve"> 146*17 = 2482,000 [A]_x000d_</t>
  </si>
  <si>
    <t>18232</t>
  </si>
  <si>
    <t>ROZPROSTRENÍ ORNICE V ROVINE V TL DO 0,15M</t>
  </si>
  <si>
    <t xml:space="preserve"> 1750 = 1750,000 [A]_x000d_</t>
  </si>
  <si>
    <t>položka zahrnuje:
nutné premístení ornice z docasných skládek vzdálených do 50m
rozprostrení ornice v predepsané tlouštce v rovine a ve svahu do 1:5</t>
  </si>
  <si>
    <t>18242</t>
  </si>
  <si>
    <t>ZALOŽENÍ TRÁVNÍKU HYDROOSEVEM NA ORNICI</t>
  </si>
  <si>
    <t>Zahrnuje dodání predepsané travní smesi, hydroosev na ornici, zalévání, první pokosení, to vše bez ohledu na sklon terénu</t>
  </si>
  <si>
    <t>Zahrnuje pokosení se shrabáním, naložení shrabku na dopravní prostredek, s odvozem a se složením, to vše bez ohledu na sklon terénu
zahrnuje nutné zalití a hnojení</t>
  </si>
  <si>
    <t>22436</t>
  </si>
  <si>
    <t>VÝZTUŽ PILOT Z OCELI</t>
  </si>
  <si>
    <t>Výztuž pilíru z tryskové injektáže (viz 2.404 a 2.201)</t>
  </si>
  <si>
    <t xml:space="preserve"> "viz výkr. c. 2.404"_x000d_
 2663,2+511,2 = 3174,400 [A]_x000d_
 "viz výkr. c.2.201"_x000d_
 344,9+381,2+19166,4+417,45+453,75+14157+10164 = 45084,700 [B]_x000d_
 "Celkem tun"_x000d_
 (A+B)/1000 = 48,259 [C]_x000d_</t>
  </si>
  <si>
    <t>23717A</t>
  </si>
  <si>
    <t>ODSTRANENÍ ŠTETOVÝCH STEN Z KOVOVÝCH DÍLCU V PLOŠE</t>
  </si>
  <si>
    <t>Odstranení pažení ze štetovnic, které je v rámci mostu "SO 01-19-01" provedeno mezi kolejemi c.1 a c.2. Ve chvíli kdy se budují zdi v míste podjezdu bude nutné stenu ze štetovnic v podjezdu odstranit. Viz príloha 2.401</t>
  </si>
  <si>
    <t xml:space="preserve"> 17,5m*4m = 70,000 [A]_x000d_</t>
  </si>
  <si>
    <t>26173</t>
  </si>
  <si>
    <t>VRTY PRO KOTV, INJEKT, MIKROPIL NA POVR TR I A II D DO 150MM</t>
  </si>
  <si>
    <t>Vrty pro pilíre i lamely z tryskové injektáže</t>
  </si>
  <si>
    <t xml:space="preserve"> "Viz. príloha 2.201"_x000d_
 "LAMELY(+1,25m - hluché vrtání)"_x000d_
 (10+1,25)*76 = 855,000 [A]_x000d_
 (11+1,25)*129 = 1580,250 [B]_x000d_
 A+B = 2435,250 [C]_x000d_
 "PILÍRE 1300 mm (+1,25m - hluché vrtání)"_x000d_
 (9,5+1,25)*1 = 10,750 [D]_x000d_
 (10,5+1,25)*1 = 11,750 [E]_x000d_
 (11,0+1,25)*48 = 588,000 [F]_x000d_
 (11,5+1,25)*1 = 12,750 [G]_x000d_
 "(12,5+1,25)1"_x000d_
 (13+1,25)*30 = 427,500 [I]_x000d_
 (14+1,25)*20 = 305,000 [J]_x000d_
 D+E+F+G+H+I+J = 0,000 [K]_x000d_
 "PILRE 800 MM (+1,25mresp. 0,2m - hluché vrtání)"_x000d_
 (14+1,25)*20 = 305,000 [L]_x000d_
 (6+0,2)*40 = 248,000 [M]_x000d_
 L+M = 553,000 [N]_x000d_
 "CELKEM VRTU"_x000d_
 C+K+N = 0,000 [O]_x000d_</t>
  </si>
  <si>
    <t>26174</t>
  </si>
  <si>
    <t>VRTY PRO KOTV, INJEKT, MIKROPIL NA POVR TR I A II D DO 200MM</t>
  </si>
  <si>
    <t>Vrty pro docasné pramencové zemní kotvy pažení stavební jámy - viz TZ kap. 5.5.1 a také príloha c. 2.403</t>
  </si>
  <si>
    <t xml:space="preserve"> "Viz TZ kap. 5.5.1"_x000d_
 4*8+9*14+22*14+5*14+4*12+11*10+32*13+5*18+5*18+5*16+5*14+5*14 = 1510,000 [A]_x000d_</t>
  </si>
  <si>
    <t>285377</t>
  </si>
  <si>
    <t>KOTVENÍ NA POVRCHU Z PREDPÍNACÍ VÝZTUŽE DL. DO 9M</t>
  </si>
  <si>
    <t xml:space="preserve"> "Viz TZ kap. 5.5.1 (K1 - K4)"_x000d_
 4 = 4,000 [A]_x000d_</t>
  </si>
  <si>
    <t xml:space="preserve"> "Viz TZ kap. 5.5.1(K5 - K112)"_x000d_
 108 = 108,000 [A]_x000d_</t>
  </si>
  <si>
    <t>285379</t>
  </si>
  <si>
    <t>PRÍPLATEK ZA DALŠÍ 1M KOTVENÍ NA POVRCHU Z PREDPÍNACÍ VÝZTUŽE</t>
  </si>
  <si>
    <t xml:space="preserve"> "Viz TZ kap. 5.5.1(K5 - K112)"_x000d_
 1622-(4*9+108*10) = 506,000 [A]_x000d_</t>
  </si>
  <si>
    <t>položka zahrnuje príplatek k cene kotvy za další 1m pres 10m
zahrnuje dodávku 1m predepsané kotvy, prípadne její protikorozní úpravu, její osazení do vrtu, zainjektování a napnutí</t>
  </si>
  <si>
    <t>288361</t>
  </si>
  <si>
    <t>TRYSK INJEKTÁŽ D SLOUPU DO 800MM DL VRTU DO 14M NA POVRCHU</t>
  </si>
  <si>
    <t>Pilíre TI dl. 6,0 m pro ukotvení kce do okolní zeminy proti vztlaku vody - viz TZ kap. 5.6.1 a také príloha c. 2.404
Druhá rada pilíru TI dl. 14,0 m pro pažení stavební jámy v míste cerpací stanice - viz TZ kap. 5.5 a také príloha c. 2.201</t>
  </si>
  <si>
    <t xml:space="preserve"> 520 = 520,000 [A]_x000d_</t>
  </si>
  <si>
    <t>R285392</t>
  </si>
  <si>
    <t>DODATECNÉ KOTVENÍ VLEPENÍM BETONÁRSKÉ VÝZTUŽE D DO 16MM DO VRTU</t>
  </si>
  <si>
    <t>Viz TZ kap. 5.8, str. 17</t>
  </si>
  <si>
    <t xml:space="preserve"> (6,5m*146m)/3ks/m2 = 316,333 [A]_x000d_
 "Zaokrouhleno na celé kusy"_x000d_
 320 = 320,000 [B]_x000d_</t>
  </si>
  <si>
    <t>Položka zahrnuje:
dodání výztuže predepsaného profilu a predepsané délky (do 1000mm)
provedení vrtu predepsaného profilu a predepsané délky (do 300mm)
vsunutí výztuže do vyvrtaného profilu a její zalepení predepsaným pojivem
prípadne nutné lešení</t>
  </si>
  <si>
    <t>R288351</t>
  </si>
  <si>
    <t>TRYSK INJEKTÁŽ LAMEL DO DÉLKY 1300 MM DL VRTU DO 12M NA POVRCHU</t>
  </si>
  <si>
    <t>Ve výmere je zapocítána také rezerva pro potreby dotryskání tesnící clony</t>
  </si>
  <si>
    <t xml:space="preserve"> 1089,85 = 1089,850 [A]_x000d_</t>
  </si>
  <si>
    <t>R288361</t>
  </si>
  <si>
    <t>TRYSK INJEKTÁŽ D SLOUPU DO 1300MM DL VRTU DO 14M NA POVRCHU</t>
  </si>
  <si>
    <t xml:space="preserve"> 1648,535 = 1648,535 [A]_x000d_</t>
  </si>
  <si>
    <t>327325</t>
  </si>
  <si>
    <t>ZDI OPERNÉ, ZÁRUBNÍ, NÁBREŽNÍ ZE ŽELEZOVÉHO BETONU DO C30/37</t>
  </si>
  <si>
    <t>ŽB izolacní vana
ŽB konstrukce zárubních zdí "U"</t>
  </si>
  <si>
    <t xml:space="preserve"> "Nosná konstrukce"_x000d_
 (107,2+33,8) + (92,95+46) + (90,8+69,2) +(90,3+80,3) + (89,8+95,4) + (86,7+68,2) + (86,7+69) + (142,8+96,1) + (90+92) + (90,3+73,2) + (91,0+53,8) + (98,3+33,3) = 1967,150 [A]_x000d_
 "Izolacní vana"_x000d_
 1028 = 1028,000 [B]_x000d_
 "Celkem"_x000d_
 A+B = 2995,150 [C]_x000d_</t>
  </si>
  <si>
    <t>327365</t>
  </si>
  <si>
    <t>VÝZTUŽ ZDÍ OPERNÝCH, ZÁRUBNÍCH, NÁBREŽNÍCH Z OCELI 10505, B500B</t>
  </si>
  <si>
    <t xml:space="preserve"> "Nosná konstrukce"_x000d_
 (8,7501+2,1899) + (16,0717+3,5902) + (15,7447+5,4321) + (18,482+7,5769) + (17,724+8,4677) + (13,2017+3,8148+0,01224) + (13,2017+3,8215+0,02448) + (21,508+8,4268) + (17,9061+8,0986) + (15,5049+6,1347) + (15,5475+4,2821) + (9,0881+1,9622) + 1,15 = 247,715 [A]_x000d_
 "Izolacní vana(bez KARI sítí, ty jsou zahrnuty v pol. 327366)"_x000d_
 10,861 = 10,861 [B]_x000d_
 "Celkem"_x000d_
 A+B = 258,576 [C]_x000d_</t>
  </si>
  <si>
    <t>327366</t>
  </si>
  <si>
    <t>VÝZTUŽ ZDÍ OPERNÝCH, ZÁRUBNÍCH, NÁBREŽNÍCH Z KARI SÍTÍ</t>
  </si>
  <si>
    <t>Výztuž z kari sítí pouze v izolacní vane (viz výkr. dokumentace c. 2.513)
kari síte prumer 10mm s oky 100 x 100mm</t>
  </si>
  <si>
    <t xml:space="preserve"> 57,512 = 57,512 [A]_x000d_</t>
  </si>
  <si>
    <t>Viz príloha c. 2.701</t>
  </si>
  <si>
    <t xml:space="preserve"> 21990,09+494,7 = 22484,790 [A]_x000d_</t>
  </si>
  <si>
    <t>451313</t>
  </si>
  <si>
    <t>PODKLADNÍ A VÝPLNOVÉ VRSTVY Z PROSTÉHO BETONU C16/20</t>
  </si>
  <si>
    <t>Výplnový beton mezi mostem SO 01-19-01 a mezi izolacní vanou konstrukce zárubních zdí SO 01-19-04</t>
  </si>
  <si>
    <t xml:space="preserve"> 46m2*5,2m = 239,200 [A]_x000d_</t>
  </si>
  <si>
    <t>451315</t>
  </si>
  <si>
    <t>PODKLADNÍ A VÝPLNOVÉ VRSTVY Z PROSTÉHO BETONU C30/37</t>
  </si>
  <si>
    <t>Dobetonování hlavy tryskové injektáže viz 2.404 a také viz TZ kap. 5.6.1</t>
  </si>
  <si>
    <t xml:space="preserve"> 1,4m*1,4m*0,8m*40ks = 62,720 [A]_x000d_</t>
  </si>
  <si>
    <t>451384</t>
  </si>
  <si>
    <t>PODKL VRSTVY ZE ŽELEZOBET DO C25/30 VCET VÝZTUŽE</t>
  </si>
  <si>
    <t>Podkladní beton tl. 150 mm vcetne ocel. svar sítí o prumeru 10mm s oky 100x100mm</t>
  </si>
  <si>
    <t xml:space="preserve"> 21,8m2*16,5m = 359,700 [A]_x000d_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</si>
  <si>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užití potrebných prísad a technologií výroby betonu
- zrízení pracovních a dilatacních spar, vcetne potrebných úprav, výplne, vložek, opracování, ocištení a ošetrení
- bednení  požadovaných  konstr. (i ztracené) s úpravou  dle požadované  kvality povrchu betonu
- vytvorení kotevních cel, kapes, nálitku, a sedel
- zrízení  všech  požadovaných  otvoru, kapes, výklenku, prostupu, dutin, drážek a pod., vc. ztížení práce a úprav  kolem nich
- úpravy pro osazení výztuže, doplnkových konstrukcí a vybavení
- úpravy povrchu pro položení požadované izolace, povlaku a náteru, prípadne vyspravení
- nátery zabranující soudržnost betonu a bednení
- výpln, tesnení  a tmelení spar a spoju
- opatrení  povrchu  betonu  izolací  proti zemní vlhkosti v cástech, kde prijdou do styku se zeminou nebo kamenivem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úpravy výztuže pro osazení doplnkových konstrukcí
- veškerá opatrení pro zajištení soudržnosti výztuže a betonu
- povrchovou antikorozní úpravu výztuže
- separaci výztuže</t>
  </si>
  <si>
    <t>45152</t>
  </si>
  <si>
    <t>PODKLADNÍ A VÝPLNOVÉ VRSTVY Z KAMENIVA DRCENÉHO</t>
  </si>
  <si>
    <t>Ochrana stabilizovaného povrchu 200 mm silnou vrstvou šterku (Viz TZ kap. 5.6.1, str. 16 a také viz 2.404)
Tato vrstva je napocítána na polovinu plochy s tím, že se predpokládá, že nejprve bude použita v jižní cásti, která se buduje jako první, pak se odteží a použije v severní cásti a nakonec se znovu odteží a použije pro zásyp za rubem. Tato položka (rozumej množství) je tedy zohlednena i v provázaných resp. souvisejících položkách 13173A (težení 2x), 125731 (vykopávky ze zemníku) a R015111.901 (zásyp se zhutnením)</t>
  </si>
  <si>
    <t xml:space="preserve"> 145m/2*16m*0,2m = 232,000 [A]_x000d_</t>
  </si>
  <si>
    <t>457325</t>
  </si>
  <si>
    <t>VYROVNÁVACÍ A SPÁDOVÝ ŽELEZOBETON C30/37</t>
  </si>
  <si>
    <t>Nadbetonávka desky - viz TZ - kap. 5.8, str. 17
Viz také výkresy tvaru</t>
  </si>
  <si>
    <t xml:space="preserve"> 73,9 + 51,6 + 50,0 + 48,6 + 47,7 + 39,4 + 32 + 32 + 32,2 + 32,5 + 33,1 + 34,6 = 507,600 [A]_x000d_</t>
  </si>
  <si>
    <t>457366</t>
  </si>
  <si>
    <t>VÝZTUŽ VYROVNÁVACÍHO A SPÁDOVÉHO BETONU Z KARI SÍTÍ</t>
  </si>
  <si>
    <t>Nadbetonávka desky - viz TZ - kap. 5.8, str. 17 - svarovaná sít prumeru 10mm s oky 100x100mm
viz také príl. c. 2.514</t>
  </si>
  <si>
    <t xml:space="preserve"> 12,4 = 12,400 [A]_x000d_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</si>
  <si>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povrchovou antikorozní úpravu výztuže,
- separaci výztuže</t>
  </si>
  <si>
    <t>58910</t>
  </si>
  <si>
    <t>VÝPLN SPAR ASFALTEM</t>
  </si>
  <si>
    <t>viz TZ - kap. 5.8, str. 17</t>
  </si>
  <si>
    <t xml:space="preserve"> 11ks*7m = 77,000 [A]_x000d_</t>
  </si>
  <si>
    <t>položka zahrnuje:
- dodávku predepsaného materiálu
- vycištení a výpln spar tímto materiálem</t>
  </si>
  <si>
    <t>R5615A4</t>
  </si>
  <si>
    <t>VRSTVA ZE ZEMINY TL. 500MM ZPEVNENÁ CEMENTEM 220KG/M3</t>
  </si>
  <si>
    <t>Stabilizace frézou.
Složení stabilizace bude navrženo laboratorne odbornou firmou.</t>
  </si>
  <si>
    <t xml:space="preserve"> 145*16 = 2320,000 [A]_x000d_</t>
  </si>
  <si>
    <t>- dodání cementu a prísady na bázi zeolitu a minerálu pro zlepšení hydratace cementu (v množství predepsaném recepturou)
- zafrézování do vrstvy zeminy v predepsané tlouštce predepsaným technologickým postupem, tj. nejprve prísady do cca 2/3 finální hloubky vrstvy zeminy, poté poloviny celkové dávky cementu na neúplnou hloubku vrstvy zeminy a nakonec zbývající dávku cementu do finální hloubky
- srovnání, zhutnení, zajištení optimální vlhkosti
- zrízení vrstvy bez rozlišení šírky, pokládání vrstvy po etapách, vcetne pracovních spar a spoju
- úpravu napojení, ukoncení
- srovnání, zhutnení, zajištení optimální vlhkosti
- nezahrnuje dodání zeminy a manipulaci s ní
- nezahrnuje výškovou úpravu znaku (poklopy, mríže, krycí hrnce)</t>
  </si>
  <si>
    <t>TYP 1. 2, 3</t>
  </si>
  <si>
    <t xml:space="preserve"> "DESKA"_x000d_
 146m*13,6m = 1985,600 [A]_x000d_
 "STENY VNEJŠÍ"_x000d_
 585m2+610m2 = 1195,000 [B]_x000d_
 "ZPETNÝ SPOJ"_x000d_
 (1,25m*145m*2ks)-(25m*2ks) = 312,500 [C]_x000d_
 "CHODNÍKY"_x000d_
 146m*(1,9m+2,4m)+255m2+255m2 = 1137,800 [D]_x000d_
 "CELKEM"_x000d_
 A+B+C+D = 4630,900 [E]_x000d_</t>
  </si>
  <si>
    <t>711131</t>
  </si>
  <si>
    <t>IZOLACE BEŽNÝCH KONSTRUKCÍ PROTI VOLNE STÉKAJÍCÍ VODE ASFALTOVÝMI NÁTERY</t>
  </si>
  <si>
    <t>TYP 4</t>
  </si>
  <si>
    <t xml:space="preserve"> 9m*146m = 1314,000 [A]_x000d_</t>
  </si>
  <si>
    <t>TYP 1 - Beton + kari sít 
TYP 2 - Plynosilikátové tvárnice tl.50mm
TYP 3 - Extrudovaný polystyren</t>
  </si>
  <si>
    <t xml:space="preserve"> "DESKA- TYP 1"_x000d_
 146m*13,6m = 1985,600 [A]_x000d_
 "STENY VNEJŠÍ - TYP 2"_x000d_
 485m2+505m2 = 990,000 [B]_x000d_
 "STENY VNEJŠÍ - TYP 3"_x000d_
 (585-485)m2+(610-505)m2 = 205,000 [C]_x000d_
 "ZPETNÝ SPOJ - TYP 3"_x000d_
 (1,25m*145m*2ks)-(25m*2ks) = 312,500 [D]_x000d_
 "CHODNÍKY - TYP 3"_x000d_
 146m*(1,9m+2,4m)+255m2+255m2 = 1137,800 [E]_x000d_
 "CELKEM"_x000d_
 A+B+C+D+E = 4630,900 [F]_x000d_</t>
  </si>
  <si>
    <t>711509</t>
  </si>
  <si>
    <t>OCHRANA IZOLACE NA POVRCHU TEXTILIÍ</t>
  </si>
  <si>
    <t>TYP 4 - Geotextílie</t>
  </si>
  <si>
    <t>87615</t>
  </si>
  <si>
    <t>CHRÁNICKY Z TRUB PLAST DN DO 50MM</t>
  </si>
  <si>
    <t>Kabelové chránicky pro vedení kabeláže verejného osvetlení v podjezdu
viz výkresy tvaru 2.506 a 2.507</t>
  </si>
  <si>
    <t xml:space="preserve"> 8ks*1m = 8,000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</si>
  <si>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</si>
  <si>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87627</t>
  </si>
  <si>
    <t>CHRÁNICKY Z TRUB PLASTOVÝCH DN DO 100MM</t>
  </si>
  <si>
    <t>Rezervní kabelové chránicky TZ - kap. 5.13.3</t>
  </si>
  <si>
    <t xml:space="preserve"> 6ks*40m = 240,000 [A]_x000d_</t>
  </si>
  <si>
    <t>91345</t>
  </si>
  <si>
    <t>NIVELACNÍ ZNACKY KOVOVÉ</t>
  </si>
  <si>
    <t>Geodetické znacky - viz výkresy tvaru 2.500 a TZ kap. 5.13.6 na str. 22</t>
  </si>
  <si>
    <t>položka zahrnuje:
- dodání a osazení nivelacní znacky vcetne nutných zemních prací
- vnitrostaveništní a mimostaveništní dopravu</t>
  </si>
  <si>
    <t>919121</t>
  </si>
  <si>
    <t>REZÁNÍ BETON KRYTU VOZOVEK TL DO 50MM</t>
  </si>
  <si>
    <t>položka zahrnuje rezání vozovkové vrstvy v predepsané tlouštce, vcetne spotreby vody</t>
  </si>
  <si>
    <t>931184</t>
  </si>
  <si>
    <t>VÝPLN DILATACNÍCH SPAR Z POLYSTYRENU TL 40MM</t>
  </si>
  <si>
    <t>Pružná vložka tl. 40 mm v podjezdu - mezi výplnovým betonem a konstrukcí izolacní vany</t>
  </si>
  <si>
    <t xml:space="preserve"> 26m*5,2m*2ks = 270,400 [A]_x000d_</t>
  </si>
  <si>
    <t>položka zahrnuje dodávku a osazení predepsaného materiálu, ocištení ploch spáry pred úpravou, ocištení okolí spáry po úprave</t>
  </si>
  <si>
    <t>Ocelové prevázky zemních kotev, viz príloha 2.403</t>
  </si>
  <si>
    <t xml:space="preserve"> 3840+3840+1433,6+5229,6 = 14343,200 [A]_x000d_</t>
  </si>
  <si>
    <t>936502</t>
  </si>
  <si>
    <t>DROBNÉ DOPLNK KONSTR KOVOVÉ POZINK</t>
  </si>
  <si>
    <t>Demontovatelné oplechování v podjezdu (mrížky)
viz 2,702</t>
  </si>
  <si>
    <t xml:space="preserve"> 958,84+95,47 = 1054,310 [A]_x000d_</t>
  </si>
  <si>
    <t xml:space="preserve">položka zahrnuje:
- dílenská dokumentace, vcetne technologického predpisu spojování
- dodání  materiálu  v požadované kvalite a výroba konstrukce i dílenská (vcetne  pomucek,  prípravku a prostredku pro výrobu) bez ohledu na nárocnost a její hmotnost, dílenská montáž
- dodání spojovacího materiálu
- zrízení  montážních  a  dilatacních  spoju,  spar, vcetne potrebných úprav, vložek, opracování, ocištení a ošetrení
- podper. konstr. a lešení všech druhu pro montáž konstrukcí i doplnkových, vcetne požadovaných otvoru, ochranných a bezpecnostních opatrení a základu pro tyto konstrukce a lešení
- jakákoliv doprava a manipulace dílcu  a  montážních  sestav,  vcetne  dopravy konstrukce z výrobny na stavbu
- montáž konstrukce na staveništi, vcetne montážních prostredku a pomucek a zednických výpomocí
- výpln, tesnení a tmelení spar a spoju
- cištení konstrukce a odstranení všech vrubu (vrypy, otlaceniny a pod.)
- všechny druhy ocelového kotvení
- dílenskou prejímku a montážní prohlídku, vcetne požadovaných dokladu
- zrízení kotevních otvoru nebo jam, nejsou-li cástí jiné konstrukce, jejich úpravy, ocištení a ošetrení
- osazení kotvení nebo prímo cástí konstrukce do podpurné konstrukce nebo do zeminy
- výpln kotevních otvoru  (príp.  podlití  patních  desek)  maltou,  betonem  nebo  jinou speciální hmotou, vyplnení jam zeminou
- predepsanou protikorozní ochranu a nátery konstrukcí
- osazení merících zarízení a úpravy pro ne
- ochranná opatrení pred úcinky bludných proudu</t>
  </si>
  <si>
    <t>96615</t>
  </si>
  <si>
    <t>BOURÁNÍ KONSTRUKCÍ Z PROSTÉHO BETONU</t>
  </si>
  <si>
    <t>Ubourání hlav pilíru z tryskové injektáže - viz TZ kap. 5.6.1, str. 16</t>
  </si>
  <si>
    <t xml:space="preserve"> 0,5m2*1m*40ks = 20,000 [A]_x000d_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</si>
  <si>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</si>
  <si>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96616</t>
  </si>
  <si>
    <t>BOURÁNÍ KONSTRUKCÍ ZE ŽELEZOBETONU</t>
  </si>
  <si>
    <t>Bourání základu bývalé stavedlové veže - overeno IG pruzkumem (str. 11)</t>
  </si>
  <si>
    <t xml:space="preserve"> 100 = 100,000 [A]_x000d_</t>
  </si>
  <si>
    <t xml:space="preserve"> "VYTEŽENÁ ZEMINA ZE STAVEBNÍ JÁMY[M3]"_x000d_
 13277-(4394*0,4-232)(viz pol 45152) = 11751,400 [A]_x000d_
 "VRTY PRO TRYSKOVOU INJEKTÁŽ [M3]"_x000d_
 0.018m2*4277,75m = 77,000 [B]_x000d_
 "VRTY PRO ZEMNÍ KOTVY [M3]"_x000d_
 0,031m2*1510m = 46,810 [C]_x000d_
 "CELKEM [T]"_x000d_
 (A+B+C)*1,8 = 21375,377 [D]_x000d_</t>
  </si>
  <si>
    <t xml:space="preserve"> 20*2,3+100*2,5 = 296,000 [A]_x000d_</t>
  </si>
  <si>
    <t>SO 01-19-02</t>
  </si>
  <si>
    <t>13183A</t>
  </si>
  <si>
    <t>HLOUBENÍ JAM ZAPAŽ I NEPAŽ TR II - BEZ DOPRAVY</t>
  </si>
  <si>
    <t>7.3*20*2*1.3+5.9*20*2*1.3+9.95*25.5+3.14*0.45*0.45*8*18*1.25+(9.2+12.08+12.05+4.98+3.8+5.6)*0.3*0.8 = 1066,028 [A] _x000d_
Celkem 1066,028 = 1066,028_x000d_</t>
  </si>
  <si>
    <t>Položka zahrnuje:
-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vodorovnou dopravu
- uložení zeminy (na skládku, do násypu) ani poplatky za skládku, vykazují se v položce c.0141**</t>
  </si>
  <si>
    <t>13273A</t>
  </si>
  <si>
    <t>HLOUBENÍ RÝH ŠÍR DO 2M PAŽ I NEPAŽ TR. I - BEZ DOPRAVY</t>
  </si>
  <si>
    <t>0.3*0.9*12*2 = 6,480 [A] _x000d_
Celkem 6,48 = 6,480_x000d_</t>
  </si>
  <si>
    <t>7.3*20*2*1.5 = 438,000 [A] _x000d_
Celkem 438 = 438,000_x000d_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</si>
  <si>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</si>
  <si>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2.2*13.8*2 = 60,720 [A] _x000d_
Celkem 60,72 = 60,720_x000d_</t>
  </si>
  <si>
    <t>Položka zahrnuje:
- úpravu pláne vcetne vyrovnání výškových rozdílu. Míru zhutnení urcuje projekt.
Položka nezahrnuje:
- x</t>
  </si>
  <si>
    <t>224325</t>
  </si>
  <si>
    <t>PILOTY ZE ŽELEZOBETONU C30/37</t>
  </si>
  <si>
    <t>3.14*0.45*0.45*8*18*1.25 = 114,453 [A] _x000d_
Celkem 114,453 = 114,453_x000d_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</si>
  <si>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zrízení pracovních a dilatacních spar, vcetne potrebných úprav, výplne, vložek, opracování, ocištení a ošetrení
- bednení  požadovaných  konstr. (i ztracené) s úpravou  dle požadované  kvality povrchu betonu, vcetne odbednovacích a odskružovacích prostredku
- podperné  konstr. (skruže) a lešení všech druhu pro bednení, uložení cerstvého betonu, výztuže a doplnkových konstr., vc. požadovaných otvoru, ochranných a bezpecnostních opatrení a základu techto konstrukcí a lešení
- vytvorení kotevních cel, kapes, nálitku, sedel, zrízení  všech  požadovaných  otvoru, výklenku, prostupu, dutin, drážek a pod., vc. ztížení práce a úprav  kolem nich
- úpravy pro osazení výztuže, doplnkových konstrukcí a vybavení
- úpravy povrchu pro položení požadované izolace, povlaku a náteru, prípadne vyspravení
- upevnení kotevních prvku a doplnkových konstrukcí
- nátery zabranující soudržnost betonu a bednení
- výpln, tesnení  a tmelení spar a spoju
- opatrení  povrchu  betonu  izolací  proti zemní vlhkosti v cástech, kde prijdou do styku se zeminou nebo kamenivem
- prípadné zrízení spojovací vrstvy u základu
- úpravy pro osazení zarízení ochrany konstrukce proti vlivu bludných proudu
- ukoncení piloty pod ústím vrtu a vyplnení zbývající cásti sypaninou nebo kamenivem, zrízení výplne piloty pod hladinou vody
- odbourání a odstranení znehodnocené cásti výplne a úprava hlavy piloty pred výstavbou další konstrukcní cásti
- veškerý materiál, výrobky a polotovary, vcetne mimostaveništní a vnitrostaveništní dopravy
Položka nezahrnuje:
- dodání a osazení výztuže
- vrty
Zpusob merení:
- objem betonu pro prebetonování a nadbetonování se nezapocítává</t>
  </si>
  <si>
    <t>7.083+0.1202 = 7,203 [A] _x000d_
Celkem 7,203 = 7,203_x000d_</t>
  </si>
  <si>
    <t>Položka zahrnuje:
- veškerý materiál, výrobky a polotovary, vcetne mimostaveništní a vnitrostaveništní dopravy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zednické výpomoci pro montáž betonárské výztuže
- úpravy výztuže pro osazení doplnkových konstrukcí
- ochranu výztuže do doby jejího zabetonování
- úpravy výztuže pro zrízení kotevních prvku, závesných ok a doplnkových konstrukcí
- veškerá opatrení pro zajištení soudržnosti výztuže a betonu
- vodivé propojení výztuže, které je soucástí ochrany konstrukce proti vlivum bludných proudu, vyvedení do merících skríní nebo míst pro merení bludných proudu (vlastní merící skríne se uvádejí položkami SD 74)
- povrchovou antikorozní úpravu výztuže
- separaci výztuže
- osazení merících zarízení a úpravy pro ne
- osazení merících skríní nebo míst pro merení bludných proudu
Položka nezahrnuje:
- x</t>
  </si>
  <si>
    <t>23417A</t>
  </si>
  <si>
    <t>ŠTETOVÉ STENY NASAZENÉ Z KOVOVÝCH DÍLCU DOCASNÉ (PLOCHA)</t>
  </si>
  <si>
    <t>(19+19.5)*6*1.25 = 288,750 [A] _x000d_
Celkem 288,75 = 288,750_x000d_</t>
  </si>
  <si>
    <t xml:space="preserve">Položka zahrnuje:
- zrízení steny
- opotrebení štetovnic, prípadne jejich ošetrování, rezání, nastavování a další úpravy
- kleštiny, prevázky. a další pomocné a doplnkové konstrukce
- nastražení a zaberanení štetovnic do jakékoliv trídy horniny
- veškerou dopravu, nájem, provoz a premístení beranících zarízení a dalších mechanismu
- lešení a podperné konstrukce pro práci a manipulaci beranících zarízení a dalších mechanismu
- beranící plošiny vc. zemních prací, zpevnení, odvodnení a pod.
- pri provádení z lodi náklady na prám nebo lodi
- tesnení steny, je-li nutné
- kotvení steny, je-li nutné nebo vzeprení, prípadne rozeprení
- vodící piloty nebo stabilizacní hrázky
- zhotovení koutových štetovnic
- dílenská dokumentace, vcetne technologického predpisu spojování,
- dodání spojovacího materiálu,
- zrízení  montážních  a  dilatacních  spoju,  spar, vcetne potrebných úprav, vložek, opracování, ocištení a ošetrení,
- jakákoliv doprava a manipulace dílcu  a  montážních  sestav,  vcetne  dopravy konstrukce z výrobny na stavbu,
- montážní dokumentace vcetne technologického predpisu montáže,
- výpln, tesnení a tmelení spar a spoju,
- veškeré druhy opracování povrchu, vcetne úprav pod nátery a pod izolaci,
- veškeré druhy dílenských základu a základních náteru a povlaku,
- všechny druhy ocelového kotvení,
- dílenskou prejímku a montážní prohlídku, vcetne požadovaných dokladu
Položka nezahrnuje:
- x</t>
  </si>
  <si>
    <t>Položka zahrnuje:
- odstranení sten vcetne odvozu a uložení na skládku
Položka nezahrnuje:
- x</t>
  </si>
  <si>
    <t>264241</t>
  </si>
  <si>
    <t>VRTY PRO PILOTY TR. II D DO 1000MM</t>
  </si>
  <si>
    <t>8.4*2*9*1.1 = 166,320 [A] _x000d_
Celkem 166,32 = 166,320_x000d_</t>
  </si>
  <si>
    <t xml:space="preserve"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Položka nezahrnuje:
-  zapažení trvalými pažnicemi
-  uložení zeminy na skládku a poplatek za skládku
Zpusob merení:
- do délky vrtu se nezapocítává  hluché vrtání</t>
  </si>
  <si>
    <t>27231A</t>
  </si>
  <si>
    <t>ZÁKLADY Z PROSTÉHO BETONU DO C20/25</t>
  </si>
  <si>
    <t>0.3*0.9*11.3*2 = 6,102 [A] _x000d_
Celkem 6,102 = 6,102_x000d_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</si>
  <si>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x</t>
  </si>
  <si>
    <t>28997G</t>
  </si>
  <si>
    <t>OPLÁŠTENÍ (ZPEVNENÍ) Z GEOTEXTILIE DO 800G/M2</t>
  </si>
  <si>
    <t>21.8*13.9 = 303,020 [A] _x000d_
Celkem 303,02 = 303,020_x000d_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</si>
  <si>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
Položka nezahrnuje:
- x 
Zpusob merení:
- presahy se nezapocítávají do výmery</t>
  </si>
  <si>
    <t>Svislé a kompletní konstrukce</t>
  </si>
  <si>
    <t>RÍMSY ZE ŽELEZOBETONU DO C30/37 (B37)</t>
  </si>
  <si>
    <t>0.26*13.895*2.5*2 = 18,064 [A] _x000d_
Celkem 18,064 = 18,064_x000d_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</si>
  <si>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dodání a osazení výztuže</t>
  </si>
  <si>
    <t>1.418 = 1,418 [A] _x000d_
Celkem 1,418 = 1,418_x000d_</t>
  </si>
  <si>
    <t>Položka zahrnuje:
-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
Položka nezahrnuje:
- x</t>
  </si>
  <si>
    <t>389325</t>
  </si>
  <si>
    <t>MOSTNÍ RÁMOVÉ KONSTRUKCE ZE ŽELEZOBETONU C30/37</t>
  </si>
  <si>
    <t>17.05*13.1*1.25 = 279,194 [A] _x000d_
Celkem 279,194 = 279,194_x000d_</t>
  </si>
  <si>
    <t>389365</t>
  </si>
  <si>
    <t>VÝZTUŽ MOSTNÍ RÁMOVÉ KONSTRUKCE Z OCELI 10505, B500B</t>
  </si>
  <si>
    <t>24.542 = 24,542 [A] _x000d_
Celkem 24,542 = 24,542_x000d_</t>
  </si>
  <si>
    <t>420325</t>
  </si>
  <si>
    <t>PRECHODOVÉ DESKY MOSTNÍCH OPER ZE ŽELEZOBETONU C30/37</t>
  </si>
  <si>
    <t>2.95*13.2*2 = 77,880 [A] _x000d_
Celkem 77,88 = 77,880_x000d_</t>
  </si>
  <si>
    <t>420365</t>
  </si>
  <si>
    <t>VÝZTUŽ PRECHODOVÝCH DESEK MOSTNÍCH OPER Z OCELI 10505, B500B</t>
  </si>
  <si>
    <t>3.425 = 3,425 [A] _x000d_
Celkem 3,425 = 3,425_x000d_</t>
  </si>
  <si>
    <t>451314</t>
  </si>
  <si>
    <t>PODKLADNÍ A VÝPLNOVÉ VRSTVY Z PROSTÉHO BETONU C25/30</t>
  </si>
  <si>
    <t>",,beton pod dlažbou`" _x000d_
(12.5*13.8*1.15+14.5*(7.5+3)*1.15)*0.15 = 56,019 [A] _x000d_
Celkem 56,019 = 56,019_x000d_</t>
  </si>
  <si>
    <t>45131A</t>
  </si>
  <si>
    <t>PODKLADNÍ A VÝPLNOVÉ VRSTVY Z PROSTÉHO BETONU C20/25</t>
  </si>
  <si>
    <t>1.77*13.2*2 = 46,728 [A] _x000d_
0.35*14.8*2*1.15 = 11,914 [B] _x000d_
Celkem: A+B= 58,642 [C] _x000d_
Celkem 114,661 = 114,661_x000d_</t>
  </si>
  <si>
    <t>465512</t>
  </si>
  <si>
    <t>DLAŽBY Z LOMOVÉHO KAMENE NA MC</t>
  </si>
  <si>
    <t>(12.5*13.8*1.15+14.5*(7.5+3)*1.15)*0.2 = 74,693 [A] _x000d_
Celkem 74,693 = 74,693_x000d_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</si>
  <si>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Položka nezahrnuje:
- podklad pod dlažbu, vykazuje se samostatne položkami SD 45</t>
  </si>
  <si>
    <t>46731A</t>
  </si>
  <si>
    <t>STUPNE A PRAHY VODNÍCH KORYT Z PROSTÉHO BETONU C20/25</t>
  </si>
  <si>
    <t>(9.2+12.08+12.05+4.98+3.8+5.6)*0.3*0.8 = 11,450 [A] _x000d_
Celkem 11,45 = 11,450_x000d_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</si>
  <si>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
Položka nezahrnuje:
- x</t>
  </si>
  <si>
    <t>711</t>
  </si>
  <si>
    <t>Izolace proti vode, vlhkosti a plynum</t>
  </si>
  <si>
    <t>711111</t>
  </si>
  <si>
    <t>IZOLACE BEŽNÝCH KONSTRUKCÍ PROTI ZEMNÍ VLHKOSTI ASFALTOVÝMI NÁTERY</t>
  </si>
  <si>
    <t>2.6*13.2*2 = 68,640 [A] _x000d_
Celkem 68,64 = 68,640_x000d_</t>
  </si>
  <si>
    <t xml:space="preserve">Položka zahrnuje:
- dodání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Položka nezahrnuje:
- ochranné vrstvy, napr. geotextilii</t>
  </si>
  <si>
    <t>711132</t>
  </si>
  <si>
    <t>IZOLACE BEŽNÝCH KONSTRUKCÍ PROTI VOLNE STÉKAJÍCÍ VODE ASFALTOVÝMI PÁSY</t>
  </si>
  <si>
    <t>16.8*13.1*1.5 = 330,120 [A] _x000d_
Celkem 330,12 = 330,120_x000d_</t>
  </si>
  <si>
    <t>711222</t>
  </si>
  <si>
    <t>IZOLACE ZVLÁŠT KONSTR PROTI TLAK VODE ASFALT PÁSY</t>
  </si>
  <si>
    <t>3.5*13.1*1.5*2 = 137,550 [A] _x000d_
Celkem 137,55 = 137,550_x000d_</t>
  </si>
  <si>
    <t>16.8*13.1*1.5+3.5*13.1*2 = 421,820 [A] _x000d_
Celkem 421,82 = 421,820_x000d_</t>
  </si>
  <si>
    <t>Položka zahrnuje:
- dodání predepsaného ochranného materiálu
- zrízení ochrany izolace
Položka nezahrnuje:
- x</t>
  </si>
  <si>
    <t>741</t>
  </si>
  <si>
    <t>Elektroinstalace - silnoproud</t>
  </si>
  <si>
    <t>R74112715</t>
  </si>
  <si>
    <t>OBJÍMKY</t>
  </si>
  <si>
    <t>ks</t>
  </si>
  <si>
    <t>22 = 22,000 [A] _x000d_
Celkem 22 = 22,000_x000d_</t>
  </si>
  <si>
    <t>87634</t>
  </si>
  <si>
    <t>CHRÁNICKY Z TRUB PLASTOVÝCH DN DO 200MM</t>
  </si>
  <si>
    <t>2*15 = 30,000 [A] _x000d_
Celkem 30 = 30,000_x000d_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</si>
  <si>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vcetne prípadne predepsaného utesnení koncu chránicek
- položky platí pro práce provádené v prostoru zapaženém i nezapaženém a i v kolektorech, chránickách
Položka nezahrnuje:
- x</t>
  </si>
  <si>
    <t>87913</t>
  </si>
  <si>
    <t xml:space="preserve">POTRUBÍ ODPADNÍ MOSTNÍCH OBJEKTU Z PLAST TRUB  DN DO 150 MM</t>
  </si>
  <si>
    <t>22*2 = 44,000 [A] _x000d_
Celkem 44 = 44,000_x000d_</t>
  </si>
  <si>
    <t>Položka zahrnuje:
- výrobní dokumentaci (vcetne technologického predpisu)
- dodání veškerého instalacního a pomocného materiálu (trouby, trubky, armatury, tvarové kusy,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ochrana potrubí náterem, vcetne úpravy povrchu, prípadne izolací
- úprava, ocištení a ošetrení prostoru kolem instalace
- provedení požadovaných zkoušek vodotesnosti
Položka nezahrnuje:
- x</t>
  </si>
  <si>
    <t>4 = 4,000 [A] _x000d_
Celkem 4 = 4,000_x000d_</t>
  </si>
  <si>
    <t>Položka zahrnuje:
- dodání a osazení nivelacní znacky vcetne nutných zemních prací
- vnitrostaveništní a mimostaveništní dopravu
Položka nezahrnuje:
- x</t>
  </si>
  <si>
    <t>Položka zahrnuje:
- štítek s evidencním císlem mostu
- sloupek dopravní znacky vcetne osazení a nutných zemních prací a zabetonování
Položka nezahrnuje:
- x</t>
  </si>
  <si>
    <t>93121</t>
  </si>
  <si>
    <t>VÝPLN DILATACNÍCH SPAR Z ASFALTOVÝCH PÁSU</t>
  </si>
  <si>
    <t>1*0.3*4*2 = 2,400 [A] _x000d_
Celkem 2,4 = 2,400_x000d_</t>
  </si>
  <si>
    <t>Položka zahrnuje:
- dodávku a osazení predepsaného materiálu
- ocištení ploch spáry pred úpravou
- ocištení okolí spáry po úprave
Položka nezahrnuje:
- x</t>
  </si>
  <si>
    <t>931334</t>
  </si>
  <si>
    <t>TESNENÍ DILATACNÍCH SPAR POLYURETANOVÝM TMELEM PRUREZU DO 400MM2</t>
  </si>
  <si>
    <t>(1+0.35*2)*4 = 6,800 [A] _x000d_
Celkem 6,8 = 6,800_x000d_</t>
  </si>
  <si>
    <t>Položka zahrnuje:
- dodávku a osazení predepsaného materiálu
- ocištení ploch spáry pred úpravou
- ocištení okolí spáry po úprave
Položka nezahrnuje:
- tesnící profil</t>
  </si>
  <si>
    <t>933331</t>
  </si>
  <si>
    <t>ZKOUŠKA INTEGRITY ULTRAZVUKEM V TRUBKÁCH PILOT SYSTÉMOVÝCH</t>
  </si>
  <si>
    <t xml:space="preserve">Položka zahrnuje:
- kompletní dodávku se všemi pomocnými a doplnujícími pracemi a soucástmi; 
- veškeré potrebné mechanismy; 
- podklady a dokumentaci zkoušky; 
- prípadné stavební práce spojené s prípravou a provedením zkoušky; 
- veškerá zkušební a merící zarízení vc. opotrebení a nájmu; 
- výpomoce pri vlastní zkoušce; 
- provedení vlastní zkoušky a její vyhodnocení, vcetne všech merení a dalších potrebných cinností; 
-  dodávka a montáž merících trubek
Položka nezahrnuje:
- x</t>
  </si>
  <si>
    <t>933333</t>
  </si>
  <si>
    <t>ZKOUŠKA INTEGRITY ULTRAZVUKEM ODRAZ METOD PIT PILOT SYSTÉMOVÝCH</t>
  </si>
  <si>
    <t>Položka zahrnuje:
- podklady a dokumentaci zkoušky; 
- prípadné stavební práce spojené s prípravou a provedením zkoušky; 
- veškerá zkušební a merící zarízení vc. opotrebení a nájmu; 
- výpomoce pri vlastní zkoušce; 
- provedení vlastní zkoušky a její vyhodnocení
Položka nezahrnuje:
- x</t>
  </si>
  <si>
    <t>R911334121</t>
  </si>
  <si>
    <t>Svodidlo ocelové zábradelní zádržnosti H2 kotvené do rímsy s výplní z vodorovných tycí</t>
  </si>
  <si>
    <t>Zábradelní svodidla ocelová s osazením sloupku kotvením do rímsy, se svodnicí úrovne zádržnosti H2 s výplní z vodorovných tycí</t>
  </si>
  <si>
    <t>16*2 = 32,000 [A] _x000d_
Celkem 32 = 32,000_x000d_</t>
  </si>
  <si>
    <t>R015112</t>
  </si>
  <si>
    <t>NEOCENOVAT - POPLATKY ZA LIKVIDACI ODPADU NEKONTAMINOVANÝCH - 17 05 04 VYTEŽENÉ ZEMINY A HORNINY - II. TRÍDA TEŽITELNOSTI VCETNE DOPRAVY</t>
  </si>
  <si>
    <t>POPLATKY ZA LIKVIDACI ODPADU NEKONTAMINOVANÝCH - 17 05 04 VYTEŽENÉ ZEMINY A HORNINY - II. TRÍDA TEŽITELNOSTI VCETNE DOPRAVY</t>
  </si>
  <si>
    <t>(7.3*20*2*1.3+5.9*20*2*1.3+9.95*25.5+3.14*0.45*0.45*8*18*1.25+(9.2+12.08+12.05+4.98+3.8+5.6)*0.3*0.8+0.3*0.9*12*2)*1.8 = 1930,515 [A] _x000d_
Celkem 1930,515 = 1930,515_x000d_</t>
  </si>
  <si>
    <t>SO 01-19-03</t>
  </si>
  <si>
    <t>11524</t>
  </si>
  <si>
    <t>PREVEDENÍ VODY POTRUBÍM DN 400 NEBO ŽLABY R.O. DO 1,4M</t>
  </si>
  <si>
    <t>36 = 36,000 [A] _x000d_
Celkem 36 = 36,000_x000d_</t>
  </si>
  <si>
    <t>Položka zahrnuje:
- prevedení vody na povrchu
- zrízení, udržování a odstranení príslušného zarízení
Položka nezahrnuje:
- x
Zpusob merení:
- prevedení vody se uvádí bud prumerem potrubí (DN) nebo délkou rozvinutého obvodu žlabu (r.o.)</t>
  </si>
  <si>
    <t>48 = 48,000 [A] _x000d_
Celkem 48 = 48,000_x000d_</t>
  </si>
  <si>
    <t xml:space="preserve">Položka zahrnuje:
- vodorovnou a svislou dopravu, premístení, preložení,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doplnujícím textu k položce)</t>
  </si>
  <si>
    <t>13173</t>
  </si>
  <si>
    <t>HLOUBENÍ JAM ZAPAŽ I NEPAŽ TR. I</t>
  </si>
  <si>
    <t>10.65*(2.2+2.8)*1.15+0.2*4*(6.4+8.6)*1.2+(1.8+2.3)*3.6*4*1.15+(9.4+9.6)*0.5*1.25+3.55*(8.6-3.6+6.4-2.9)*4 = 276,109 [A] _x000d_
Celkem 276,109 = 276,109_x000d_</t>
  </si>
  <si>
    <t>(2.2+3)*0.3*0.8*1.5 = 1,872 [A] _x000d_
Celkem 1,872 = 1,872_x000d_</t>
  </si>
  <si>
    <t>27152</t>
  </si>
  <si>
    <t>POLŠTÁRE POD ZÁKLADY Z KAMENIVA DRCENÉHO</t>
  </si>
  <si>
    <t>1.832*2.020*1.1 = 4,071 [A] _x000d_
Celkem 4,071 = 4,071_x000d_</t>
  </si>
  <si>
    <t>Položka zahrnuje:
- dodávku a uložení predepsaného kameniva
- mimostaveništní a vnitrostaveništní dopravu 
- není-li v zadávací dokumentaci uvedeno jinak, jedná se o nakupovaný materiál
Položka nezahrnuje:
- x</t>
  </si>
  <si>
    <t>272325</t>
  </si>
  <si>
    <t>ZÁKLADY ZE ŽELEZOBETONU DO C30/37</t>
  </si>
  <si>
    <t>2.1*2.02*1.2+0.8*2.1*1.5+0.8*2.1*2 = 10,970 [A] _x000d_
Celkem 10,97 = 10,970_x000d_</t>
  </si>
  <si>
    <t>272365</t>
  </si>
  <si>
    <t>VÝZTUŽ ZÁKLADU Z OCELI 10505, B500B</t>
  </si>
  <si>
    <t>0.618 = 0,618 [A] _x000d_
Celkem 0,618 = 0,618_x000d_</t>
  </si>
  <si>
    <t>Položka:
-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
Položka nezahrnuje:
- x</t>
  </si>
  <si>
    <t>272366</t>
  </si>
  <si>
    <t>VÝZTUŽ ZÁKLADU Z KARI SÍTÍ</t>
  </si>
  <si>
    <t>((10.7+11.1)*1.3*1.35*7.9*2+1.95*2*1.525*1.35+1.6*2.1*2*1.35*7.9)/1000 = 0,684 [A] _x000d_
Celkem 0,684 = 0,684_x000d_</t>
  </si>
  <si>
    <t>1.2+1.360 = 2,560 [A] _x000d_
Celkem 2,56 = 2,560_x000d_</t>
  </si>
  <si>
    <t>2.5*0.1*6.4+1.8*0.1*8.6 = 3,148 [A] _x000d_
Celkem 3,148 = 3,148_x000d_</t>
  </si>
  <si>
    <t>451324</t>
  </si>
  <si>
    <t>PODKL A VÝPLN VRSTVY ZE ŽELEZOBET DO C25/30</t>
  </si>
  <si>
    <t>3.24*0.150*(1.7+1)*1.25 = 1,640 [A] _x000d_
",, betonové lože pod dlažbou`" _x000d_
((9.4+9.6)*1.2+2.54+1.88+3.3+1.64)*0.150 = 4,824 [B] _x000d_
Celkem: A+B = 6,464 [C] _x000d_
Celkem 6,464 = 6,464_x000d_</t>
  </si>
  <si>
    <t>451366</t>
  </si>
  <si>
    <t>VÝZTUŽ PODKL VRSTEV Z KARI-SÍTÍ</t>
  </si>
  <si>
    <t>3.24*(1.7+1)*2*7.9/1000 = 0,138 [A] _x000d_
Celkem 0,138 = 0,138_x000d_</t>
  </si>
  <si>
    <t>((9.4+9.6)*1.2+2.54+1.88+3.3+1.64)*0.2 = 6,432 [A] _x000d_
Celkem 6,432 = 6,432_x000d_</t>
  </si>
  <si>
    <t>7.8*9+3.2*(8.6+6.4) = 118,200 [A] _x000d_
Celkem 118,2 = 118,200_x000d_</t>
  </si>
  <si>
    <t>4*9+3.2*(8.6+6.4) = 84,000 [A] _x000d_
Celkem 84 = 84,000_x000d_</t>
  </si>
  <si>
    <t>9111B3</t>
  </si>
  <si>
    <t>ZÁBRADLÍ SILNICNÍ SE SVISLOU VÝPLNÍ - DEMONTÁŽ S PRESUNEM</t>
  </si>
  <si>
    <t>5.5 = 5,500 [A] _x000d_
Celkem 5,5 = 5,500_x000d_</t>
  </si>
  <si>
    <t>Položka zahrnuje:
- demontáž a odstranení zarízení
- jeho odvoz na predepsané místo
Položka nezahrnuje:
- x</t>
  </si>
  <si>
    <t>2 = 2,000 [A] _x000d_
Celkem 2 = 2,000_x000d_</t>
  </si>
  <si>
    <t>918115</t>
  </si>
  <si>
    <t>CELA PROPUSTU Z BETONU DO C 30/37</t>
  </si>
  <si>
    <t>3.025*8.6*1.15+2.53*6.4*1.15-(1.17*3.6+0.57*2.9) = 42,673 [A] _x000d_
Celkem 42,673 = 42,673_x000d_</t>
  </si>
  <si>
    <t xml:space="preserve">Položka zahrnuje:
- kompletní celo (základ, drík, rímsu)
- dodání cerstvého betonu (betonové smesi) požadované kvality, jeho uložení do požadovaného tvaru pri jakékoliv hustote výztuže, konzistenci cerstvého betonu a zpusobu hutnení, ošetrení a ochranu betonu,
- dodání a osazení výztuže,
- prípadne dokumentací predepsaný kamenný obklad,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proudu.
Položka nezahrnuje:
- x</t>
  </si>
  <si>
    <t>91841</t>
  </si>
  <si>
    <t>PROPUSTY RÁMOVÉ 200/100</t>
  </si>
  <si>
    <t>Položka zahrnuje:
- dodání a položení prefabrikovaných rámu z dokumentací predepsaných rozmeru
- prípadné úpravy rámu
Položka nezahrnuje: 
- podkladní vrstvy
- vyrovnávací a spádový beton uvnitr rámu a na jejich povrchu
- izolaci</t>
  </si>
  <si>
    <t>931337</t>
  </si>
  <si>
    <t>TESNENÍ DILATAC SPAR POLYURETAN TMELEM PRUR PRES 800MM2</t>
  </si>
  <si>
    <t>2*3.14*0.57*7 +0.65 = 25,707 [A] _x000d_
Celkem 25,707 = 25,707_x000d_</t>
  </si>
  <si>
    <t>(1.12*5.52+1.6*7)*1.3 = 22,597 [A] _x000d_
Celkem 22,597 = 22,597_x000d_</t>
  </si>
  <si>
    <t>Položka zahrnuje:
- rozbourání konstrukce bez ohledu na použitou technologii
- veškeré pomocné konstrukce (lešení a pod.)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</si>
  <si>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96641</t>
  </si>
  <si>
    <t>BOURÁNÍ PROPUSTU A KANÁLU Z PREFABRIK RÁMU SVETLOSTI 200/100</t>
  </si>
  <si>
    <t>Položka zahrnuje:
- odstranení rámu vcetne prípadného obetonování a lože
- veškeré pomocné konstrukce (lešení a pod.)
- veškerou manipulaci s vybouranou sutí a hmotami vcetne uložení na skládku 
- veškeré další práce plynoucí z technologického predpisu a z platných predpisu
- nezahrnuje bourání cel, vtokových a výtokových jímek, odstranení zábradlí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</si>
  <si>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R966076141</t>
  </si>
  <si>
    <t>Odstranení ocelového svodidla vcelku</t>
  </si>
  <si>
    <t>Odstranení ruzných konstrukcí na mostech svodidla ocelového nebo svodidlového zábradlí nebo jejich cástí na mostech betonových vcelku</t>
  </si>
  <si>
    <t>30.3 = 30,300 [A] _x000d_
Celkem 30,3 = 30,300_x000d_</t>
  </si>
  <si>
    <t>POPLATKY ZA LIKVIDACI ODPADU NEKONTAMINOVANÝCH - 17 05 04 VYTEŽENÉ ZEMINY A HORNINY - I. TRÍDA TEŽITELNOSTI VCETNE DOPRAVY</t>
  </si>
  <si>
    <t>(10.65*(2.2+2.8)*1.15+0.2*4*(6.4+8.6)*1.2+(1.8+2.3)*3.6*4*1.15+(9.4+9.6)*0.5*1.25+3.55*(8.6-3.6+6.4-2.9)*4+(2.2+3)*0.3*0.8*1.5)*1.8 = 500,365 [A] _x000d_
Celkem 500,365 = 500,365_x000d_</t>
  </si>
  <si>
    <t>POPLATKY ZA LIKVIDACI ODPADU NEKONTAMINOVANÝCH - 17 01 01 BETON Z DEMOLIC OBJEKTU, ZÁKLADU TV, KULY A SLOUPY VCETNE DOPRAVY</t>
  </si>
  <si>
    <t>(2.5*3.760)*2*1.2*2.2+(3.14*(0.525*0.525-0.4*0.4)+0.76*1.3)*1.2*2.5 = 53,685 [A] _x000d_
Celkem 53,685 = 53,685_x000d_</t>
  </si>
  <si>
    <t>R015810</t>
  </si>
  <si>
    <t>NEOCENOVAT - POPLATKY ZA LIKVIDACI ODPADU NEKONTAMINOVANÝCH - 17 04 05 - ŽELEZNÝ A OCELOVÝ ŠROT, VCETNE DOPRAVY</t>
  </si>
  <si>
    <t>POPLATKY ZA LIKVIDACI ODPADU NEKONTAMINOVANÝCH - 17 04 05 - ŽELEZNÝ A OCELOVÝ ŠROT, VCETNE DOPRAVY</t>
  </si>
  <si>
    <t>(10*55+22.1*31+5.5*50)/1000 = 1,510 [A] _x000d_
Celkem 1,51 = 1,510_x000d_</t>
  </si>
  <si>
    <t>PSV</t>
  </si>
  <si>
    <t>Práce a dodávky PSV</t>
  </si>
  <si>
    <t>17120</t>
  </si>
  <si>
    <t>ULOŽENÍ SYPANINY DO NÁSYPU A NA SKLÁDKY BEZ ZHUTNENÍ</t>
  </si>
  <si>
    <t>7.3*9*1.5+1.3*3.12*1.5+5.1*2.1*2+24*0.4*0.8 = 133,734 [A] _x000d_
Celkem 133,734 = 133,734_x000d_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</si>
  <si>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</si>
  <si>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(7.3-1.06)*9*1.3+5.1*2.01*2+1.84*2.020 = 97,227 [A] _x000d_
Celkem 97,227 = 97,227_x000d_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</si>
  <si>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</si>
  <si>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0.52*4*(3.6+2.9)+(8.6-3.6+6.4-2.9)*3.6*4+(1.8+2.3)*3.6*4 = 194,960 [A] _x000d_
Celkem 194,96 = 194,960_x000d_</t>
  </si>
  <si>
    <t>2.4*(6.9+5.8)+(9.58+9.4)*1.5 = 58,950 [A] _x000d_
Celkem 58,95 = 58,950_x000d_</t>
  </si>
  <si>
    <t>9111B1</t>
  </si>
  <si>
    <t>ZÁBRADLÍ SILNICNÍ SE SVISLOU VÝPLNÍ - DODÁVKA A MONTÁŽ</t>
  </si>
  <si>
    <t>12 _x000d_
Celkem 7,1 = 7,100_x000d_</t>
  </si>
  <si>
    <t xml:space="preserve">Položka zahrnuje:
- komplet dodávka a montáž                                                                                               - dodání zábradlí vcetne predepsané povrchové úpravy
- osazení sloupku zaberanením nebo osazením do betonových bloku (vcetne betonových bloku a nutných zemních prací)
- prípadné bednení ( trubku) betonové patky v gabionové zdi
Položka nezahrnuje:
- x
Položka nezahrnuje:
- x</t>
  </si>
  <si>
    <t>91133412R</t>
  </si>
  <si>
    <t>Svodidlo ocelové zábradelní zádržnosti H2 kotvené do rímsy s výplní</t>
  </si>
  <si>
    <t>12 _x000d_
Celkem 12 = 12,000_x000d_</t>
  </si>
  <si>
    <t>Položka zahrnuje:
- Komplet dodávka a montáž vc. svodnice.
Položka nezahrnuje:
- x</t>
  </si>
  <si>
    <t>9113C1</t>
  </si>
  <si>
    <t>SVODIDLO OCEL SILNIC JEDNOSTR, ÚROVEN ZADRŽ H2 - DODÁVKA A MONTÁŽ</t>
  </si>
  <si>
    <t>12 _x000d_
Celkem 36 = 36,000_x000d_</t>
  </si>
  <si>
    <t xml:space="preserve">Položka zahrnuje:
- kompletní dodávku všech dílu certifikovaného ocelového svodidla s predepsanou povrchovou úpravou vcetne spojovacích prvku
- montáž a osazení svodidla, osazení sloupku zaberanením nebo osazením do betonových bloku (vcetne betonových bloku a nutných zemních prací)
- výškové nábehy, ukoncení zapuštením do betonových bloku (vcetne betonového bloku a nutných zemních prací) nebo koncovkou
- prechod na jiný typ svodidla nebo pres mostní záver
- ochranu proti bludným proudum a vývody pro jejich merení
Položka nezahrnuje:
- odrazky nebo retroreflexní fólie
Zpusob merení:
- vykazuje se délka svodidla v predepsané výšce, délka nábehu se nezapocítává                                                                                                        poznáma: Komplet dodávka a montáž
Položka nezahrnuje:
- x</t>
  </si>
  <si>
    <t>SO 01-10-01</t>
  </si>
  <si>
    <t>702323R</t>
  </si>
  <si>
    <t>ZAKRYTÍ KABELU BETONOVOU DESKOU ŠÍRKY PRES 40 CM</t>
  </si>
  <si>
    <t>V rámci položky bude provedena dodávka a montáž</t>
  </si>
  <si>
    <t>702323R1</t>
  </si>
  <si>
    <t>ZAKRYTÍ KABELU BETONOVOU DESKOU ŠÍRKY PRES 40 CM – DEMONTÁŽ</t>
  </si>
  <si>
    <t>V rámci položky bude provedena demontáž</t>
  </si>
  <si>
    <t xml:space="preserve">Evidencní položka, Neocenovat v objektu SO/PS, položka se ocenuje pouze v objektu SO 90-90  
Zpusob likvidace: recyklace, druhotné využití.</t>
  </si>
  <si>
    <t xml:space="preserve"> "výkaz výmer"_x000d_</t>
  </si>
  <si>
    <t>Sdelovací zarízení</t>
  </si>
  <si>
    <t>131838</t>
  </si>
  <si>
    <t>HLOUBENÍ JAM ZAPAŽ I NEPAŽ TR. II, ODVOZ DO 20KM</t>
  </si>
  <si>
    <t xml:space="preserve"> "dle technické zprávy a výkresové dokumentace"_x000d_</t>
  </si>
  <si>
    <t>132838</t>
  </si>
  <si>
    <t>HLOUBENÍ RÝH ŠÍR DO 2M PAŽ I NEPAŽ TR. II, ODVOZ DO 20KM</t>
  </si>
  <si>
    <t>141146</t>
  </si>
  <si>
    <t>PROTLACOVÁNÍ OCELOVÉHO POTRUBÍ DN DO 400MM</t>
  </si>
  <si>
    <t>2200013R</t>
  </si>
  <si>
    <t>Dozor správce zarízení</t>
  </si>
  <si>
    <t>R-pol</t>
  </si>
  <si>
    <t>70101R</t>
  </si>
  <si>
    <t>Vytycení trasy, geodetické zamerení</t>
  </si>
  <si>
    <t>702232</t>
  </si>
  <si>
    <t>KABELOVÁ CHRÁNICKA ZEMNÍ DELENÁ DN PRES 100 DO 200 MM</t>
  </si>
  <si>
    <t>702312</t>
  </si>
  <si>
    <t>ZAKRYTÍ KABELU VÝSTRAŽNOU FÓLIÍ ŠÍRKY PRES 20 DO 40 CM</t>
  </si>
  <si>
    <t>709310</t>
  </si>
  <si>
    <t>VYPODLOŽENÍ, ODDELENÍ A KRYTÍ SPOJKY NEBO ODBOCNICE PRO KABEL DO 10 KV</t>
  </si>
  <si>
    <t>75A161</t>
  </si>
  <si>
    <t>14</t>
  </si>
  <si>
    <t>KABEL METALICKÝ SE STÍNENÍM PRES 12 PÁRU - DODÁVKA</t>
  </si>
  <si>
    <t>75A332</t>
  </si>
  <si>
    <t>SPOJKA ROVNÁ PRO PLASTOVÉ KABELY SE STÍNENÍM S JÁDRY O PRUMERU 1 MM2 PRES 12 PÁRU</t>
  </si>
  <si>
    <t>75H122R</t>
  </si>
  <si>
    <t>STOŽÁR (SLOUP) DREVENÝ DVOJITÝ - PODPERA PRO ZAVEŠENÍ PROVIZORNÍ KABELOVÉ TRASY, VC. KONZOLÍ A HÁKU</t>
  </si>
  <si>
    <t>75H12X</t>
  </si>
  <si>
    <t>STOŽÁR (SLOUP) DREVENÝ DVOJITÝ - MONTÁŽ</t>
  </si>
  <si>
    <t>75H12Y</t>
  </si>
  <si>
    <t>STOŽÁR (SLOUP) DREVENÝ DVOJITÝ - DEMONTÁŽ</t>
  </si>
  <si>
    <t>75I211R</t>
  </si>
  <si>
    <t>KABEL ZEMNÍ DVOUPLÁŠTOVÝ BEZ PANCÍRE PRUMERU ŽÍLY 0,6 MM DO 5XN</t>
  </si>
  <si>
    <t>KMCTYRKA</t>
  </si>
  <si>
    <t>75I212</t>
  </si>
  <si>
    <t>KABEL ZEMNÍ DVOUPLÁŠTOVÝ BEZ PANCÍRE PRUMERU ŽÍLY 0,6 MM DO 25XN</t>
  </si>
  <si>
    <t>75I21X</t>
  </si>
  <si>
    <t>KABEL ZEMNÍ DVOUPLÁŠTOVÝ BEZ PANCÍRE PRUMERU ŽÍLY 0,6 MM - MONTÁŽ</t>
  </si>
  <si>
    <t>75I21Y</t>
  </si>
  <si>
    <t>KABEL ZEMNÍ DVOUPLÁŠTOVÝ BEZ PANCÍRE PRUMERU ŽÍLY 0,6 MM - DEMONTÁŽ</t>
  </si>
  <si>
    <t>75I222</t>
  </si>
  <si>
    <t>KABEL ZEMNÍ DVOUPLÁŠTOVÝ BEZ PANCÍRE PRUMERU ŽÍLY 0,8 MM DO 25XN</t>
  </si>
  <si>
    <t>75I22X</t>
  </si>
  <si>
    <t>KABEL ZEMNÍ DVOUPLÁŠTOVÝ BEZ PANCÍRE PRUMERU ŽÍLY 0,8 MM - MONTÁŽ</t>
  </si>
  <si>
    <t>75I22Y</t>
  </si>
  <si>
    <t>KABEL ZEMNÍ DVOUPLÁŠTOVÝ BEZ PANCÍRE PRUMERU ŽÍLY 0,8 MM - DEMONTÁŽ</t>
  </si>
  <si>
    <t>75I819R</t>
  </si>
  <si>
    <t>POUŽITÍ OPTICKÉ KABELOVÉ REZERVY (PROFOUKNUTÍ PRO PRODLOUŽENÍ KABELU)</t>
  </si>
  <si>
    <t>75I84XR</t>
  </si>
  <si>
    <t>KABEL OPTICKÝ - REZERVA DO 500 MM - MONTÁŽ - VYTVORENÍ REZERVY NA KABELU</t>
  </si>
  <si>
    <t>75I91Y</t>
  </si>
  <si>
    <t>OPTOTRUBKA HDPE - DEMONTÁŽ</t>
  </si>
  <si>
    <t>75I951</t>
  </si>
  <si>
    <t>OPTOTRUBKA HDPE DELENÁ PRUMERU DO 40 MM</t>
  </si>
  <si>
    <t>75I95X</t>
  </si>
  <si>
    <t>OPTOTRUBKA HDPE DELENÁ - MONTÁŽ</t>
  </si>
  <si>
    <t>75I95Y</t>
  </si>
  <si>
    <t>OPTOTRUBKA HDPE DELENÁ - DEMONTÁŽ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</si>
  <si>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</si>
  <si>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</si>
  <si>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</si>
  <si>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</si>
  <si>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</si>
  <si>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</si>
  <si>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PRUMERU DO 40 MM - DODÁVKA</t>
  </si>
  <si>
    <t>75IA1X</t>
  </si>
  <si>
    <t>OPTOTRUBKOVÁ SPOJKA - MONTÁŽ</t>
  </si>
  <si>
    <t>75IA1Y</t>
  </si>
  <si>
    <t>OPTOTRUBKOVÁ SPOJKA - DEMONTÁŽ</t>
  </si>
  <si>
    <t>75IEC1</t>
  </si>
  <si>
    <t>VENKOVNÍ TELEFONNÍ OBJEKT NA SLOUPKU</t>
  </si>
  <si>
    <t>75IECX</t>
  </si>
  <si>
    <t>VENKOVNÍ TELEFONNÍ OBJEKT - MONTÁŽ</t>
  </si>
  <si>
    <t>75IECY</t>
  </si>
  <si>
    <t>VENKOVNÍ TELEFONNÍ OBJEKT - DEMONTÁŽ</t>
  </si>
  <si>
    <t>75IH12</t>
  </si>
  <si>
    <t>UKONCENÍ KABELU CELOPLASTOVÉHO BEZ PANCÍRE DO 100 ŽIL</t>
  </si>
  <si>
    <t>75IH32</t>
  </si>
  <si>
    <t>UKONCENÍ KABELU FORMA KABELOVÁ DÉLKY DO 0,5 M DO 25XN</t>
  </si>
  <si>
    <t>75II11</t>
  </si>
  <si>
    <t>SPOJKA PRO CELOPLASTOVÉ KABELY BEZ PANCÍRE DO 100 ŽIL - DODÁVKA</t>
  </si>
  <si>
    <t>75II1X</t>
  </si>
  <si>
    <t>SPOJKA PRO CELOPLASTOVÉ KABELY BEZ PANCÍRE - MONTÁŽ</t>
  </si>
  <si>
    <t>75II1Y</t>
  </si>
  <si>
    <t>SPOJKA PRO CELOPLASTOVÉ KABELY BEZ PANCÍRE - DEMONTÁŽ</t>
  </si>
  <si>
    <t>75IJ12R</t>
  </si>
  <si>
    <t>MERENÍ STEJNOSMERNÉ NA SDELOVACÍM KABELU</t>
  </si>
  <si>
    <t>75IJ21</t>
  </si>
  <si>
    <t>MERENÍ ZKRÁCENÉ ZÁVERECNÉ DÁLKOVÉHO KABELU V OBOU SMERECH ZA PROVOZU</t>
  </si>
  <si>
    <t>CTYRKA</t>
  </si>
  <si>
    <t>75IK21</t>
  </si>
  <si>
    <t>MERENÍ KOMPLEXNÍ OPTICKÉHO KABELU</t>
  </si>
  <si>
    <t>VLÁKNO</t>
  </si>
  <si>
    <t>75L4A1</t>
  </si>
  <si>
    <t>DEMONTÁŽ KAMEROVÉHO SYSTÉMU DO 25 PRVKU</t>
  </si>
  <si>
    <t>komplet</t>
  </si>
  <si>
    <t>SO 01-11-01</t>
  </si>
  <si>
    <t>11090</t>
  </si>
  <si>
    <t>VŠEOBECNÉ VYKLIZENÍ OSTATNÍCH PLOCH</t>
  </si>
  <si>
    <t>M2</t>
  </si>
  <si>
    <t xml:space="preserve"> "viz prílohy projektové dokumentace"_x000d_</t>
  </si>
  <si>
    <t>zahrnuje odstranení všech prekážek pro uskutecnení stavby</t>
  </si>
  <si>
    <t>položka zahrnuje:- vodorovná a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</si>
  <si>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 xml:space="preserve">položka zahrnuje:- kompletní provedení zemní konstrukce vc. výberu vhodného materiálu-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</si>
  <si>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>18090</t>
  </si>
  <si>
    <t>VŠEOBECNÉ ÚPRAVY OSTATNÍCH PLOCH</t>
  </si>
  <si>
    <t>Všeobecné úpravy musí zahrnovat úpravu území po uskutecnení stavby, tak jak je požadováno v zadávací dokumentaci s výjimkou tech prací, pro které jsou uvedeny samostatné položky.</t>
  </si>
  <si>
    <t>272314</t>
  </si>
  <si>
    <t>ZÁKLADY Z PROSTÉHO BETONU DO C25/30</t>
  </si>
  <si>
    <t xml:space="preserve">- dodání  cerstvého  betonu  (betonové  smesi)  požadované  kvality,  jeho  uložení  do požadovaného tvaru pri jakékoliv hustote výztuže, konzistenci cerstvého betonu a zpusobu hutnení, ošetrení a ochranu betonu,- zhotovení nepropustného, mrazuvzdorného betonu a betonu požadované trvanlivosti a vlastností,- užití potrebných prísad a technologií výroby betonu,- zrízení pracovních a dilatacních spar, vcetne potrebných úprav, výplne, vložek, opracování, ocištení a ošetrení,- bednení  požadovaných  konstr. (i ztracené) s úpravou  dle požadované  kvality povrchu betonu, vcetne odbednovacích a odskružovacích prostredku,- podperné  konstr. (skruže) a lešení všech druhu pro bednení, uložení cerstvého betonu, výztuže a doplnkových konstr., vc. požadovaných otvoru, ochranných a bezpecnostních opatrení a základu techto konstrukcí a lešení,- vytvorení kotevních cel, kapes, nálitku, a sedel,- zrízení  všech  požadovaných  otvoru, kapes, výklenku, prostupu, dutin, drážek a pod., vc. ztížení práce a úprav  kolem nich,- úpravy pro osazení výztuže, doplnkových konstrukcí a vybavení,- úpravy povrchu pro položení požadované izolace, povlaku a náteru, prípadne vyspravení,- ztížení práce u kabelových a injektážních trubek a ostatních zarízení osazovaných do betonu,- konstrukce betonových kloubu, upevnení kotevních prvku a doplnkových konstrukcí,- nátery zabranující soudržnost betonu a bednení,- výpln, tesnení  a tmelení spar a spoju,- opatrení  povrchu  betonu  izolací  proti zemní vlhkosti v cástech, kde prijdou do styku se zeminou nebo kamenivem,- prípadné zrízení spojovací vrstvy u základu,- úpravy pro osazení zarízení ochrany konstrukce proti vlivu bludných proudu,</t>
  </si>
  <si>
    <t>45157</t>
  </si>
  <si>
    <t>PODKLADNÍ A VÝPLNOVÉ VRSTVY Z KAMENIVA TEŽENÉHO</t>
  </si>
  <si>
    <t>položka zahrnuje dodávku predepsaného kameniva, mimostaveništní a vnitrostaveništní dopravu a jeho uloženínení-li v zadávací dokumentaci uvedeno jinak, jedná se o nakupovaný materiál</t>
  </si>
  <si>
    <t>70</t>
  </si>
  <si>
    <t>701001</t>
  </si>
  <si>
    <t>OZNACOVACÍ ŠTÍTEK KABELOVÉHO VEDENÍ, SPOJKY NEBO KABELOVÉ SKRÍNE (VCETNE OBJÍMKY)</t>
  </si>
  <si>
    <t>1. Položka obsahuje: – pomocné mechanismy2. Položka neobsahuje: X3. Zpusob merení:Merí se plocha v metrech ctverecných.</t>
  </si>
  <si>
    <t>702211</t>
  </si>
  <si>
    <t>KABELOVÁ CHRÁNICKA ZEMNÍ DN DO 100 MM</t>
  </si>
  <si>
    <t>1. Položka obsahuje: – proražení otvoru zdivem o prurezu od 0,01 do 0,025m2 – úpravu a zacištení omítky po montáži vedení – pomocné mechanismy2. Položka neobsahuje: – protipožární ucpávku3. Zpusob merení:Udává se pocet kusu kompletní konstrukce nebo práce.</t>
  </si>
  <si>
    <t xml:space="preserve">1. Položka obsahuje: – kompletní montáž, návrh, rozmerení, upevnení, zacištení, svárení, vrtání, rezání, spojování a pod.  – veškerý spojovací a montážní materiál vc. upevnovacího materiálu – sestavení a upevnení konstrukce na stanovišti – pomocné mechanismy2. Položka neobsahuje: X3. Zpusob merení:Udává se pocet sad, které se skládají z predepsaných dílu, jež tvorí požadovaný celek, za každý zapocatý mesíc pronájmu.</t>
  </si>
  <si>
    <t>703433</t>
  </si>
  <si>
    <t>ELEKTROINSTALACNÍ TRUBKA PRO ULOŽENÍ DO BETONU VCETNE UPEVNENÍ A PRÍSLUŠENSTVÍ DN PRUMERU PRES 40 MM</t>
  </si>
  <si>
    <t>1. Položka obsahuje: – vybourání otvoru z kabelové rýhy do budovy v základovém zdivu z tvrdého kamene spojovaného nastavenou maltou pri tlouštce zdi do 90cm – úpravu otvoru a asfaltové izolace zdiva, osazení chránicky, zazdení, zacištení a utesnení otvoru – pomocné mechanismy2. Položka neobsahuje: – zatesnení chránicky po montáži vedení3. Zpusob merení:Udává se pocet kusu kompletní konstrukce nebo práce.</t>
  </si>
  <si>
    <t>R703423</t>
  </si>
  <si>
    <t>ELEKTROINSTALACNÍ TRUBKA PLASTOVÁ UV STABILNÍ VCETNE UPEVNENÍ A PRÍSLUŠENSTVÍ DN PRUMERU 110 MM</t>
  </si>
  <si>
    <t>1. Položka obsahuje: – prípravu podkladu pro osazení2. Položka neobsahuje: X3. Zpusob merení:Merí se metr délkový.</t>
  </si>
  <si>
    <t>Silnoproud - Elektroinstalacní materiál, ocelové konstrukce, uzemnení</t>
  </si>
  <si>
    <t>741811</t>
  </si>
  <si>
    <t>UZEMNOVACÍ VODIC NA POVRCHU FEZN DO 120 MM2</t>
  </si>
  <si>
    <t>1. Položka obsahuje: – uchycení vodice na povrch vc. podper, konzol, svorek a pod. – merení, delení, spojování – náter2. Položka neobsahuje: X3. Zpusob merení:Merí se metr délkový.</t>
  </si>
  <si>
    <t>741911</t>
  </si>
  <si>
    <t>UZEMNOVACÍ VODIC V ZEMI FEZN DO 120 MM2</t>
  </si>
  <si>
    <t>1. Položka obsahuje: – prípravu podkladu pro osazení – merení, delení, spojování, tvarování – ochranný náter spoju a pri pruchodu vodice nad terén apod. dle príslušných norem2. Položka neobsahuje: – zemní práce – ochranu vodice - chránicky apod.3. Zpusob merení:Merí se metr délkový.</t>
  </si>
  <si>
    <t>741C02</t>
  </si>
  <si>
    <t>UZEMNOVACÍ SVORKA</t>
  </si>
  <si>
    <t>1. Položka obsahuje: – veškeré príslušenství2. Položka neobsahuje: X3. Zpusob merení:Udává se pocet kusu kompletní konstrukce nebo práce.</t>
  </si>
  <si>
    <t>741C05</t>
  </si>
  <si>
    <t>SPOJOVÁNÍ UZEMNOVACÍCH VODICU</t>
  </si>
  <si>
    <t>1. Položka obsahuje: – tvarování, prípravu spoju – svarování – ochranný náter spoje dle príslušných norem2. Položka neobsahuje: X3. Zpusob merení:Udává se pocet kusu kompletní konstrukce nebo práce.</t>
  </si>
  <si>
    <t>741C07</t>
  </si>
  <si>
    <t>VYVEDENÍ UZEMNOVACÍCH VODICU NA POVRCH/KONSTRUKCI</t>
  </si>
  <si>
    <t>1. Položka obsahuje: – vodivé pripojení vodice na konstrukci – delení, tvarování, spojování – ochranný i barevný náter spoje dle príslušných norem2. Položka neobsahuje: X3. Zpusob merení:Udává se pocet kusu kompletní konstrukce nebo práce.</t>
  </si>
  <si>
    <t>742</t>
  </si>
  <si>
    <t>Silnoproud - Silnoproudé rozvody</t>
  </si>
  <si>
    <t>742G11</t>
  </si>
  <si>
    <t>KABEL NN DVOU- A TRÍŽÍLOVÝ CU S PLASTOVOU IZOLACÍ DO 2,5 MM2</t>
  </si>
  <si>
    <t>1. Položka obsahuje: – manipulace a uložení kabelu (do zeme, chránicky, kanálu, na rošty, na TV a pod.)2. Položka neobsahuje: – príchytky, spojky, koncovky, chránicky apod.3. Zpusob merení:Merí se metr délkový.</t>
  </si>
  <si>
    <t>742L11</t>
  </si>
  <si>
    <t>UKONCENÍ DVOU AŽ PETIŽÍLOVÉHO KABELU V ROZVADECI NEBO NA PRÍSTROJI DO 2,5 MM2</t>
  </si>
  <si>
    <t>1. Položka obsahuje: – všechny práce spojené s úpravou kabelu pro montáž vcetne veškerého príslušentsví2. Položka neobsahuje: X3. Zpusob merení:Udává se pocet kusu kompletní konstrukce nebo práce.</t>
  </si>
  <si>
    <t>742P13</t>
  </si>
  <si>
    <t>ZATAŽENÍ KABELU DO CHRÁNICKY - KABEL DO 4 KG/M</t>
  </si>
  <si>
    <t>1. Položka obsahuje: – montáž kabelu o váze do 4 kg/m do chránicky/ kolektoru2. Položka neobsahuje: X3. Zpusob merení:Merí se metr délkový.</t>
  </si>
  <si>
    <t>742P15</t>
  </si>
  <si>
    <t>OZNACOVACÍ ŠTÍTEK NA KABEL</t>
  </si>
  <si>
    <t>1. Položka obsahuje: – veškeré príslušentsví2. Položka neobsahuje: X3. Zpusob merení:Udává se pocet kusu kompletní konstrukce nebo práce.</t>
  </si>
  <si>
    <t>743</t>
  </si>
  <si>
    <t>Silnoproud - Silnoproudá zarízení</t>
  </si>
  <si>
    <t>743122</t>
  </si>
  <si>
    <t>OSVETLOVACÍ STOŽÁR PEVNÝ ŽÁROVE ZINKOVANÝ DÉLKY PRES 6,5 DO 12 M</t>
  </si>
  <si>
    <t xml:space="preserve">1. Položka obsahuje: – základovou konstrukci a veškeré príslušenství – pripojovací svorkovnici ve tríde izolace II ( pro 2x svítidlo ) a kabelové vedení ke svítidlum – uzavírací náter, technický popis viz. projektová dokumentace2. Položka neobsahuje: – zemní práce,  betonový základ, svítidlo, výložník3. Zpusob merení:Udává se pocet kusu kompletní konstrukce nebo práce.</t>
  </si>
  <si>
    <t>743151</t>
  </si>
  <si>
    <t>OSVETLOVACÍ STOŽÁR - STOŽÁROVÁ ROZVODNICE S 1-2 JISTÍCÍMI PRVKY</t>
  </si>
  <si>
    <t>1. Položka obsahuje: – veškeré príslušenství, technický popis viz. projektová dokumentace2. Položka neobsahuje: X3. Zpusob merení:Udává se pocet kusu kompletní konstrukce nebo práce.</t>
  </si>
  <si>
    <t>743311</t>
  </si>
  <si>
    <t>VÝLOŽNÍK PRO MONTÁŽ SVÍTIDLA NA STOŽÁR JEDNORAMENNÝ DÉLKA VYLOŽENÍ DO 1 M</t>
  </si>
  <si>
    <t>1. Položka obsahuje: – veškeré príslušenství a uzavírací náter, technický popis viz. projektová dokumentace2. Položka neobsahuje: X3. Zpusob merení:Udává se pocet kusu kompletní konstrukce nebo práce.</t>
  </si>
  <si>
    <t>743554</t>
  </si>
  <si>
    <t>SVÍTIDLO VENKOVNÍ VŠEOBECNÉ LED, MIN. IP 44, PRES 45 W</t>
  </si>
  <si>
    <t>1. Položka obsahuje: – zdroj a veškeré príslušenství – technický popis viz. projektová dokumentace2. Položka neobsahuje: X3. Zpusob merení:Udává se pocet kusu kompletní konstrukce nebo práce.</t>
  </si>
  <si>
    <t>747</t>
  </si>
  <si>
    <t>Silnoproud - Zkoušky, revize a HZS</t>
  </si>
  <si>
    <t>747213</t>
  </si>
  <si>
    <t>CELKOVÁ PROHLÍDKA, ZKOUŠENÍ, MERENÍ A VYHOTOVENÍ VÝCHOZÍ REVIZNÍ ZPRÁVY, PRO OBJEM IN PRES 500 DO 1000 TIS. KC</t>
  </si>
  <si>
    <t>1. Položka obsahuje: – cenu za celkovou prohlídku zarízení PS/SO, vc. merení, komplexních zkoušek a revizi zarízení tohoto PS/SO autorizovaným revizním technikem na silnoproudá zarízení podle požadavku CSN, vcetne hodnocení a vyhotovení celkové revizní zprávy2. Položka neobsahuje: X3. Zpusob merení:Udává se pocet kusu kompletní konstrukce nebo práce.</t>
  </si>
  <si>
    <t>747214</t>
  </si>
  <si>
    <t>CELKOVÁ PROHLÍDKA, ZKOUŠENÍ, MERENÍ A VYHOTOVENÍ VÝCHOZÍ REVIZNÍ ZPRÁVY, PRO OBJEM IN - PRÍPLATEK ZA KAŽDÝCH DALŠÍCH I ZAPOCATÝCH 500 TIS. KC</t>
  </si>
  <si>
    <t>747301</t>
  </si>
  <si>
    <t>PROVEDENÍ PROHLÍDKY A ZKOUŠKY PRÁVNICKOU OSOBOU, VYDÁNÍ PRUKAZU ZPUSOBILOSTI</t>
  </si>
  <si>
    <t>1. Položka obsahuje: – cenu za vyhotovení dokladu právnickou osobou o silnoproudých zarízeních a vydání prukazu zpusobilosti2. Položka neobsahuje: X3. Zpusob merení:Udává se pocet kusu kompletní konstrukce nebo práce.</t>
  </si>
  <si>
    <t>747511</t>
  </si>
  <si>
    <t>ZKOUŠKY VODICU A KABELU NN PRUREZU ŽÍLY DO 5X25 MM2</t>
  </si>
  <si>
    <t>1. Položka obsahuje: – cenu za provedení merení kabelu/ vodice vc. vyhotovení protokolu2. Položka neobsahuje: X3. Zpusob merení:Udává se pocet kusu kompletní konstrukce nebo práce.</t>
  </si>
  <si>
    <t>747541</t>
  </si>
  <si>
    <t>MERENÍ INTENZITY OSVETLENÍ INSTALOVANÉHO V ROZSAHU TOHOTO SO/PS</t>
  </si>
  <si>
    <t>1. Položka obsahuje: – cenu za merení dle príslušných norem a predpisu, vcetne vystavení protokolu2. Položka neobsahuje: X3. Zpusob merení:Udává se pocet kusu kompletní konstrukce nebo práce.</t>
  </si>
  <si>
    <t>747701</t>
  </si>
  <si>
    <t>DOKONCOVACÍ MONTÁŽNÍ PRÁCE NA ELEKTRICKÉM ZARÍZENÍ</t>
  </si>
  <si>
    <t>1. Položka obsahuje: – cenu za práce spojené s uvádením zarízení do provozu, drobné montážní práce v rozvadecích, koordinaci se zhotoviteli souvisejících zarízení apod.2. Položka neobsahuje: X3. Zpusob merení:Udává se cas v hodinách.</t>
  </si>
  <si>
    <t>747703</t>
  </si>
  <si>
    <t>ZKUŠEBNÍ PROVOZ</t>
  </si>
  <si>
    <t>1. Položka obsahuje: – cenu za dobu kdy je zarízení po individálních zkouškách dáno do provozu s prokázáním technických a kvalitativních parametru zarízení2. Položka neobsahuje: X3. Zpusob merení:Udává se cas v hodinách.</t>
  </si>
  <si>
    <t>747704</t>
  </si>
  <si>
    <t>ZAŠKOLENÍ OBSLUHY</t>
  </si>
  <si>
    <t>1. Položka obsahuje: – cenu za dobu kdy je s funkcí seznamována obsluha zarízení, vcetne odevzdání dokumentace skutecného provedení2. Položka neobsahuje: X3. Zpusob merení:Udává se cas v hodinách.</t>
  </si>
  <si>
    <t>747705</t>
  </si>
  <si>
    <t>MANIPULACE NA ZARÍZENÍCH PROVÁDENÉ PROVOZOVATELEM</t>
  </si>
  <si>
    <t>1. Položka obsahuje: – cenu za manipulace na zarízeních provádené provozovatelem nutných pro další práce zhotovitele na technologickém souboru2. Položka neobsahuje: X3. Zpusob merení:Udává se cas v hodinách.</t>
  </si>
  <si>
    <t>747706</t>
  </si>
  <si>
    <t>ZJIŠTOVÁNÍ STÁVAJÍCÍHO STAVU ROZVODU NN</t>
  </si>
  <si>
    <t>1. Položka obsahuje: – cenu za prozkoumání stávajích rozvodu nn, prirazení vývodových kabelu v rozvadeci nn k jejich zarízení a identifikaci zpusobu napájení2. Položka neobsahuje: X3. Zpusob merení:Udává se cas v hodinách.</t>
  </si>
  <si>
    <t>748</t>
  </si>
  <si>
    <t>Silnoproud - Ostatní</t>
  </si>
  <si>
    <t>748242</t>
  </si>
  <si>
    <t>PÍSMENA A CÍSLICE VÝŠKY PRES 40 DO 100 MM</t>
  </si>
  <si>
    <t>1. Položka obsahuje: – zhotovení nápisu barvou pomocí šablon vc. podružného materiálu, rozmerení, dodání barvya redidla2. Položka neobsahuje: X3. Zpusob merení:Udává se pocet kusu kompletní konstrukce nebo práce.</t>
  </si>
  <si>
    <t xml:space="preserve"> 160.000000 = 160,000 [A]_x000d_</t>
  </si>
  <si>
    <t>SO 01-11-02</t>
  </si>
  <si>
    <t>742H22</t>
  </si>
  <si>
    <t>KABEL NN CTYR- A PETIŽÍLOVÝ AL S PLASTOVOU IZOLACÍ OD 4 DO 16 MM2</t>
  </si>
  <si>
    <t>742L22</t>
  </si>
  <si>
    <t>UKONCENÍ DVOU AŽ PETIŽÍLOVÉHO KABELU KABELOVOU SPOJKOU OD 4 DO 16 MM2</t>
  </si>
  <si>
    <t>742P17</t>
  </si>
  <si>
    <t>VYHLEDÁNÍ STÁVAJÍCÍHO KABELU (MERENÍ, SONDA)</t>
  </si>
  <si>
    <t>1. Položka obsahuje: – vyhledání stávajícího kabelu vn/nn v obvodu žel. stanice, na trati vc. výkopu sondy a veškerého príslušenství2. Položka neobsahuje: X3. Zpusob merení:Udává se pocet kusu kompletní konstrukce nebo práce.</t>
  </si>
  <si>
    <t>1. Položka obsahuje: – všechny náklady na demontáž stávajícího zarízení se všemi pomocnými doplnujícími úpravami pro jeho likvidaci – naložení vybouraného materiálu na dopravní prostredek2. Položka neobsahuje: – odvoz vybouraného materiálu – poplatek za likvidaci odpadu (nacení se dle SSD 0)3. Zpusob merení:Merí se metr délkový.</t>
  </si>
  <si>
    <t>743312</t>
  </si>
  <si>
    <t>VÝLOŽNÍK PRO MONTÁŽ SVÍTIDLA NA STOŽÁR JEDNORAMENNÝ DÉLKA VYLOŽENÍ PRES 1 DO 2 M</t>
  </si>
  <si>
    <t>743553</t>
  </si>
  <si>
    <t>SVÍTIDLO VENKOVNÍ VŠEOBECNÉ LED, MIN. IP 44, PRES 25 DO 45 W</t>
  </si>
  <si>
    <t>743Z11</t>
  </si>
  <si>
    <t>DEMONTÁŽ OSVETLOVACÍHO STOŽÁRU ULICNÍHO VÝŠKY DO 15 M</t>
  </si>
  <si>
    <t>1. Položka obsahuje: – všechny náklady na demontáž stávajícího zarízení se všemi pomocnými doplnujícími úpravami pro jeho likvidaci – naložení vybouraného materiálu na dopravní prostredek2. Položka neobsahuje: – odvoz vybouraného materiálu – poplatek za likvidaci odpadu (nacení se dle SSD 0)3. Zpusob merení:Udává se pocet kusu kompletní konstrukce nebo práce.</t>
  </si>
  <si>
    <t>743Z31</t>
  </si>
  <si>
    <t>DEMONTÁŽ ELEKTROVÝZBROJE OSVETLOVACÍHO STOŽÁRU VÝŠKY DO 15 M</t>
  </si>
  <si>
    <t>743Z35</t>
  </si>
  <si>
    <t>DEMONTÁŽ SVÍTIDLA Z OSVETLOVACÍHO STOŽÁRU VÝŠKY DO 15 M</t>
  </si>
  <si>
    <t>747212</t>
  </si>
  <si>
    <t>CELKOVÁ PROHLÍDKA, ZKOUŠENÍ, MERENÍ A VYHOTOVENÍ VÝCHOZÍ REVIZNÍ ZPRÁVY, PRO OBJEM IN PRES 100 DO 500 TIS. KC</t>
  </si>
  <si>
    <t>747702</t>
  </si>
  <si>
    <t>ÚPRAVA ZAPOJENÍ STÁVAJÍCÍCH KABELOVÝCH SKRÍNÍ/ROZVADECU</t>
  </si>
  <si>
    <t>1. Položka obsahuje: – cenu za veškeré náklady na provedení provizorních úprav zapojení stávajících kabelových skríní / rozvadecu v prubehu výstavy ( pro montáž nových i provizorních kabelu, drobné úpravy výstroje apod. )2. Položka neobsahuje: X3. Zpusob merení:Udává se cas v hodinách.</t>
  </si>
  <si>
    <t>Ostatní práce</t>
  </si>
  <si>
    <t>položka zahrnuje:- rozbourání konstrukce bez ohledu na použitou technologii- veškeré pomocné konstrukce (lešení a pod.)-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položce)- veškeré další práce plynoucí z technologického predpisu a z platných predpisu</t>
  </si>
  <si>
    <t xml:space="preserve"> 14.000000 = 14,000 [A]_x000d_</t>
  </si>
  <si>
    <t xml:space="preserve">Evidencní položka, Neocenovat v objektu SO/PS, položka se ocenuje pouze v objektu SO 90-90  
V prípade možnosti je u odpadu uprednostnována recyklace pred skládkováním.</t>
  </si>
  <si>
    <t xml:space="preserve">Evidencní položka, neocenovat v objektu SO/PS, položka se ocenuje pouze v objektu SO 90-90.  
Druhotná surovina - výkup</t>
  </si>
  <si>
    <t xml:space="preserve"> 0.200000 = 0,200 [A]_x000d_</t>
  </si>
  <si>
    <t>R015890</t>
  </si>
  <si>
    <t>NEOCENOVAT - POPLATKY ZA LIKVIDACI ODPADU NEKONTAMINOVANÝCH - 17 04 11 - KABELY A VODICE BEZ NEBEZPECNÝCH LÁTEK, VCETNE DOPRAVY</t>
  </si>
  <si>
    <t xml:space="preserve"> 0.100000 = 0,100 [A]_x000d_</t>
  </si>
  <si>
    <t>SO 01-11-03</t>
  </si>
  <si>
    <t>703423</t>
  </si>
  <si>
    <t>ELEKTROINSTALACNÍ TRUBKA PLASTOVÁ UV STABILNÍ VCETNE UPEVNENÍ A PRÍSLUŠENSTVÍ DN PRUMERU PRES 40 MM</t>
  </si>
  <si>
    <t>742Z22</t>
  </si>
  <si>
    <t>DEMONTÁŽ VENKOVNÍHO VEDENÍ NN (4X)</t>
  </si>
  <si>
    <t>743121</t>
  </si>
  <si>
    <t>OSVETLOVACÍ STOŽÁR PEVNÝ ŽÁROVE ZINKOVANÝ DÉLKY DO 6 M</t>
  </si>
  <si>
    <t>743123</t>
  </si>
  <si>
    <t>OSVETLOVACÍ STOŽÁR PEVNÝ ŽÁROVE ZINKOVANÝ DÉLKY PRES 12,5 DO 15 M</t>
  </si>
  <si>
    <t>743321</t>
  </si>
  <si>
    <t>VÝLOŽNÍK PRO MONTÁŽ SVÍTIDLA NA STOŽÁR DVOURAMENNÝ DÉLKA VYLOŽENÍ DO 1 M</t>
  </si>
  <si>
    <t>743322</t>
  </si>
  <si>
    <t>VÝLOŽNÍK PRO MONTÁŽ SVÍTIDLA NA STOŽÁR DVOURAMENNÝ DÉLKA VYLOŽENÍ PRES 1 DO 2 M</t>
  </si>
  <si>
    <t>89952</t>
  </si>
  <si>
    <t>OBETONOVÁNÍ POTRUBÍ Z PROSTÉHO BETONU</t>
  </si>
  <si>
    <t xml:space="preserve">- dodání  cerstvého  betonu  (betonové  smesi)  požadované  kvality,  jeho  uložení  do požadovaného tvaru pri jakékoliv hustote výztuže, konzistenci cerstvého betonu a zpusobu hutnení, ošetrení a ochranu betonu,- zhotovení nepropustného, mrazuvzdorného betonu a betonu požadované trvanlivosti a vlastností,- užití potrebných prísad a technologií výroby betonu,- zrízení pracovních a dilatacních spar, vcetne potrebných úprav, výplne, vložek, opracování, ocištení a ošetrení,- bednení  požadovaných  konstr. (i ztracené) s úpravou  dle požadované  kvality povrchu betonu, vcetne odbednovacích a odskružovacích prostredku,- podperné  konstr. (skruže) a lešení všech druhu pro bednení, uložení cerstvého betonu, výztuže a doplnkových konstr., vc. požadovaných otvoru, ochranných a bezpecnostních opatrení a základu techto konstrukcí a lešení,- vytvorení kotevních cel, kapes, nálitku, a sedel,- zrízení  všech  požadovaných  otvoru, kapes, výklenku, prostupu, dutin, drážek a pod., vc. ztížení práce a úprav  kolem nich,- úpravy pro osazení výztuže, doplnkových konstrukcí a vybavení,- úpravy povrchu pro položení požadované izolace, povlaku a náteru, prípadne vyspravení,- ztížení práce u kabelových a injektážních trubek a ostatních zarízení osazovaných do betonu,- konstrukce betonových kloubu, upevnení kotevních prvku a doplnkových konstrukcí,- nátery zabranující soudržnost betonu a bednení,- výpln, tesnení  a tmelení spar a spoju,- opatrení  povrchu  betonu  izolací  proti zemní vlhkosti v cástech, kde prijdou do styku se zeminou nebo kamenivem,- prípadné zrízení spojovací vrstvy u základu,- úpravy pro osazení zarízení ochrany konstrukce proti vlivu bludných proudu</t>
  </si>
  <si>
    <t xml:space="preserve"> 175.000000 = 175,000 [A]_x000d_</t>
  </si>
  <si>
    <t xml:space="preserve"> 18.000000 = 18,000 [A]_x000d_</t>
  </si>
  <si>
    <t xml:space="preserve"> 0.700000 = 0,700 [A]_x000d_</t>
  </si>
  <si>
    <t>SO 01-11-04</t>
  </si>
  <si>
    <t xml:space="preserve"> 45.000000 = 45,000 [A]_x000d_</t>
  </si>
  <si>
    <t xml:space="preserve"> 6.000000 = 6,000 [A]_x000d_</t>
  </si>
  <si>
    <t xml:space="preserve"> 0.300000 = 0,300 [A]_x000d_</t>
  </si>
  <si>
    <t>SO 01-11-05</t>
  </si>
  <si>
    <t>743552</t>
  </si>
  <si>
    <t>SVÍTIDLO VENKOVNÍ VŠEOBECNÉ LED, MIN. IP 44, PRES 10 DO 25 W</t>
  </si>
  <si>
    <t xml:space="preserve"> 15.000000 = 15,000 [A]_x000d_</t>
  </si>
  <si>
    <t>SO 01-11-06</t>
  </si>
  <si>
    <t>741B11</t>
  </si>
  <si>
    <t>ZEMNÍCÍ TYC FEZN DÉLKY DO 2 M</t>
  </si>
  <si>
    <t>1. Položka obsahuje: – prípravu podkladu pro osazení – spojování – ochranný náter spoje dle príslušných norem2. Položka neobsahuje: X3. Zpusob merení:Udává se pocet kusu kompletní konstrukce nebo práce.</t>
  </si>
  <si>
    <t>742L13</t>
  </si>
  <si>
    <t>UKONCENÍ DVOU AŽ PETIŽÍLOVÉHO KABELU V ROZVADECI NEBO NA PRÍSTROJI OD 25 DO 50 MM2</t>
  </si>
  <si>
    <t>743F21</t>
  </si>
  <si>
    <t>SKRÍN ELEKTROMEROVÁ V KOMPAKTNÍM PILÍRI PRO PRÍMÉ MERENÍ DO 80 A JEDNOSAZBOVÉ VCETNE VÝSTROJE</t>
  </si>
  <si>
    <t>1. Položka obsahuje: – instalaci do terénu vc. prefabrikovaného základu a zapojení – technický popis viz. projektová dokumentace2. Položka neobsahuje: – zemní práce3. Zpusob merení:Udává se pocet kusu kompletní konstrukce nebo práce.</t>
  </si>
  <si>
    <t>R743G31</t>
  </si>
  <si>
    <t>SKRÍN ELEKTROMEROVÁ VENKOVNÍ - ROZŠÍRENÍ O MERENÍ SPOTREBY EL. ENERGIE</t>
  </si>
  <si>
    <t>1. Položka obsahuje: – veškeré príslušenství vcetne zapojení – technický popis viz. projektová dokumentace2. Položka neobsahuje: X3. Zpusob merení:Udává se pocet kusu kompletní konstrukce nebo práce.</t>
  </si>
  <si>
    <t>747512</t>
  </si>
  <si>
    <t>ZKOUŠKY VODICU A KABELU NN PRUREZU ŽÍLY OD 4X35 DO 120 MM2</t>
  </si>
  <si>
    <t>SO 01-11-10</t>
  </si>
  <si>
    <t xml:space="preserve">1. Položka obsahuje: – kompletní montáž, rozmerení, upevnení, rezání, spojování a pod.  – veškerý spojovací a montážní materiál vc. upevnovacího materiálu ( držáky apod.) – pomocné mechanismy2. Položka neobsahuje: X3. Zpusob merení:Merí se metr délkový.</t>
  </si>
  <si>
    <t>702511</t>
  </si>
  <si>
    <t>PRURAZ ZDIVEM (PRÍCKOU) ZDENÝM TLOUŠTKY DO 45 CM</t>
  </si>
  <si>
    <t>1. Položka obsahuje: – veškerý montážní a pomocný materiál – pomocné mechanismy2. Položka neobsahuje: X3. Zpusob merení:Udává se pocet kusu kompletní konstrukce nebo práce.</t>
  </si>
  <si>
    <t>703442</t>
  </si>
  <si>
    <t>ELEKTROINSTALACNÍ TRUBKA OCELOVÁ VCETNE UPEVNENÍ A PRÍSLUŠENSTVÍ DN PRUMERU PRES 25 DO 40 MM</t>
  </si>
  <si>
    <t>703754</t>
  </si>
  <si>
    <t>PROTIPOŽÁRNÍ UCPÁVKA PROSTUPU KABELOVÉHO PR. DO 110MM, DO EI 90 MIN.</t>
  </si>
  <si>
    <t>Položka obsahuje: Dodávku a montáž protipožární ucpávky vc. príslušenství a pomocného materiálu, vyhotovéní a dodání atestu. Dále obsahuje cenu za pom. mechanismy vcetne všech ostatních vedlejších nákladu.</t>
  </si>
  <si>
    <t>703762</t>
  </si>
  <si>
    <t>KABELOVÁ UCPÁVKA VODE ODOLNÁ PRO VNITRNÍ PRUMER OTVORU 65 - 110MM</t>
  </si>
  <si>
    <t>Položka obsahuje: Dodávku a montáž kabelové ucpávky vc. príslušenství ( utesnovací spony apod. ) a pomocného materiálu, vyhotovení a dodání atestu. Dále obsahuje cenu za pom. mechanismy vcetne všech ostatních vedlejších nákladu.</t>
  </si>
  <si>
    <t>742I12</t>
  </si>
  <si>
    <t>KABEL NN CU OVLÁDACÍ 7-12ŽÍLOVÝ OD 4 DO 6 MM2</t>
  </si>
  <si>
    <t>742J51</t>
  </si>
  <si>
    <t>UKONCENÍ SDELOVACÍHO KABELU V ROZVADECI VC. POMOCNÉHO MATERIÁLU A ZMERENÍ KONTINUITY OVLÁDACÍHO OBVODU</t>
  </si>
  <si>
    <t xml:space="preserve">Položka obsahuje : Dodávku a montáž kabelového zakoncení a kabelu vc. podružného materiálu, dovozu, odizolování plášte a izolace žil kabelu, montáž kabelového zakoncení v rozvadeci, zakoncení stínení a pod..  Dále obsahuje cenu za pom. mechanismy vcetne všech ostatních vedlejších nákladu</t>
  </si>
  <si>
    <t>R742J22</t>
  </si>
  <si>
    <t>SYKFY 3X2X0,5, KABEL SDELOVACÍ IZOLACE PVC</t>
  </si>
  <si>
    <t>Položka obsahuje : Dodávku a montáž kabelu vcetne dovozu, manipulace a uložení kabelu (do trubky, na rošty, pod omítku, do rozvadece ). Dále obsahuje cenu za pom. mechanismy vcetne všech ostatních vedlejších nákladu</t>
  </si>
  <si>
    <t>743D21</t>
  </si>
  <si>
    <t>SKRÍN PRÍPOJKOVÁ POJISTKOVÁ KOMPAKTNÍ PILÍROVÁ OD 80 DO 160 A, DO 240 MM2, S 1-2 SADAMI JISTÍCÍCH PRVKU</t>
  </si>
  <si>
    <t>747111</t>
  </si>
  <si>
    <t>KONTROLA SILOVÝCH ROZVADECU NN, 1 POLE</t>
  </si>
  <si>
    <t>1. Položka obsahuje: – cenu za kontrolu, revizi, serízení a uvedení do provozu zarízení dle príslušných norem a predpisu, vcetne vystavení protokolu2. Položka neobsahuje: X3. Zpusob merení:Udává se pocet kusu kompletní konstrukce nebo práce.</t>
  </si>
  <si>
    <t>747411</t>
  </si>
  <si>
    <t>MERENÍ ZEMNÍCH ODPORU - ZEMNICE PRVNÍHO NEBO SAMOSTATNÉHO</t>
  </si>
  <si>
    <t xml:space="preserve"> 98.000000 = 98,000 [A]_x000d_</t>
  </si>
  <si>
    <t>SO 01-34-01</t>
  </si>
  <si>
    <t>R0291131</t>
  </si>
  <si>
    <t>OSTATNÍ POŽADAVKY - GEODETICKÉ ZAMERENÍ - CELKY</t>
  </si>
  <si>
    <t>11513</t>
  </si>
  <si>
    <t>CERPÁNÍ VODY DO 2000 L/MIN</t>
  </si>
  <si>
    <t>12110</t>
  </si>
  <si>
    <t>SEJMUTÍ ORNICE NEBO LESNÍ PUDY</t>
  </si>
  <si>
    <t xml:space="preserve"> 0,15*7,4*8,8 = 9,768 [A]_x000d_</t>
  </si>
  <si>
    <t>13183</t>
  </si>
  <si>
    <t>HLOUBENÍ JAM ZAPAŽ I NEPAŽ TR II</t>
  </si>
  <si>
    <t xml:space="preserve"> 10*7,4*8,8 = 651,200 [A]_x000d_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</si>
  <si>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</si>
  <si>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 xml:space="preserve"> 10*7,4*8,8-5,2*7,4*8,8-4,64*1,4*2 = 299,584 [A]_x000d_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</si>
  <si>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</si>
  <si>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</si>
  <si>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</si>
  <si>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OBSYP ŠTERKOPÍSKEM</t>
  </si>
  <si>
    <t xml:space="preserve"> 5.1*7,4*8,8-5.1*5.5*6.9 = 138,567 [A]_x000d_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</si>
  <si>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</si>
  <si>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 xml:space="preserve"> 7,4*8,8-0,6*1,2-0,6*0,9 = 63,860 [A]_x000d_</t>
  </si>
  <si>
    <t>Zahrnuje dodání predepsané travní smesi, její výsev na ornici, zalévání, první pokosení, to vše bez ohledu na sklon terénu</t>
  </si>
  <si>
    <t>35</t>
  </si>
  <si>
    <t>Cerpadla a kompresory</t>
  </si>
  <si>
    <t>R89311</t>
  </si>
  <si>
    <t>BETONOVÁ NÁDRŽ CERPACÍ STANICE</t>
  </si>
  <si>
    <t>Prefabrikovaná cerpací stanice celkové výšky 9,66m - vnitrního rozmeru 2,4m x 3,8m x  4,52m, vcetne vstupního komínku 2,0x1,4m, zákrytových desek,  
uzamykatelných poklopu litina 1x1200x600mm a 1x900x600mm, prostupu, meziskružového tesnení, prostupového tesnení, rozperných prícek, vztlakové pojistky</t>
  </si>
  <si>
    <t xml:space="preserve">položka zahrnuje:
- poklopy s rámem, mríže s rámem, stupadla, žebríky, stropy z bet. dílcu a pod.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okamžiku,
- další práce dané prípadne specifikací k príslušnému prefabrik. dílci (úprava pohledových ploch, príp. rubových ploch, osazení merících zarízení, zkoušení a merení dílcu a pod.)
- predepsané podkladní konstrukce</t>
  </si>
  <si>
    <t>R89312</t>
  </si>
  <si>
    <t>TECHNOLOGICKÉ VYSTROJENÍ CS</t>
  </si>
  <si>
    <t>Technologické vystrojení cerpací stanice:
2x kalové cerpadlo, vcetne spouštecího zarízení, nerezového retezu, nerezových vodících tycí
Výtlacné vnitrní potrubí PVC DN150/200 vcetne zpetných a uzavíracích armatur, spojovacího a kotevního materiálu
Elektrorozvadec s ovládací automatikou a rídící jednotkou (napr. datalogger Fiedler H7) vcetne pilíre s tlakovou sondou (záloha plovákovými spínaci)
Nerez žebrík, podesta kompozit, jerábek s patkou pozink</t>
  </si>
  <si>
    <t>R89313</t>
  </si>
  <si>
    <t xml:space="preserve">MONTÁŽNÍ PRÁCE  CERPACÍ STANICE</t>
  </si>
  <si>
    <t>Montážní práce cerpací stanice:
sestavení prefabrikátu CS, vystrojení CS vcetne dopravy technologie CS, elektromontáže, revize elektro, uvedení do provozu (bez jerábnických a zemních prací)</t>
  </si>
  <si>
    <t>45131</t>
  </si>
  <si>
    <t>PODKL A VÝPLN VRSTVY Z PROST BET</t>
  </si>
  <si>
    <t>Obetonování cerpací stanice</t>
  </si>
  <si>
    <t xml:space="preserve"> 5.1*5.5*6.9-5.1*2.9*4.3 = 129,948 [A]_x000d_</t>
  </si>
  <si>
    <t>45132A</t>
  </si>
  <si>
    <t>PODKL A VÝPLN VRSTVY ZE ŽELEZOBET DO C20/25</t>
  </si>
  <si>
    <t>Podkladní ŽB deska vc. kari síte</t>
  </si>
  <si>
    <t xml:space="preserve"> 0,2*5.5*6.9 = 7,590 [A]_x000d_</t>
  </si>
  <si>
    <t>Podkladní lože pod ŽB desku</t>
  </si>
  <si>
    <t xml:space="preserve"> 0.1*5.5*6.9 = 3,795 [A]_x000d_</t>
  </si>
  <si>
    <t xml:space="preserve">Evidencní položka, Neocenovat v objektu SO/PS, položka se ocenuje pouze v objektu SO 90-90    
Zpusob likvidace: recyklace, druhotné využití.</t>
  </si>
  <si>
    <t xml:space="preserve"> (651,2-299,854)*1,8 = 632,423 [A]_x000d_</t>
  </si>
  <si>
    <t xml:space="preserve">1. Položka obsahuje:       
 – veškeré poplatky provozovateli skládky, recyklacní linky nebo jiného zarízení na zpracování nebo likvidaci odpadu související s prevzetím, uložením, zpracováním nebo likvidací odpadu       
 – náklady spojené s dopravou z místa stavby na místo prevzetí provozovatelem skládky, recyklacní linky nebo jiného zarízení na zpracování nebo likvidaci odpadu        
 – náklady spojené s vyložením a manipulací s materiálem v míste skládky        
2. Položka neobsahuje:       
 – náklady spojené s naložením a manipulací materiálem        
3. Zpusob merení:       
Tunou se rozumí hmotnost odpadu vytrídeného v souladu se zákonem c. 541/2020 Sb., o nakládání s odpady, v platném znení.</t>
  </si>
  <si>
    <t>SO 01-22-01</t>
  </si>
  <si>
    <t>R027301</t>
  </si>
  <si>
    <t>KOPANÁ SONDA</t>
  </si>
  <si>
    <t>Pro overení houbky uložení stáv. potrubí vcetne výkopu a zásypu</t>
  </si>
  <si>
    <t>R0273011</t>
  </si>
  <si>
    <t>POMOC PRÁCE ZRÍZ NEBO ZAJIŠT OCHRANU INŽENÝRSKÝCH SÍTÍ</t>
  </si>
  <si>
    <t>Ochrana plynovodu - využit šterku ze stavby (napr. z kolejište) jako podklad pro panely, panely budou dále využity na stavbe</t>
  </si>
  <si>
    <t>11313</t>
  </si>
  <si>
    <t>ODSTRANENÍ KRYTU ZPEVNENÝCH PLOCH S ASFALTOVÝM POJIVEM</t>
  </si>
  <si>
    <t xml:space="preserve"> 283*0,15*1,1 = 46,695 [A]_x000d_</t>
  </si>
  <si>
    <t>11332</t>
  </si>
  <si>
    <t>ODSTRANENÍ PODKLADU ZPEVNENÝCH PLOCH Z KAMENIVA NESTMELENÉHO</t>
  </si>
  <si>
    <t xml:space="preserve"> 283*0,3*1,1 = 93,390 [A]_x000d_</t>
  </si>
  <si>
    <t xml:space="preserve"> 0,15*(58+149+476,4-29-283)*1,1 = 61,281 [A]_x000d_</t>
  </si>
  <si>
    <t xml:space="preserve"> (58-25)*1,1*1,2+25*1,1*0,8 = 65,560 [A]_x000d_
 149*1,1*1,2 = 196,680 [B]_x000d_
 (476,7-258)*1,1*1,6+258*1,1*1,2 = 725,472 [C]_x000d_
 Celkem: A+B+C = 987,712 [D]_x000d_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</si>
  <si>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</si>
  <si>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141157</t>
  </si>
  <si>
    <t>PROTLACOVÁNÍ OCELOVÉHO POTRUBÍ DN DO 500MM</t>
  </si>
  <si>
    <t xml:space="preserve"> 29*1,1 = 31,900 [A]_x000d_</t>
  </si>
  <si>
    <t xml:space="preserve"> 625,152 = 625,152 [A]_x000d_</t>
  </si>
  <si>
    <t xml:space="preserve"> (58-25)*1,1*1,2 = 43,560 [A]_x000d_
 149*1,1*1,2 = 196,680 [B]_x000d_
 (476,7-258)*1,1*1,6 = 384,912 [C]_x000d_
 Celkem: A+B+C = 625,152 [D]_x000d_</t>
  </si>
  <si>
    <t xml:space="preserve"> 25*1,1*0,9 = 24,750 [A]_x000d_
 258*1,1*1,2 = 340,560 [C]_x000d_
 Celkem: A+C = 365,310 [D]_x000d_</t>
  </si>
  <si>
    <t xml:space="preserve"> ((58+149+476,7)-29)*0,4 = 261,880 [A]_x000d_</t>
  </si>
  <si>
    <t xml:space="preserve"> 10*1,1 = 11,000 [A]_x000d_</t>
  </si>
  <si>
    <t xml:space="preserve"> (58+149+476,4-29-283)*1,1 = 408,540 [A]_x000d_</t>
  </si>
  <si>
    <t xml:space="preserve"> 10*0,15*1,1 = 1,650 [A]_x000d_</t>
  </si>
  <si>
    <t xml:space="preserve"> ((58+149+476,7)-29)*0,1 = 65,470 [A]_x000d_</t>
  </si>
  <si>
    <t>56330</t>
  </si>
  <si>
    <t>VOZOVKOVÉ VRSTVY ZE ŠTERKODRTI</t>
  </si>
  <si>
    <t xml:space="preserve"> 10*0,35*1,1 = 3,850 [A]_x000d_</t>
  </si>
  <si>
    <t>- dodání kameniva predepsané kvality a zrnitosti
- rozprostrení a zhutnení vrstvy v predepsané tlouštce
- zrízení vrstvy bez rozlišení šírky, pokládání vrstvy po etapách
- nezahrnuje postriky, nátery</t>
  </si>
  <si>
    <t>56336</t>
  </si>
  <si>
    <t>VOZOVKOVÉ VRSTVY ZE ŠTERKODRTI TL. DO 300MM</t>
  </si>
  <si>
    <t>58302</t>
  </si>
  <si>
    <t>KRYT ZE SILNICNÍCH DÍLCU (PANELU) TL 180MM</t>
  </si>
  <si>
    <t>587202</t>
  </si>
  <si>
    <t>PREDLÁŽDENÍ KRYTU Z DROBNÝCH KOSTEK</t>
  </si>
  <si>
    <t xml:space="preserve"> 10*1,4 = 14,000 [A]_x000d_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</si>
  <si>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eventuelní doplnení plochy s použitím nového materiálu se vykazuje v položce c.582</t>
  </si>
  <si>
    <t>709110</t>
  </si>
  <si>
    <t>PROVIZORNÍ ZAJIŠTENÍ KABELU VE VÝKOPU</t>
  </si>
  <si>
    <t xml:space="preserve"> 40 = 40,000 [A]_x000d_</t>
  </si>
  <si>
    <t>1. Položka obsahuje:
 – kompletní montáž, rozmerení, upevnení, rezání, spojování a pod. 
 – veškerý spojovací a montážní materiál vc. upevnovacího materiálu ( držáky apod.)
 – pomocné mechanismy
2. Položka neobsahuje:
 X
3. Zpusob merení:
Udává se pocet kusu kompletní konstrukce nebo práce.</t>
  </si>
  <si>
    <t>709120</t>
  </si>
  <si>
    <t>PROVIZORNÍ ZAJIŠTENÍ POTRUBÍ VE VÝKOPU</t>
  </si>
  <si>
    <t xml:space="preserve"> 56 = 56,000 [A]_x000d_</t>
  </si>
  <si>
    <t>87315</t>
  </si>
  <si>
    <t>POTRUBÍ Z TRUB PLASTOVÝCH TLAKOVÝCH SVAROVANÝCH DN DO 50MM</t>
  </si>
  <si>
    <t xml:space="preserve"> 10*2 = 20,000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</si>
  <si>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tlakové zkoušky ani proplach a dezinfekci</t>
  </si>
  <si>
    <t>87326</t>
  </si>
  <si>
    <t>POTRUBÍ Z TRUB PLASTOVÝCH TLAKOVÝCH SVAROVANÝCH DN DO 80MM</t>
  </si>
  <si>
    <t xml:space="preserve"> 58*1,1+2*10 = 83,800 [A]_x000d_</t>
  </si>
  <si>
    <t>87633</t>
  </si>
  <si>
    <t>CHRÁNICKY Z TRUB PLASTOVÝCH DN DO 150MM</t>
  </si>
  <si>
    <t xml:space="preserve"> 3*2,2 = 6,600 [A]_x000d_</t>
  </si>
  <si>
    <t>87645</t>
  </si>
  <si>
    <t>CHRÁNICKY Z TRUB PLASTOVÝCH DN DO 300MM</t>
  </si>
  <si>
    <t xml:space="preserve"> 8,2 = 8,200 [A]_x000d_</t>
  </si>
  <si>
    <t>87646</t>
  </si>
  <si>
    <t>CHRÁNICKY Z TRUB PLASTOVÝCH DN DO 400MM</t>
  </si>
  <si>
    <t xml:space="preserve"> 64,5*1,1 = 70,950 [A]_x000d_</t>
  </si>
  <si>
    <t>87827</t>
  </si>
  <si>
    <t>NASUNUTÍ PLAST TRUB DN DO 100MM DO CHRÁNICKY</t>
  </si>
  <si>
    <t xml:space="preserve"> 6,6 = 6,600 [A]_x000d_</t>
  </si>
  <si>
    <t>položka zahrnuje:
pojízdná sedla (objímky)
prípadne predepsané utesnení koncu chránicky
nezahrnuje dodávku potrubí</t>
  </si>
  <si>
    <t>87834</t>
  </si>
  <si>
    <t>NASUNUTÍ PLAST TRUB DN DO 200MM DO CHRÁNICKY</t>
  </si>
  <si>
    <t xml:space="preserve"> 64,5+8,2 = 72,700 [A]_x000d_</t>
  </si>
  <si>
    <t>899308</t>
  </si>
  <si>
    <t>DOPLNKY NA POTRUBÍ - SIGNALIZAC VODIC</t>
  </si>
  <si>
    <t xml:space="preserve"> (58+149+476,7)*1,1 = 752,070 [A]_x000d_</t>
  </si>
  <si>
    <t>- Položka zahrnuje veškerý materiál, výrobky a polotovary, vcetne mimostaveništní a vnitrostaveništní dopravy (rovnež presuny), vcetne naložení a složení,prípadne s uložením. 
- položka signalizacní vodic zahrnuje i kontrolní vývody.</t>
  </si>
  <si>
    <t>899309</t>
  </si>
  <si>
    <t>DOPLNKY NA POTRUBÍ - VÝSTRAŽNÁ FÓLIE</t>
  </si>
  <si>
    <t>- Položka zahrnuje veškerý materiál, výrobky a polotovary, vcetne mimostaveništní a vnitrostaveništní dopravy (rovnež presuny), vcetne naložení a složení,prípadne s uložením.</t>
  </si>
  <si>
    <t>899321</t>
  </si>
  <si>
    <t>DOPLNKY NA PLYN POTRUBÍ DN DO 100MM - PROPOJE</t>
  </si>
  <si>
    <t>- položka propoje zahrnuje dodávku a montáž propojovacího mezikusu, vypracování technologického postupu a práce s ním spojené, dozor správce potrubí.</t>
  </si>
  <si>
    <t>899331</t>
  </si>
  <si>
    <t>DOPLNKY NA PLYN POTRUBÍ DN DO 150MM - PROPOJE</t>
  </si>
  <si>
    <t>899341</t>
  </si>
  <si>
    <t>DOPLNKY NA PLYN POTRUBÍ DN DO 200MM - PROPOJE</t>
  </si>
  <si>
    <t>89942</t>
  </si>
  <si>
    <t>VÝREZ, VÝSEK, ÚTES NA POTRUBÍ DN DO 100MM</t>
  </si>
  <si>
    <t>- zahrnují zejména náklady na osekání trub na útesy, na vysekání otvoru pro zaústení, na obetonování útesu. U výrezu a výseku náklady na ohlášení uzavírání vody, uzavrení a otevrení šoupat, vypuštení a napuštení vody, odvzdušnení potrubí a pod.</t>
  </si>
  <si>
    <t>899621</t>
  </si>
  <si>
    <t>TLAKOVÉ ZKOUŠKY POTRUBÍ DN DO 100MM</t>
  </si>
  <si>
    <t xml:space="preserve"> 20+78+20 = 118,000 [A]_x000d_</t>
  </si>
  <si>
    <t>- prísun, montáž, demontáž, odsun zkoušecího cerpadla, napuštení tlakovou vodou, dodání vody pro tlakovou zkoušku, montáž a demontáž dílcu pro zabezpecení konce zkoušeného úseku potrubí, montáž a demontáž koncových tvarovek, montáž zaslepovací príruby, zaslepení odbocek pro armatury a pro odbocující rady.</t>
  </si>
  <si>
    <t>899631</t>
  </si>
  <si>
    <t>TLAKOVÉ ZKOUŠKY POTRUBÍ DN DO 150MM</t>
  </si>
  <si>
    <t xml:space="preserve"> 149+4*10 = 189,000 [A]_x000d_</t>
  </si>
  <si>
    <t>899641</t>
  </si>
  <si>
    <t>TLAKOVÉ ZKOUŠKY POTRUBÍ DN DO 200MM</t>
  </si>
  <si>
    <t xml:space="preserve"> 476,7 = 476,700 [A]_x000d_</t>
  </si>
  <si>
    <t>899901</t>
  </si>
  <si>
    <t>PREPOJENÍ PRÍPOJEK</t>
  </si>
  <si>
    <t>NAPOJENÍ OBTOKU</t>
  </si>
  <si>
    <t>položka zahrnuje rez na potrubí, dodání a osazení príslušných tvarovek a armatur</t>
  </si>
  <si>
    <t>R86657</t>
  </si>
  <si>
    <t>PROTLAK CHRÁNICKY Z TRUB OCELOVÝCH DN DO 500MM</t>
  </si>
  <si>
    <t xml:space="preserve">položky pro zhotovení potrubí platí bez ohledu na sklon.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
- opláštení dle dokumentace a nutné opravy opláštení pri jeho poškození</t>
  </si>
  <si>
    <t>R87322</t>
  </si>
  <si>
    <t>POTRUBÍ Z TRUB PLASTOVÝCH TLAKOVÝCH SVAROVANÝCH DN DO 150MM</t>
  </si>
  <si>
    <t xml:space="preserve">Plynovod  PE100 SDR17 RC 160x12 D+M vcetne elektrotvarovek</t>
  </si>
  <si>
    <t xml:space="preserve"> (149+4*10)*1,1 = 207,900 [A]_x000d_</t>
  </si>
  <si>
    <t>R87323</t>
  </si>
  <si>
    <t>POTRUBÍ Z TRUB PLASTOVÝCH TLAKOVÝCH SVAROVANÝCH DN DO 100MM</t>
  </si>
  <si>
    <t xml:space="preserve">Plynovod  PE100 SDR17 RC 90x5,2 D+M vcetne elektrotvarovek</t>
  </si>
  <si>
    <t xml:space="preserve"> (58+2*10)*1,1 = 85,800 [A]_x000d_</t>
  </si>
  <si>
    <t>R87329</t>
  </si>
  <si>
    <t>POTRUBÍ Z TRUB PLASTOVÝCH TLAKOVÝCH SVAROVANÝCH DN DO 200MM</t>
  </si>
  <si>
    <t xml:space="preserve">Plynovod  PE100 SDR17 RC 225x12,8 D+M vcetne elektrotvarovek</t>
  </si>
  <si>
    <t xml:space="preserve"> 476,7*1,1 = 524,370 [A]_x000d_</t>
  </si>
  <si>
    <t>R891833</t>
  </si>
  <si>
    <t>CICHACKA NA CHRÁNICKU</t>
  </si>
  <si>
    <t>Dodávka a montáž cichacky dle PD</t>
  </si>
  <si>
    <t>- Položka zahrnuje kompletní montáž dle technologického predpisu, dodávku a montáž armatury a potrubí, veškerou mimostaveništní a vnitrostaveništní dopravu.</t>
  </si>
  <si>
    <t>94890</t>
  </si>
  <si>
    <t>PODPERNÉ SKRUŽE - ZRÍZENÍ A ODSTRANENÍ</t>
  </si>
  <si>
    <t>M3OP</t>
  </si>
  <si>
    <t>Položka zahrnuje dovoz, montáž, údržbu, opotrebení (nájemné), demontáž, konzervaci, odvoz.</t>
  </si>
  <si>
    <t>96932</t>
  </si>
  <si>
    <t>VYBOURÁNÍ POTRUBÍ DN DO 100MM PLYNOVÝCH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</si>
  <si>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položka zahrnuje veškeré další práce plynoucí z technologického predpisu a z platných predpisu</t>
  </si>
  <si>
    <t>969334</t>
  </si>
  <si>
    <t>VYBOURÁNÍ POTRUBÍ DN DO 200MM PLYNOVÝCH</t>
  </si>
  <si>
    <t xml:space="preserve"> (987,712-625,152)*1,8 = 652,608 [A]_x000d_</t>
  </si>
  <si>
    <t>R015130</t>
  </si>
  <si>
    <t>NEOCENOVAT - POPLATKY ZA LIKVIDACI ODPADU NEKONTAMINOVANÝCH - 17 03 02 VYBOURANÝ ASFALTOVÝ BETON BEZ DEHTU VCETNE DOPRAVY</t>
  </si>
  <si>
    <t xml:space="preserve"> 46,695*2,3 = 107,399 [A]_x000d_</t>
  </si>
  <si>
    <t>SO 01-22-02</t>
  </si>
  <si>
    <t xml:space="preserve"> (53,1+68.4)*0,15*1,1 = 20,048 [A]_x000d_</t>
  </si>
  <si>
    <t xml:space="preserve"> (53,1+68,4)*1,1*0,3 = 40,095 [A]_x000d_</t>
  </si>
  <si>
    <t xml:space="preserve"> 0,85*1,1*(68,4+53,1) = 113,603 [A]_x000d_</t>
  </si>
  <si>
    <t xml:space="preserve"> 0,5*1,1*(53,1+68,4) = 66,825 [A]_x000d_</t>
  </si>
  <si>
    <t xml:space="preserve"> 0,4*1,1*53,1+0,8*1,1*68,4 = 83,556 [A]_x000d_</t>
  </si>
  <si>
    <t xml:space="preserve"> 0,4*1,1*53,1 = 23,364 [A]_x000d_</t>
  </si>
  <si>
    <t xml:space="preserve"> 1,1*53,1+6*1,4 = 66,810 [A]_x000d_</t>
  </si>
  <si>
    <t xml:space="preserve"> 0,1*1,1*53,1+0,3*1,1*6 = 7,821 [A]_x000d_</t>
  </si>
  <si>
    <t xml:space="preserve"> (53,1+6)*0,25*1,1 = 16,253 [A]_x000d_</t>
  </si>
  <si>
    <t>56334</t>
  </si>
  <si>
    <t>VOZOVKOVÉ VRSTVY ZE ŠTERKODRTI TL. DO 200MM</t>
  </si>
  <si>
    <t xml:space="preserve"> 53,1*1,1 = 58,410 [A]_x000d_</t>
  </si>
  <si>
    <t>572213</t>
  </si>
  <si>
    <t>SPOJOVACÍ POSTRIK Z EMULZE DO 0,5KG/M2</t>
  </si>
  <si>
    <t xml:space="preserve"> 2*53,1*1,1 = 116,820 [A]_x000d_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</si>
  <si>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</si>
  <si>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574A46</t>
  </si>
  <si>
    <t>ASFALTOVÝ BETON PRO OBRUSNÉ VRSTVY ACO 16+, 16S TL. 50MM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</si>
  <si>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</si>
  <si>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574C68</t>
  </si>
  <si>
    <t>ASFALTOVÝ BETON PRO LOŽNÍ VRSTVY ACL 22+, 22S TL. 70MM</t>
  </si>
  <si>
    <t>574E98</t>
  </si>
  <si>
    <t>ASFALTOVÝ BETON PRO PODKLADNÍ VRSTVY ACP 22+, 22S TL. 100MM</t>
  </si>
  <si>
    <t>lože dle stávajícího stavu</t>
  </si>
  <si>
    <t xml:space="preserve"> 6*1,4 = 8,400 [A]_x000d_</t>
  </si>
  <si>
    <t xml:space="preserve"> 2*10 = 20,000 [A]_x000d_</t>
  </si>
  <si>
    <t>- zahrnují zejména náklady napoejení na stávající plynovodní potrubí D+M.</t>
  </si>
  <si>
    <t>899611</t>
  </si>
  <si>
    <t>TLAKOVÉ ZKOUŠKY POTRUBÍ DN DO 80MM</t>
  </si>
  <si>
    <t xml:space="preserve"> 53.000000 = 53,000 [A]_x000d_</t>
  </si>
  <si>
    <t>R87327</t>
  </si>
  <si>
    <t xml:space="preserve">Plynovod  PE100 SDR17 RC 110x6,3 D+M vcetne elektrotvarovek</t>
  </si>
  <si>
    <t xml:space="preserve"> 68.000000 = 68,000 [A]_x000d_</t>
  </si>
  <si>
    <t xml:space="preserve"> (113,603-66,685)*1,8 = 84,452 [A]_x000d_</t>
  </si>
  <si>
    <t xml:space="preserve"> 20,048*2,3 = 46,110 [A]_x000d_</t>
  </si>
  <si>
    <t xml:space="preserve"> 0.050000 = 0,050 [A]_x000d_</t>
  </si>
  <si>
    <t>SO 01-27-01</t>
  </si>
  <si>
    <t>R014411</t>
  </si>
  <si>
    <t>POPLATKY ZA NÁHRADNÍ ZÁSOBOVÁNÍ VODOU</t>
  </si>
  <si>
    <t>zahrnuje náklady na náhradní zásobení</t>
  </si>
  <si>
    <t xml:space="preserve"> 450*0,15*1,1 = 74,250 [A]_x000d_</t>
  </si>
  <si>
    <t xml:space="preserve"> 450*0,3*1,1 = 148,500 [A]_x000d_</t>
  </si>
  <si>
    <t xml:space="preserve"> (49,3+62,8+112,2+5*5)*0,15*1,1 = 41,135 [A]_x000d_
 (164,6-25,7-7,5+82,6-5,5)*0,15*1,1 = 34,403 [B]_x000d_
 2*0,15*1,1 = 0,330 [C]_x000d_
 (6,1+5,5+4,5+36,8)*0,15*1,1 = 8,729 [D]_x000d_
 34*0,15*1,2 = 6,120 [E]_x000d_
 16*0,15*1,8 = 4,320 [H]_x000d_
 Celkem: A+B+C+D+E+H = 95,036 [I]_x000d_</t>
  </si>
  <si>
    <t>12993</t>
  </si>
  <si>
    <t>CIŠTENÍ POTRUBÍ DN DO 200MM</t>
  </si>
  <si>
    <t>Výtlak splaškové kanalizace - procištení</t>
  </si>
  <si>
    <t xml:space="preserve"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</si>
  <si>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 xml:space="preserve"> (373-29,8+8+5+10,9+8+7,2+4,9+3,5+3,5+2,6)*2,2*1,1 = 960,256 [A]_x000d_
 (164,6-25,7-2+82,6-5,5)*2,3*1,1 = 541,420 [B]_x000d_
 2*5,5*1,1 = 12,100 [C]_x000d_
 (6,1+5,5+4,5+36,8)*1,7*1,1 = 98,923 [D]_x000d_
 (35,6+34)*1,8*1,2 = 150,336 [E]_x000d_
 65,8*2,0*1,5 = 197,400 [F]_x000d_
 (29,6-10,5)*7,7*1,8 = 264,726 [H]_x000d_
 10,5*2,5*1,1 = 28,875 [I]_x000d_
 (99,9+18,4+31)*1,7*1,1 = 279,191 [J]_x000d_
 32*1,7*3,2 = 174,080 [K]_x000d_
 5,2*1,7*1,1 = 9,724 [L]_x000d_
 (38+66,7)*1,6*2,8 = 469,056 [M]_x000d_
 (4,5+8,2+28,6)*1,6*1,1 = 72,688 [N]_x000d_
 Celkem: A+B+C+D+E+F+H+I+J+K+L+M+N = 3258,775 [O]_x000d_</t>
  </si>
  <si>
    <t xml:space="preserve"> 1399.424000 = 1399,424 [A]_x000d_</t>
  </si>
  <si>
    <t xml:space="preserve"> (49,3+62,8+112,2+5*5)*2,2*1,1 = 603,306 [A]_x000d_
 (164,6-25,7-7,5+82,6-5,5)*1,7*1,1 = 389,895 [B]_x000d_
 2*5,5*1,1 = 12,100 [C]_x000d_
 (6,1+5,5+4,5+36,8)*1,7*1,1 = 98,923 [D]_x000d_
 34*1,8*1,2 = 73,440 [E]_x000d_
 16*7,7*1,8 = 221,760 [H]_x000d_
 Celkem: A+B+C+D+E+H = 1399,424 [I]_x000d_</t>
  </si>
  <si>
    <t xml:space="preserve"> (373-29,8-49,3-62,8-112,2-5*5)*2,0*1,1 = 206,580 [A]_x000d_
 35,6*1,6*1,2 = 68,352 [E]_x000d_
 65,8*1,5*1,5 = 148,050 [F]_x000d_
 10,5*2,1*0,6 = 13,230 [I]_x000d_
 (99,9+18,4+31)*1,4*1,1 = 229,922 [J]_x000d_
 32*1,2*3,2 = 122,880 [K]_x000d_
 5,2*1,2*1,1 = 6,864 [L]_x000d_
 (38+66,7)*1,2*2,8 = 351,792 [M]_x000d_
 (4,5+8,2+28,6)*1,2*1,1 = 54,516 [N]_x000d_
 Celkem: A+E+F+I+J+K+L+M+N = 1202,186 [O]_x000d_</t>
  </si>
  <si>
    <t xml:space="preserve"> (373-29,8+8+5+10,9+8+7,2+4,9+3,5+3,5+2,6)*0,3*1,1 = 130,944 [A]_x000d_
 (164,6-25,7)*0,3*1,1 = 45,837 [B]_x000d_
 (82,6-2)*0,5*1,1 = 44,330 [O]_x000d_
 2*5,5*1,1 = 12,100 [C]_x000d_
 (6,1+5,5+4,5+36,8)*0,4*1,1 = 23,276 [D]_x000d_
 (29,6-10,5)*0,5*1,8 = 17,190 [H]_x000d_
 10,5*0,5*1,1 = 5,775 [I]_x000d_
 (99,9+18,4+31)*0,4*1,1 = 65,692 [J]_x000d_
 (4,5+8,2+28,6)*0,5*1,1 = 22,715 [N]_x000d_
 Celkem: A+B+O+C+D+H+I+J+N = 367,859 [P]_x000d_</t>
  </si>
  <si>
    <t xml:space="preserve"> (37,7+64)*1,1 = 111,870 [A]_x000d_
 58*2,3 = 133,400 [B]_x000d_
 Celkem: A+B = 245,270 [C]_x000d_</t>
  </si>
  <si>
    <t xml:space="preserve"> (49,3+62,8+112,2+5*5)*1,1 = 274,230 [A]_x000d_
 (164,6-25,7-7,5+82,6-5,5)*1,1 = 229,350 [B]_x000d_
 2*1,1 = 2,200 [C]_x000d_
 (6,1+5,5+4,5+36,8)*1,1 = 58,190 [D]_x000d_
 34*1,2 = 40,800 [E]_x000d_
 16*1,8 = 28,800 [H]_x000d_
 Celkem: A+B+C+D+E+H = 633,570 [I]_x000d_</t>
  </si>
  <si>
    <t xml:space="preserve"> 2*5 = 10,000 [B]_x000d_
 (25+50)*1,1 = 82,500 [C]_x000d_
 Celkem: B+C = 92,500 [D]_x000d_</t>
  </si>
  <si>
    <t>R124731</t>
  </si>
  <si>
    <t>ÚPRAVA KORYTA VODOTECE</t>
  </si>
  <si>
    <t>Odstranení nánosu ve stávajícm koryte vodotece a navazujícím propustku, úprava svahu osetím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</si>
  <si>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</si>
  <si>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R141731</t>
  </si>
  <si>
    <t>PROTLACOVÁNÍ POTRUBÍ Z PLAST HMOT DN DO 250MM</t>
  </si>
  <si>
    <t xml:space="preserve"> 2*2*0,1*13 = 5,200 [B]_x000d_
 2,2*2,2*0,1*7 = 3,388 [C]_x000d_
 2,5*2,5*0,1*19 = 11,875 [D]_x000d_
 (4,5+35,6+34+65,8)*0,1*1,1 = 15,389 [F]_x000d_
 Celkem: B+C+D+F = 35,852 [E]_x000d_</t>
  </si>
  <si>
    <t xml:space="preserve"> (3,5+4,9+2,6+3,5+7,2+8+10,9+373-29,8+8+5+164,6-25,7+82,6)*0,1*1,1 = 68,013 [A]_x000d_
 (36,8+6,1+5,5+4,5+99,9+18,4+31+5,9+29,6+42,5+40,2+74,9+69,1+56+33,2)*0,15*1,1 = 91,344 [B]_x000d_</t>
  </si>
  <si>
    <t>45169</t>
  </si>
  <si>
    <t>PODKL A VÝPLN VRSTVY ZE STABILIZOVANÉHO POPÍLKU</t>
  </si>
  <si>
    <t xml:space="preserve"> 0,05*78 = 3,900 [A]_x000d_</t>
  </si>
  <si>
    <t>Položka zahrnuje dodávku stabilizovaného popílku a jeho uložení se zhutnením, vcetne mimostaveništní a vnitrostaveništní dopravy (rovnež presuny)</t>
  </si>
  <si>
    <t>72124</t>
  </si>
  <si>
    <t>LAPACE STREŠNÍCH SPLAVENIN</t>
  </si>
  <si>
    <t xml:space="preserve">- výrobní dokumentaci (vcetne technologického predpisu)
- dodání veškerého instalacního a  pomocného  materiálu  (trouby,  trubky,  armatury,  tvarové  kusy, 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úprava, ocištení a ošetrení prostoru kolem instalace</t>
  </si>
  <si>
    <t>72226</t>
  </si>
  <si>
    <t>VODOMERY</t>
  </si>
  <si>
    <t xml:space="preserve">- výrobní dokumentaci (vcetne technologického predpisu)
- dodání veškerého instalacního a  pomocného  materiálu  (trouby,  trubky,  armatury,  tvarové  kusy, 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ochrana potrubí náterem, vcetne úpravy povrchu, prípadne izolací, nejsou-li tyto práce predmetem jiné položky
- úprava, ocištení a ošetrení prostoru kolem instalace
- provedení požadovaných (i etapových) tlakových zkoušek, proplachu a desinfekce potrubí.</t>
  </si>
  <si>
    <t>83434</t>
  </si>
  <si>
    <t>POTRUBÍ Z TRUB KAMENINOVÝCH DN DO 200MM</t>
  </si>
  <si>
    <t xml:space="preserve"> 4,5*1,1 = 4,950 [A]_x000d_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</si>
  <si>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</si>
  <si>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83445</t>
  </si>
  <si>
    <t>POTRUBÍ Z TRUB KAMENINOVÝCH DN DO 300MM</t>
  </si>
  <si>
    <t xml:space="preserve"> (35,6+34)*1,1 = 76,560 [A]_x000d_</t>
  </si>
  <si>
    <t>83457</t>
  </si>
  <si>
    <t>POTRUBÍ Z TRUB KAMENINOVÝCH DN DO 500MM</t>
  </si>
  <si>
    <t xml:space="preserve"> 65,8*1,1 = 72,380 [A]_x000d_</t>
  </si>
  <si>
    <t>85127</t>
  </si>
  <si>
    <t>POTRUBÍ Z TRUB LITINOVÝCH TLAKOVÝCH HRDLOVÝCH DN DO 100MM</t>
  </si>
  <si>
    <t xml:space="preserve">Potrubí  TLT  DN100</t>
  </si>
  <si>
    <t xml:space="preserve"> (373+5+8)*1,1 = 424,600 [A]_x000d_</t>
  </si>
  <si>
    <t>85227</t>
  </si>
  <si>
    <t>POTRUBÍ Z TRUB LITINOVÝCH TLAKOVÝCH PRÍRUBOVÝCH DN DO 100MM</t>
  </si>
  <si>
    <t xml:space="preserve"> 1.200000 = 1,200 [A]_x000d_</t>
  </si>
  <si>
    <t>87313</t>
  </si>
  <si>
    <t>POTRUBÍ Z TRUB PLASTOVÝCH TLAKOVÝCH SVAROVANÝCH DN DO 25MM</t>
  </si>
  <si>
    <t>Vodovod PE 32x3</t>
  </si>
  <si>
    <t xml:space="preserve"> (10,9+8+7,2)*1,1 = 28,710 [A]_x000d_</t>
  </si>
  <si>
    <t>87314</t>
  </si>
  <si>
    <t>POTRUBÍ Z TRUB PLASTOVÝCH TLAKOVÝCH SVAROVANÝCH DN DO 40MM</t>
  </si>
  <si>
    <t>Potrubí PE 40x3,7</t>
  </si>
  <si>
    <t xml:space="preserve"> (4,9+2,6)*1,1 = 8,250 [A]_x000d_</t>
  </si>
  <si>
    <t>Vodovod PE 63x5,8</t>
  </si>
  <si>
    <t xml:space="preserve"> (3,5+3,5)*1,1 = 7,700 [A]_x000d_</t>
  </si>
  <si>
    <t>87333</t>
  </si>
  <si>
    <t>Výtlak splaškové kanalizace DN125</t>
  </si>
  <si>
    <t xml:space="preserve"> 164,6*1,1 = 181,060 [A]_x000d_</t>
  </si>
  <si>
    <t>87334</t>
  </si>
  <si>
    <t>Výtlak z CS PE RC d250x22,7</t>
  </si>
  <si>
    <t xml:space="preserve"> (82,6+2,85)*1,1 = 93,995 [A]_x000d_</t>
  </si>
  <si>
    <t>PE 280</t>
  </si>
  <si>
    <t xml:space="preserve"> (5,5+7,5)*1,1 = 14,300 [A]_x000d_</t>
  </si>
  <si>
    <t>PE 315 x12,1</t>
  </si>
  <si>
    <t xml:space="preserve"> (3+5,5+11,5+31)*1,1 = 56,100 [A]_x000d_</t>
  </si>
  <si>
    <t>87833</t>
  </si>
  <si>
    <t>NASUNUTÍ PLAST TRUB DN DO 150MM DO CHRÁNICKY</t>
  </si>
  <si>
    <t xml:space="preserve"> 29,8+31+11,5+3+5,5+7,5+5,5 = 93,800 [A]_x000d_</t>
  </si>
  <si>
    <t>891127</t>
  </si>
  <si>
    <t>ŠOUPÁTKA DN DO 100MM</t>
  </si>
  <si>
    <t>- Položka zahrnuje kompletní montáž dle technologického predpisu, dodávku armatury, veškerou mimostaveništní a vnitrostaveništní dopravu.</t>
  </si>
  <si>
    <t>891426</t>
  </si>
  <si>
    <t>HYDRANTY PODZEMNÍ DN 80MM</t>
  </si>
  <si>
    <t>891527</t>
  </si>
  <si>
    <t>HYDRANTY NADZEMNÍ DN 100MM</t>
  </si>
  <si>
    <t>891927</t>
  </si>
  <si>
    <t>ZEMNÍ SOUPRAVY DN DO 100MM S POKLOPEM</t>
  </si>
  <si>
    <t>893384</t>
  </si>
  <si>
    <t>ŠACHTY ARMATURNÍ ZE ŽELBET VCET VÝTUŽE PUDORYS PLOCHY DO 4,5M2</t>
  </si>
  <si>
    <t>ŠACHTY AŠ1 a AŠ2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</si>
  <si>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hustote výztuže, konzistenci cerstvého betonu a zpusobu hutnení, ošetrení a ochranu betonu,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</si>
  <si>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894145</t>
  </si>
  <si>
    <t>ŠACHTY KANALIZACNÍ Z BETON DÍLCU NA POTRUBÍ DN DO 300MM</t>
  </si>
  <si>
    <t xml:space="preserve"> 11.000000 = 11,000 [A]_x000d_</t>
  </si>
  <si>
    <t xml:space="preserve">položka zahrnuje:
- poklopy s rámem, mríže s rámem, stupadla, žebríky, stropy z bet. dílcu a pod.
- predepsané betonové skruže, prefabrikované nebo monolitické betonové dno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
- predepsané podkladní konstrukce</t>
  </si>
  <si>
    <t>894146</t>
  </si>
  <si>
    <t>ŠACHTY KANALIZACNÍ Z BETON DÍLCU NA POTRUBÍ DN DO 400MM</t>
  </si>
  <si>
    <t>894157</t>
  </si>
  <si>
    <t>ŠACHTY KANALIZACNÍ Z BETON DÍLCU NA POTRUBÍ DN DO 500MM</t>
  </si>
  <si>
    <t xml:space="preserve"> 4.000000 = 4,000 [A]_x000d_</t>
  </si>
  <si>
    <t>894158</t>
  </si>
  <si>
    <t>ŠACHTY KANALIZACNÍ Z BETON DÍLCU NA POTRUBÍ DN DO 600MM</t>
  </si>
  <si>
    <t>89443</t>
  </si>
  <si>
    <t>ŠACHTY KANAL ZE ŽELEZOBET VCET VÝZT NA POTRUBÍ DN DO 200MM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</si>
  <si>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</si>
  <si>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894445</t>
  </si>
  <si>
    <t>ŠACHTY KANAL ZE ŽELEZOBET VCET VÝZT NA POTRUBÍ DN DO 300MM</t>
  </si>
  <si>
    <t>894457</t>
  </si>
  <si>
    <t>ŠACHTY KANAL ZE ŽELEZOBET VCET VÝZT NA POTRUBÍ DN DO 500MM</t>
  </si>
  <si>
    <t>896146</t>
  </si>
  <si>
    <t>SPADIŠTE KANALIZAC Z BETON DÍLCU NA POTRUBÍ DN DO 400MM</t>
  </si>
  <si>
    <t xml:space="preserve">položka zahrnuje:
- poklopy s rámem, mríže s rámem, stupadla, žebríky, stropy z bet. dílcu a pod.
- predepsané betonové skruže pro vstup, prefabrikované nebo monolitické betonové dno, prípadne predepsané obložení dna cedicem a není-li uvedeno jinak i podkladní vrstvu (z kameniva nebo betonu)
- monolitickou betonovou cást spadište predepsaných rozmeru,
- dodání  cerstvého  betonu  (betonové  smesi)  požadované  kvality,
- bednení  požadovaných  konstr. (i ztracené) s úpravou  dle požadované  kvality povrchu betonu, vcetne odbednovacích a odskružovacích prostredku,
- nátery zabranující soudržnost betonu a bednení,
- opatrení  povrchu  betonu  izolací  proti zemní vlhkosti v cástech, kde prijdou do styku se zeminou nebo kamenivem,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úpravy dílce pro dodržení požadované presnosti jeho osazení, vcetne prípadných merení
- predepsané podkladní konstrukce</t>
  </si>
  <si>
    <t>89921</t>
  </si>
  <si>
    <t>VÝŠKOVÁ ÚPRAVA POKLOPU</t>
  </si>
  <si>
    <t>- položka výškové úpravy zahrnuje všechny nutné práce a materiály pro zvýšení nebo snížení zarízení (vcetne nutné úpravy stávajícího povrchu vozovky nebo chodníku).</t>
  </si>
  <si>
    <t xml:space="preserve"> (373+8+53,5+4,9+2,6+3,5+7,2+8+10,9)*1,2 = 565,920 [A]_x000d_</t>
  </si>
  <si>
    <t xml:space="preserve"> (36,8+4,5+6,1+5,5+4,5+35,6+34+99,9+18,4+31+5,9+29,6+42,5+40,2+74,9+69,1+56+33,2+65,8+3,5+4,9+2,6+3,5+7,2+8+10,9+373+8+5)*1,2 = 1344,120 [A]_x000d_</t>
  </si>
  <si>
    <t>899521</t>
  </si>
  <si>
    <t>OBETONOVÁNÍ POTRUBÍ Z PROSTÉHO BETONU DO C8/10</t>
  </si>
  <si>
    <t xml:space="preserve"> 0,35*(35,6+34) = 24,360 [B]_x000d_
 0,76*65,8 = 50,008 [C]_x000d_
 Celkem: B+C = 74,368 [E]_x000d_</t>
  </si>
  <si>
    <t>Suchá smes - potrubí retence</t>
  </si>
  <si>
    <t xml:space="preserve"> (56+33,2)*1,3 = 115,960 [A]_x000d_</t>
  </si>
  <si>
    <t xml:space="preserve"> 3,5+4,9+2,6+3,5+7,2+8+10,9 = 40,600 [A]_x000d_</t>
  </si>
  <si>
    <t xml:space="preserve"> 373+8+5 = 386,000 [A]_x000d_</t>
  </si>
  <si>
    <t xml:space="preserve"> 164,6+1455 = 1619,600 [A]_x000d_</t>
  </si>
  <si>
    <t>899632</t>
  </si>
  <si>
    <t>ZKOUŠKA VODOTESNOSTI POTRUBÍ DN DO 150MM</t>
  </si>
  <si>
    <t xml:space="preserve"> 36,8 = 36,800 [A]_x000d_</t>
  </si>
  <si>
    <t xml:space="preserve"> 82,6+2,85 = 85,450 [A]_x000d_</t>
  </si>
  <si>
    <t>899642</t>
  </si>
  <si>
    <t>ZKOUŠKA VODOTESNOSTI POTRUBÍ DN DO 200MM</t>
  </si>
  <si>
    <t xml:space="preserve"> 4,5+6,1+5,5+4,5 = 20,600 [A]_x000d_</t>
  </si>
  <si>
    <t>899652</t>
  </si>
  <si>
    <t>ZKOUŠKA VODOTESNOSTI POTRUBÍ DN DO 300MM</t>
  </si>
  <si>
    <t xml:space="preserve"> 35,6+34+99,9+18,4+31 = 218,900 [A]_x000d_</t>
  </si>
  <si>
    <t>899662</t>
  </si>
  <si>
    <t>ZKOUŠKA VODOTESNOSTI POTRUBÍ DN DO 400MM</t>
  </si>
  <si>
    <t xml:space="preserve"> 5,9+29,6+42,5+40,2+74,9+69,1 = 262,200 [A]_x000d_</t>
  </si>
  <si>
    <t>899672</t>
  </si>
  <si>
    <t>ZKOUŠKA VODOTESNOSTI POTRUBÍ DN DO 600MM</t>
  </si>
  <si>
    <t xml:space="preserve"> 56+33,2+65,8 = 155,000 [A]_x000d_</t>
  </si>
  <si>
    <t>89971</t>
  </si>
  <si>
    <t>PROPLACH A DEZINFEKCE VODOVODNÍHO POTRUBÍ DN DO 80MM</t>
  </si>
  <si>
    <t>- napuštení a vypuštení vody, dodání vody a dezinfekcního prostredku, bakteriologický rozbor vody.</t>
  </si>
  <si>
    <t>89972</t>
  </si>
  <si>
    <t>PROPLACH A DEZINFEKCE VODOVODNÍHO POTRUBÍ DN DO 100MM</t>
  </si>
  <si>
    <t>89980</t>
  </si>
  <si>
    <t>TELEVIZNÍ PROHLÍDKA POTRUBÍ</t>
  </si>
  <si>
    <t xml:space="preserve"> 1455+36,8+4,5+6,1+5,5+4,5+35,6+34+99,9+18,4+31+5,9+29,6+42,5+40,2+74,9+69,1+56+33,2+65,8 = 2148,500 [A]_x000d_</t>
  </si>
  <si>
    <t>položka zahrnuje prohlídku potrubí televizní kamerou, záznam prohlídky na nosicích DVD a vyhotovení záverecného písemného protokolu</t>
  </si>
  <si>
    <t>R874331</t>
  </si>
  <si>
    <t>POTRUBÍ Z TRUB PLASTOVÝCH ODPADNÍCH DN DO 150MM</t>
  </si>
  <si>
    <t xml:space="preserve"> 36,8*1,1 = 40,480 [A]_x000d_</t>
  </si>
  <si>
    <t>R874341</t>
  </si>
  <si>
    <t>POTRUBÍ Z TRUB PLASTOVÝCH ODPADNÍCH DN DO 200MM</t>
  </si>
  <si>
    <t xml:space="preserve"> (6,1+5,5+4,5)*1,1 = 17,710 [A]_x000d_</t>
  </si>
  <si>
    <t>R874451</t>
  </si>
  <si>
    <t xml:space="preserve">Potrubí  PP SN16 DN300</t>
  </si>
  <si>
    <t xml:space="preserve"> (99,9+18,4+31)*1,1 = 164,230 [A]_x000d_</t>
  </si>
  <si>
    <t>R874461</t>
  </si>
  <si>
    <t>POTRUBÍ Z TRUB PLASTOVÝCH ODPADNÍCH DN DO 400MM</t>
  </si>
  <si>
    <t xml:space="preserve">Potrubí  DN400 PP SN12 5,8m +  DN400  PP SN16 255m</t>
  </si>
  <si>
    <t xml:space="preserve"> (5,9+29,6+42,5+40,2+74,9+69,1)*1,1 = 288,420 [A]_x000d_</t>
  </si>
  <si>
    <t>R874581</t>
  </si>
  <si>
    <t>POTRUBÍ Z TRUB PLAST ODPAD DN DO 600MM</t>
  </si>
  <si>
    <t>Kanalizacní potrubí PE-HD/PP SN16</t>
  </si>
  <si>
    <t xml:space="preserve"> (56+33,2)*1,1 = 98,120 [A]_x000d_</t>
  </si>
  <si>
    <t>R8914271</t>
  </si>
  <si>
    <t>SOUPRAVA NA VÝTLAKU ODPADNÍCH VOD PODZEMNÍ DN 80MM</t>
  </si>
  <si>
    <t>podzemní souprava pro odvzdušnení, zavzdušnení, proplach na výtlaku odpadní vody</t>
  </si>
  <si>
    <t>R891827</t>
  </si>
  <si>
    <t>PRÍPOJKA NAVRTÁVACÍ PASY DN DO 100MM</t>
  </si>
  <si>
    <t xml:space="preserve">NAVRTÁVACÍ PAS +  UZÁVER SE ZS</t>
  </si>
  <si>
    <t>R891828</t>
  </si>
  <si>
    <t xml:space="preserve">VÍROVÝ  REGULACNÍ VENTIL  RG-SPIN</t>
  </si>
  <si>
    <t>PRO ŠACHTY ŠR4.5a6 ODTOKY 0,6l/s DN 300, 1l/s DN300 a 1,7l/s DN300</t>
  </si>
  <si>
    <t xml:space="preserve"> 3 = 3,000 [A]_x000d_</t>
  </si>
  <si>
    <t xml:space="preserve">- Položka zahrnuje kompletní montáž a dodávku  dle technologického predpisu, dodávku armatury a montážního materálu, veškerou mimostaveništní a vnitrostaveništní dopravu.</t>
  </si>
  <si>
    <t>R893311</t>
  </si>
  <si>
    <t>ŠACHTY VODOMERNÉ Z PLASTU VŠ1+2</t>
  </si>
  <si>
    <t>ŠACHTA POJÍŽDENÁ VCETNE OBETOVÁNÍ S POJÍZDNÝM STROPEM A POKLOPEM, DODÁVKA A MONTÁŽ</t>
  </si>
  <si>
    <t xml:space="preserve">položka zahrnuje:
- poklopy s rámem, mríže s rámem, stupadla, žebríky, stropy z bet. dílcu a pod.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predepsané podkladní konstrukce</t>
  </si>
  <si>
    <t>93658</t>
  </si>
  <si>
    <t>OCHRANNÉ TYCOVÉ ZNAKY - ORIENTACNÍ SLOUPKY</t>
  </si>
  <si>
    <t>96611</t>
  </si>
  <si>
    <t>BOURÁNÍ KONSTRUKCÍ Z BETONOVÝCH DÍLCU</t>
  </si>
  <si>
    <t>96814</t>
  </si>
  <si>
    <t>VYSEKÁNÍ OTVORU, KAPES, RÝH V BETONOVÉ KONSTRUKCI</t>
  </si>
  <si>
    <t>96912</t>
  </si>
  <si>
    <t>VYBOURÁNÍ POTRUBÍ DN DO 100MM VODOVODNÍCH</t>
  </si>
  <si>
    <t xml:space="preserve"> 336+40 = 376,000 [A]_x000d_</t>
  </si>
  <si>
    <t>969233</t>
  </si>
  <si>
    <t>VYBOURÁNÍ POTRUBÍ DN DO 150MM KANALIZAC</t>
  </si>
  <si>
    <t>969257</t>
  </si>
  <si>
    <t>VYBOURÁNÍ POTRUBÍ DN DO 500MM KANALIZAC</t>
  </si>
  <si>
    <t xml:space="preserve"> (3258,775-1399,424)*1,8 = 3346,832 [A]_x000d_</t>
  </si>
  <si>
    <t xml:space="preserve"> 74,25*2,3 = 170,775 [A]_x000d_</t>
  </si>
  <si>
    <t xml:space="preserve"> (336*18,1)/1000 = 6,082 [A]_x000d_</t>
  </si>
  <si>
    <t>SO 01-27-02</t>
  </si>
  <si>
    <t xml:space="preserve"> 550*0,15*1,2 = 99,000 [A]_x000d_</t>
  </si>
  <si>
    <t xml:space="preserve"> 550*0,3*1,2 = 198,000 [A]_x000d_</t>
  </si>
  <si>
    <t>11526</t>
  </si>
  <si>
    <t>PREVEDENÍ VODY POTRUBÍM DN 800 NEBO ŽLABY R.O. DO 2,8M</t>
  </si>
  <si>
    <t xml:space="preserve"> 33,1*1,2 = 39,720 [A]_x000d_</t>
  </si>
  <si>
    <t>Položka prevedení vody na povrchu zahrnuje zrízení, udržování a odstranení príslušného zarízení. Prevedení vody se uvádí bud prumerem potrubí (DN) nebo délkou rozvinutého obvodu žlabu (r.o.).</t>
  </si>
  <si>
    <t xml:space="preserve"> 2*5*0,15 = 1,500 [B]_x000d_
 (25+50)*1,1*0,15 = 12,375 [C]_x000d_
 Celkem: B+C = 13,875 [D]_x000d_</t>
  </si>
  <si>
    <t>12483</t>
  </si>
  <si>
    <t>VYKOPÁVKY PRO KORYTA VODOTECÍ TR. II</t>
  </si>
  <si>
    <t xml:space="preserve"> 1*15*10 = 150,000 [A]_x000d_
 0,5*35*1 = 17,500 [B]_x000d_
 1*1,6*25 = 40,000 [C]_x000d_
 Celkem: A+B+C = 207,500 [D]_x000d_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</si>
  <si>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</si>
  <si>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 xml:space="preserve"> (88,6+2+2*10+2,5+4+307,8)*1,8*1,1 = 841,302 [A]_x000d_
 (36,4+6,7+53,5+19,5+10+19,1+21,7+128,1+87,6)*1,5*1,1 = 631,290 [B]_x000d_
 (63,3+39,5)*1,7*1,4 = 244,664 [C]_x000d_
 (80,1+120,6)*2,4*1,6 = 770,688 [D]_x000d_
 78,9*3,8*2,0 = 599,640 [E]_x000d_
 118,5*3,0*1,9 = 675,450 [F]_x000d_
 25,4*2,7*2,0 = 137,160 [H]_x000d_
 (16,9-8,8)*3,2*3,0 = 77,760 [I]_x000d_
 50*1,7*1,1 = 93,500 [J]_x000d_
 5*5*2,5 = 62,500 [K]_x000d_
 Celkem: A+B+C+D+E+F+H+I+K = 4040,454 [G]_x000d_</t>
  </si>
  <si>
    <t xml:space="preserve"> 197.852000 = 197,852 [A]_x000d_</t>
  </si>
  <si>
    <t xml:space="preserve"> 8,8*1,8*2,8 = 44,352 [A]_x000d_
 2*5*0,5 = 5,000 [B]_x000d_
 25*1,1*2 = 55,000 [C]_x000d_
 50*1,1*1,7 = 93,500 [E]_x000d_
 Celkem: A+B+C+E = 197,852 [D]_x000d_</t>
  </si>
  <si>
    <t xml:space="preserve"> (88,6+2+2*10+2,5+4+307,8)*1,2*1,1 = 560,868 [A]_x000d_
 (36,4+6,7+53,5+19,5+10+19,1+21,7+128,1+87,6)*0,8*1,1 = 336,688 [B]_x000d_
 (63,3+39,5)*0,4*1,2 = 49,344 [C]_x000d_
 (80,1+120,6)*0,9*1,4 = 252,882 [D]_x000d_
 78,9*2,2*1,8 = 312,444 [E]_x000d_
 118,5*1,4*1,8 = 298,620 [F]_x000d_
 25,4*0,8*1,8 = 36,576 [H]_x000d_
 (16,9-8,8)*1,6*2,8 = 36,288 [I]_x000d_
 Celkem: A+B+C+D+E+F+H+I = 1883,710 [G]_x000d_</t>
  </si>
  <si>
    <t xml:space="preserve"> (88,6+2+2*10+2,5+4+307,8)*0,4*1,1 = 186,956 [A]_x000d_
 (36,4+6,7+53,5+21,7+19,1+128,1+87,6)*0,5*1,1 = 194,205 [B]_x000d_
 118,5*1,1*1,8 = 234,630 [F]_x000d_
 25,4*1,2*1,8 = 54,864 [H]_x000d_
 16,9*0,9*2,8 = 42,588 [I]_x000d_
 Celkem: A+B+F+H+I = 713,243 [G]_x000d_</t>
  </si>
  <si>
    <t xml:space="preserve"> 40*0,35 = 14,000 [A]_x000d_</t>
  </si>
  <si>
    <t xml:space="preserve"> 80*1 = 80,000 [A]_x000d_</t>
  </si>
  <si>
    <t>451212</t>
  </si>
  <si>
    <t>PODKL A VÝPLN VRSTVY Z LOM KAMENE NA MC</t>
  </si>
  <si>
    <t xml:space="preserve"> 3*(5*5*0,25) = 18,750 [A]_x000d_</t>
  </si>
  <si>
    <t>položka zahrnuje dodávku a rozprostrení lomového kamene vcetne dodávky a výplne z cementové malty predepsané kvality,</t>
  </si>
  <si>
    <t xml:space="preserve"> 2*2*0,1*13 = 5,200 [B]_x000d_
 2,2*2,2*0,1*7 = 3,388 [C]_x000d_
 2,5*2,5*0,1*19 = 11,875 [D]_x000d_
 (118,5+19,5)*0,1*2,0 = 27,600 [F]_x000d_
 Celkem: B+C+D+F = 48,063 [E]_x000d_</t>
  </si>
  <si>
    <t xml:space="preserve"> (15,2+3,2+2,3+19,1+36,4+6,7+53,5+21,7+128,1+87,6+16,7+15,5+2,5+4,9+33,1)*0,15*1,1 = 73,673 [A]_x000d_</t>
  </si>
  <si>
    <t xml:space="preserve"> 0,05*(314,8-50) = 13,240 [A]_x000d_
 0,01*19,5 = 0,195 [B]_x000d_
 Celkem: A+B = 13,435 [C]_x000d_</t>
  </si>
  <si>
    <t xml:space="preserve"> 3*12,5 = 37,500 [A]_x000d_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</si>
  <si>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</si>
  <si>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 xml:space="preserve"> 40*0,35*1,1 = 15,400 [A]_x000d_</t>
  </si>
  <si>
    <t xml:space="preserve"> 40*1,1 = 44,000 [A]_x000d_</t>
  </si>
  <si>
    <t>R574A46</t>
  </si>
  <si>
    <t xml:space="preserve">KAMENNÁ DLAŽBA TL.150MM  DO BETONU TL. 100MM</t>
  </si>
  <si>
    <t xml:space="preserve"> 20*2 = 40,000 [A]_x000d_</t>
  </si>
  <si>
    <t>82460</t>
  </si>
  <si>
    <t>POTRUBÍ Z TRUB ŽELEZOBETONOVÝCH DN DO 800MM</t>
  </si>
  <si>
    <t>THN 800</t>
  </si>
  <si>
    <t xml:space="preserve"> 2,8*1,1 = 3,080 [A]_x000d_</t>
  </si>
  <si>
    <t>82471</t>
  </si>
  <si>
    <t>POTRUBÍ Z TRUB ŽELEZOBETONOVÝCH DN DO 1000MM</t>
  </si>
  <si>
    <t xml:space="preserve">TZH 800 cedic  360°</t>
  </si>
  <si>
    <t xml:space="preserve"> 26,3*1.1 = 28,930 [A]_x000d_</t>
  </si>
  <si>
    <t>83433</t>
  </si>
  <si>
    <t>POTRUBÍ Z TRUB KAMENINOVÝCH DN DO 150MM</t>
  </si>
  <si>
    <t xml:space="preserve"> (9,7+2,3)*1,1 = 13,200 [A]_x000d_</t>
  </si>
  <si>
    <t xml:space="preserve"> 19,5*1,1 = 21,450 [A]_x000d_</t>
  </si>
  <si>
    <t>83458</t>
  </si>
  <si>
    <t>POTRUBÍ Z TRUB KAMENINOVÝCH DN DO 600MM</t>
  </si>
  <si>
    <t>KTR DN600</t>
  </si>
  <si>
    <t xml:space="preserve"> 2,5*1,1 = 2,750 [A]_x000d_</t>
  </si>
  <si>
    <t>84458</t>
  </si>
  <si>
    <t>POTRUBÍ ODPADNÍ Z TRUB SKLOLAMINÁTOVÝCH DN DO 600MM</t>
  </si>
  <si>
    <t>KANALIZACNÍ POTRUBÍ SKL DN 588</t>
  </si>
  <si>
    <t xml:space="preserve"> (16,9+15,5)*1,1 = 35,640 [A]_x000d_</t>
  </si>
  <si>
    <t>84460</t>
  </si>
  <si>
    <t>POTRUBÍ ODPADNÍ Z TRUB SKLOLAMINÁTOVÝCH DN DO 800MM</t>
  </si>
  <si>
    <t>KANALIZACNÍ POTRUBÍ SKL DN788</t>
  </si>
  <si>
    <t xml:space="preserve"> 4,9*1,1 = 5,390 [A]_x000d_</t>
  </si>
  <si>
    <t xml:space="preserve"> (2*10)*1,1 = 22,000 [A]_x000d_</t>
  </si>
  <si>
    <t>85133</t>
  </si>
  <si>
    <t>POTRUBÍ Z TRUB LITINOVÝCH TLAKOVÝCH HRDLOVÝCH DN DO 150MM</t>
  </si>
  <si>
    <t>VODOVODNÍ POTRUBÍ TLT 150</t>
  </si>
  <si>
    <t xml:space="preserve"> 4*1,1 = 4,400 [A]_x000d_</t>
  </si>
  <si>
    <t>85144</t>
  </si>
  <si>
    <t>POTRUBÍ Z TRUB LITINOVÝCH TLAKOVÝCH HRDLOVÝCH DN DO 250MM</t>
  </si>
  <si>
    <t>VODOVODNÍ POTRUBÍ TLT 250</t>
  </si>
  <si>
    <t xml:space="preserve"> (307,8+2,5)*1,1 = 341,330 [A]_x000d_</t>
  </si>
  <si>
    <t>85226</t>
  </si>
  <si>
    <t>POTRUBÍ Z TRUB LITINOVÝCH TLAKOVÝCH PRÍRUBOVÝCH DN DO 80MM</t>
  </si>
  <si>
    <t>VOD POTRUBÍ TLT DN80 PRÍRUBOVÉ</t>
  </si>
  <si>
    <t xml:space="preserve"> (4*2,5)*1,1 = 11,000 [A]_x000d_</t>
  </si>
  <si>
    <t>VOD.POTRUBÍ TLT DN 100 PRÍRUBOVÉ</t>
  </si>
  <si>
    <t>85233</t>
  </si>
  <si>
    <t>POTRUBÍ Z TRUB LITINOVÝCH TLAKOVÝCH PRÍRUBOVÝCH DN DO 150MM</t>
  </si>
  <si>
    <t>VOD.POTRUBÍ TLT DN 150 PRÍRUBOVÉ</t>
  </si>
  <si>
    <t>85244</t>
  </si>
  <si>
    <t>POTRUBÍ Z TRUB LITINOVÝCH TLAKOVÝCH PRÍRUBOVÝCH DN DO 250MM</t>
  </si>
  <si>
    <t>POTRUBÍ TLT 250 PRÍRUBOVÉ</t>
  </si>
  <si>
    <t xml:space="preserve"> 15*1,1 = 16,500 [A]_x000d_</t>
  </si>
  <si>
    <t>85433</t>
  </si>
  <si>
    <t>POTRUBÍ Z TRUB LITINOVÝCH ODPADNÍCH HRDLOVÝCH DN DO 150MM</t>
  </si>
  <si>
    <t xml:space="preserve"> 3,2*1,1 = 3,520 [A]_x000d_</t>
  </si>
  <si>
    <t>87327</t>
  </si>
  <si>
    <t>PE100 SDR11 dn110</t>
  </si>
  <si>
    <t xml:space="preserve"> 88,6*1,1 = 97,460 [A]_x000d_</t>
  </si>
  <si>
    <t>87460</t>
  </si>
  <si>
    <t>POTRUBÍ Z TRUB PLAST ODPAD DN DO 800MM</t>
  </si>
  <si>
    <t xml:space="preserve">Prevedení vody v Butovickém potoku  potrubím DN800</t>
  </si>
  <si>
    <t xml:space="preserve"> (80,1+120,6)*1,1 = 220,770 [A]_x000d_</t>
  </si>
  <si>
    <t>PE 225x 8,6</t>
  </si>
  <si>
    <t xml:space="preserve"> 7+9,5+14,5 = 31,000 [A]_x000d_</t>
  </si>
  <si>
    <t>PE450x26,7</t>
  </si>
  <si>
    <t>891126</t>
  </si>
  <si>
    <t>ŠOUPÁTKA DN DO 80MM</t>
  </si>
  <si>
    <t>891133</t>
  </si>
  <si>
    <t>ŠOUPÁTKA DN DO 150MM</t>
  </si>
  <si>
    <t>891144</t>
  </si>
  <si>
    <t>ŠOUPÁTKA DN DO 250MM</t>
  </si>
  <si>
    <t xml:space="preserve">ŠZ 250 S  KOLECKEM</t>
  </si>
  <si>
    <t>891926</t>
  </si>
  <si>
    <t>ZEMNÍ SOUPRAVY DN DO 80MM S POKLOPEM</t>
  </si>
  <si>
    <t>891933</t>
  </si>
  <si>
    <t>ZEMNÍ SOUPRAVY DN DO 150MM S POKLOPEM</t>
  </si>
  <si>
    <t>DN100 2ks</t>
  </si>
  <si>
    <t>891944</t>
  </si>
  <si>
    <t>ZEMNÍ SOUPRAVY DN DO 250MM S POKLOPEM</t>
  </si>
  <si>
    <t>89416</t>
  </si>
  <si>
    <t>ŠACHTY KANALIZAC Z BETON DÍLCU NA POTRUBÍ DN DO 800MM</t>
  </si>
  <si>
    <t>894171</t>
  </si>
  <si>
    <t>ŠACHTY KANALIZAC Z BETON DÍLCU NA POTRUBÍ DN DO 1000MM</t>
  </si>
  <si>
    <t>894458</t>
  </si>
  <si>
    <t>ŠACHTY KANAL ZE ŽELEZOBET VCET VÝZT NA POTRUBÍ DN DO 600MM</t>
  </si>
  <si>
    <t>89446</t>
  </si>
  <si>
    <t>ŠACHTY KANAL ZE ŽELEZOBET VCET VÝZT NA POTRUBÍ DN DO 800MM</t>
  </si>
  <si>
    <t>894471</t>
  </si>
  <si>
    <t>ŠACHTY KANAL ZE ŽELEZOBET VCET VÝZT NA POTRUBÍ DN DO 1000MM</t>
  </si>
  <si>
    <t xml:space="preserve"> (88,6+1+2*10+2,5+4+307,8)*1,2 = 508,680 [A]_x000d_</t>
  </si>
  <si>
    <t xml:space="preserve"> (36,4+63,3+6,7+39,5+16,9+4,9+15,5+2,8+88,6+2+4+2,5+2*10+19,5+118,5+53,5+80,1+307,8+21,7+120,6+78,9+128,1+19,1+9,7)*1,2 = 1512,720 [A]_x000d_</t>
  </si>
  <si>
    <t>89945</t>
  </si>
  <si>
    <t>VÝREZ, VÝSEK, ÚTES NA POTRUBÍ DN DO 300MM</t>
  </si>
  <si>
    <t>899522</t>
  </si>
  <si>
    <t>OBETONOVÁNÍ POTRUBÍ Z PROSTÉHO BETONU DO C12/15</t>
  </si>
  <si>
    <t xml:space="preserve"> 0,29*(10+2,3) = 3,567 [E]_x000d_
 0,35*19,5 = 6,825 [F]_x000d_
 0,85*2,8 = 2,380 [H]_x000d_
 2*3,5*0,8 = 5,600 [L]_x000d_
 Celkem: E+F+H+L = 18,372 [K]_x000d_</t>
  </si>
  <si>
    <t xml:space="preserve"> (63,3+39,5)*1,4 = 143,920 [A]_x000d_
 78,9*2,2 = 173,580 [C]_x000d_
 (80,1+120,6)*1,8 = 361,260 [B]_x000d_
 Celkem: A+C+B = 678,760 [D]_x000d_</t>
  </si>
  <si>
    <t xml:space="preserve"> 2*10+4*2,5+88,6+1,5 = 120,100 [A]_x000d_</t>
  </si>
  <si>
    <t xml:space="preserve"> 15,2+3,2+2,3+19,1 = 39,800 [A]_x000d_</t>
  </si>
  <si>
    <t>899651</t>
  </si>
  <si>
    <t>TLAKOVÉ ZKOUŠKY POTRUBÍ DN DO 300MM</t>
  </si>
  <si>
    <t xml:space="preserve"> 307,8+2,5 = 310,300 [A]_x000d_</t>
  </si>
  <si>
    <t xml:space="preserve"> 36,4+6,7+19,5+53,5+21,7+128,1+87,6 = 353,500 [A]_x000d_</t>
  </si>
  <si>
    <t xml:space="preserve"> 63,3+39,5+16,7+15,5+2,5 = 137,500 [A]_x000d_</t>
  </si>
  <si>
    <t>899682</t>
  </si>
  <si>
    <t>ZKOUŠKA VODOTESNOSTI POTRUBÍ DN DO 800MM</t>
  </si>
  <si>
    <t xml:space="preserve"> 4,9+80,1+120,6 = 205,600 [A]_x000d_</t>
  </si>
  <si>
    <t>899692</t>
  </si>
  <si>
    <t>ZKOUŠKA VODOTESNOSTI POTRUBÍ DN PRES 800MM</t>
  </si>
  <si>
    <t xml:space="preserve"> 78,9+118,5 = 197,400 [A]_x000d_</t>
  </si>
  <si>
    <t>89973</t>
  </si>
  <si>
    <t>PROPLACH A DEZINFEKCE VODOVODNÍHO POTRUBÍ DN DO 150MM</t>
  </si>
  <si>
    <t xml:space="preserve"> 4 = 4,000 [A]_x000d_</t>
  </si>
  <si>
    <t>89975</t>
  </si>
  <si>
    <t>PROPLACH A DEZINFEKCE VODOVODNÍHO POTRUBÍ DN DO 300MM</t>
  </si>
  <si>
    <t xml:space="preserve"> 15,2+3,2+2,3+19,1+36,4+6,7+19,5+53,5+21,7+128,1+87,6+63,3+39,5+16,7+15,5+2,5+4,9+80,1+120,6+78,9+118,5+36+157,9+150,3+33,1 = 1311,100 [A]_x000d_</t>
  </si>
  <si>
    <t>R82472</t>
  </si>
  <si>
    <t>POTRUBÍ Z TRUB ŽELEZOBETONOVÝCH DN600/900MM</t>
  </si>
  <si>
    <t xml:space="preserve"> 118,42*1,1 = 130,262 [A]_x000d_</t>
  </si>
  <si>
    <t>PVC U SN12 DN 150</t>
  </si>
  <si>
    <t xml:space="preserve"> 19,1*1,1 = 21,010 [A]_x000d_</t>
  </si>
  <si>
    <t xml:space="preserve">PP  SN12 DN200</t>
  </si>
  <si>
    <t xml:space="preserve"> (15,7+4*1,2)*1,1 = 22,550 [A]_x000d_</t>
  </si>
  <si>
    <t>R874441</t>
  </si>
  <si>
    <t>POTRUBÍ Z TRUB PLASTOVÝCH ODPADNÍCH DN DO 250MM</t>
  </si>
  <si>
    <t>PP SN12 DN250</t>
  </si>
  <si>
    <t xml:space="preserve"> 6,7*1,1 = 7,370 [A]_x000d_</t>
  </si>
  <si>
    <t>PP SN12 DN300</t>
  </si>
  <si>
    <t xml:space="preserve"> (36,4+53,5+21,7+128,1+87,6)*1,1 = 360,030 [A]_x000d_</t>
  </si>
  <si>
    <t>PE-HD SN8 DN600</t>
  </si>
  <si>
    <t xml:space="preserve"> (63,3+39,5)*1,1 = 113,080 [A]_x000d_</t>
  </si>
  <si>
    <t>R874711</t>
  </si>
  <si>
    <t>POTRUBÍ Z TRUB PLAST ODPAD DN DO 1000MM</t>
  </si>
  <si>
    <t>PE-HD SN8 DN1000</t>
  </si>
  <si>
    <t xml:space="preserve"> 78,9*1,1 = 86,790 [A]_x000d_</t>
  </si>
  <si>
    <t>R87834</t>
  </si>
  <si>
    <t>NASUNUTÍ PLAST TRUB DN DO 300MM DO CHRÁNICKY</t>
  </si>
  <si>
    <t>VÍROVÝ REGULACNÍ VENTIL</t>
  </si>
  <si>
    <t xml:space="preserve">PRO ŠACHTY  ŠR0 a ŠR0a  ODTOK 0,5 l/s DN250 a DN300
s integrovaným bezpecnostním prepadem, nerezový</t>
  </si>
  <si>
    <t>R891829</t>
  </si>
  <si>
    <t>REGULACNÍ PRVEK 300 TYP T</t>
  </si>
  <si>
    <t xml:space="preserve">PRO  ŠACHTY  ŠR1,2a3  ŠR  ODTOK 2,25,3,25 a 3,4 l/s</t>
  </si>
  <si>
    <t>R893388</t>
  </si>
  <si>
    <t>ŠACHTY ARMATUR ZE ŽELBET VCET VÝZT PUDOR PLOCHY PRES 7,5M2</t>
  </si>
  <si>
    <t>AŠ0 vcetne vystrojení</t>
  </si>
  <si>
    <t>R89952</t>
  </si>
  <si>
    <t>SANACE, OBETONOVÁNÍ POTRUBÍ</t>
  </si>
  <si>
    <t xml:space="preserve">sance bezvýkopovou metodou a ochrana stávajícího potrubí panely, alternativne  obetonováním.
600/900-36m
700/1050=157,9m
500/750-300/400=150,3m</t>
  </si>
  <si>
    <t xml:space="preserve"> 36+157,9+150,3 = 344,200 [A]_x000d_</t>
  </si>
  <si>
    <t xml:space="preserve"> 16*0,35*2,5 = 14,000 [A]_x000d_</t>
  </si>
  <si>
    <t xml:space="preserve"> 310*1,5*0,4 = 186,000 [A]_x000d_</t>
  </si>
  <si>
    <t xml:space="preserve"> 85+15 = 100,000 [A]_x000d_</t>
  </si>
  <si>
    <t>969145</t>
  </si>
  <si>
    <t>VYBOURÁNÍ POTRUBÍ DN DO 300MM VODOVODNÍCH</t>
  </si>
  <si>
    <t>R9186A2</t>
  </si>
  <si>
    <t>VTOK JÍMKY KAMEN VCET DLAŽBY PROPUSTU Z TRUB DN DO 300MM</t>
  </si>
  <si>
    <t>Výústní objekty VO2 a VO2a . Výtokový objekt dle PD výkres 19.</t>
  </si>
  <si>
    <t>Položka zahrnuje:
zdivo z lomového kamen na MC ve tvaru, predepsaným zadávací dokumentací
vyspárování zdiva MC
dlažbu dna z lomového kamene
rímsu ze železobetonu vcetne výztuže, pokud je predepsaná zadávací dokumentací
Nezahrnuje zábradlí, mríže, poklopy</t>
  </si>
  <si>
    <t xml:space="preserve"> (4040,454-197,852)*1,8 = 6916,684 [A]_x000d_</t>
  </si>
  <si>
    <t xml:space="preserve"> 207,5*1,8 = 373,500 [A]_x000d_</t>
  </si>
  <si>
    <t xml:space="preserve"> 99*2,3 = 227,700 [A]_x000d_</t>
  </si>
  <si>
    <t xml:space="preserve"> (140*1100)/1000+1 = 155,000 [A]_x000d_</t>
  </si>
  <si>
    <t xml:space="preserve"> 0.500000 = 0,500 [A]_x000d_</t>
  </si>
  <si>
    <t xml:space="preserve"> (314*44)/1000 = 13,816 [A]_x000d_</t>
  </si>
  <si>
    <t>SO 01-18-01</t>
  </si>
  <si>
    <t>11317A</t>
  </si>
  <si>
    <t>ODSTRAN KRYTU ZPEVNENÝCH PLOCH Z DLAŽEB KOSTEK - BEZ DOPRAVY</t>
  </si>
  <si>
    <t>Odstranení krytu dláždeného chodníku-pl*výška(485+190+146)*0.08 = 65,680 [A] _x000d_
Celkem: A = 65,680 [B] _x000d_
Celkem 65,68 = 65,680_x000d_</t>
  </si>
  <si>
    <t xml:space="preserve">Položka zahrnuje:
- veškerou manipulaci s vybouranou sutí a s vybouranými hmotami, krome vodorovné dopravy, vc.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doplnujícím textu k položce).</t>
  </si>
  <si>
    <t>11332A</t>
  </si>
  <si>
    <t>ODSTRANENÍ PODKLADU ZPEVNENÝCH PLOCH Z KAMENIVA NESTMELENÉHO - BEZ DOPRAVY</t>
  </si>
  <si>
    <t>Odstranení podkladu zpevnené plochy komunikace(predpoklad 0,4 m) pl*výška(370+495+1950)*0.4 = 1126,000 [A] _x000d_
Odstranení podkladu zpevnené plochy chodníku (predpoklad 0,3 m) pl*výška(485+190+146)*0.3 = 246,300 [B] _x000d_
Celkem: A+B = 1372,300 [C] _x000d_
Celkem 1372,3 = 1372,300_x000d_</t>
  </si>
  <si>
    <t>11352A</t>
  </si>
  <si>
    <t>ODSTRANENÍ CHODNÍKOVÝCH A SILNICNÍCH OBRUBNÍKU BETONOVÝCH - BEZ DOPRAVY</t>
  </si>
  <si>
    <t>odstranení obruby (dl)95+130+60+270 = 555,000 [A] _x000d_
Celkem: A = 555,000 [B] _x000d_
Celkem 555 = 555,000_x000d_</t>
  </si>
  <si>
    <t>11372A</t>
  </si>
  <si>
    <t>FRÉZOVÁNÍ ZPEVNENÝCH PLOCH ASFALTOVÝCH - BEZ DOPRAVY</t>
  </si>
  <si>
    <t>frézování komunikace(predpoklad 0,2 m) pl*výška(370+495+1950)*0.2 = 563,000 [A] _x000d_
Celkem: A = 563,000 [B] _x000d_
Celkem 563 = 563,000_x000d_</t>
  </si>
  <si>
    <t>sejmutí ornice celkem (pl*tl) (1160)*0.15 = 174,000 [A] _x000d_
Celkem 174 = 174,000_x000d_</t>
  </si>
  <si>
    <t xml:space="preserve">Položka zahrnuje:
- sejmutí ornice bez ohledu na tlouštku vrstvy
-  její vodorovnou dopravu
Položka nezahrnuje:
- uložení na trvalou skládku</t>
  </si>
  <si>
    <t>12373A</t>
  </si>
  <si>
    <t>ODKOP PRO SPOD STAVBU SILNIC A ŽELEZNIC TR. I - BEZ DOPRAVY</t>
  </si>
  <si>
    <t xml:space="preserve">odkopávky pro zrízení k-ci  komunikace a chodníku mimo podjezd ul. Mlýnská 1 (pl*dl) 1.5*105 = 157,500 [A] _x000d_
odkopávky pro zrízení k-ci  komunikace a chodníku mimo podjezd ul. Mlýnská 2 (pl*dl) 1.2*120 = 144,000 [B] _x000d_
odkopávky pro zrízení k-ci  komunikace a chodníku mimo podjezd - ul. Nádražní - hlavní (pl*dl) 6.5*35+2.5*55 = 365,000 [C] _x000d_
odkopávky pro zrízení k-ci  komunikace a chodníku mimo podjezd - ul. Nádražní -vedlejší (pl*dl) 3.5*150 = 525,000 [D] _x000d_
Mezisoucet: A+B+C+D = 1191,500 [E] _x000d_
odkopávky - sanace zemní pláne v prípade neúnosného podloží (pl*tl)  4500*0.5 = 2250,000 [F] _x000d_
odkop pro patky portálu4 = 4,000 [G] _x000d_
Celkem: A+B+C+D+F+G = 3445,500 [H] _x000d_
Celkem 3445,5 = 3445,500_x000d_</t>
  </si>
  <si>
    <t>Položka zahrnuje:
-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vodorovnou dopravu
- nezahrnuje uložení zeminy (na skládku, do násypu) ani poplatky za skládku, vykazují se v položce c.0141**</t>
  </si>
  <si>
    <t>Rýhy pro chránicky (dl*pl*v) 48*1*0.5 = 24,000 [A] _x000d_
Rýhy pro prípojky UV-dl*hl*š73*1*0.6 = 43,800 [B] _x000d_
Celkem: A+B = 67,800 [C] _x000d_
Celkem 67,8 = 67,800_x000d_</t>
  </si>
  <si>
    <t>17180</t>
  </si>
  <si>
    <t>ULOŽENÍ SYPANINY DO NÁSYPU Z NAKUPOVANÝCH MATERIÁLU</t>
  </si>
  <si>
    <t xml:space="preserve">násyp pro zrízení k-ci  komunikace a chodníku mimo podjezd ul. Mlýnská 2 (pl*dl) 2*40 = 80,000 [A] _x000d_
násyp pro zrízení k-ci  komunikace a chodníku mimo podjezd - ul. Nádražní - hlavní (pl*dl) 0*35+7*55 = 385,000 [B] _x000d_
násyp  pro zrízení k-ci  komunikace a chodníku mimo podjezd - ul. Nádražní -vedlejší (pl*dl) 0 = 0,000 [C] _x000d_
násyp pro zrízení k-ci  komunikace a chodníku mimo podjezd ul. Mlýnská 1 (pl*dl) 7.5*40 = 300,000 [D] _x000d_
Celkem: A+B+C+D = 765,000 [E] _x000d_
Celkem 765 = 765,000_x000d_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</si>
  <si>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</si>
  <si>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zásyp rýhy pro prípojky UV-dl*hl*š 74*1*0.5 = 37,000 [A] _x000d_
zásyp rýh pro chránicky (dl*pl*v) 48*1*0.6 = 28,800 [B] _x000d_
Celkem: A+B = 65,800 [C] _x000d_
Celkem 65,8 = 65,800_x000d_</t>
  </si>
  <si>
    <t xml:space="preserve">položka zahrnuje:
- kompletní provedení zemní konstrukce vc. výberu vhodného materiálu 
- úprava  ukládaného  materiálu  vlhcením,  trídením,  promícháním  nebo  vysoušením,  príp. jiné úpravy za úcelem zlepšení jeho  mech. vlastností 
- hutnení i ruzné míry hutnení  
- ošetrení úložište po celou dobu práce v nem vc. klimatických opatrení 
- ztížení v okolí vedení, konstrukcí a objektu a jejich docasné zajištení 
- ztížení provádení vc. hutnení ve ztížených podmínkách a stísnených prostorech 
- ztížené ukládání sypaniny pod vodu 
- ukládání po vrstvách a po jiných nutných cástech (figurách) vc. dosypávek 
- spouštení a nošení materiálu 
- výmena cástí zemní konstrukce znehodnocené klimatickými vlivy 
- rucní hutnení 
- udržování úložište a jeho ochrana proti vode 
- odvedení nebo obvedení vody v okolí úložište a v úložišti 
- veškeré  pomocné konstrukce umožnující provedení  zemní konstrukce  (príjezdy,  sjezdy,  nájezdy, lešení, podperné konstrukce, premostení, zpevnené plochy, zakrytí a pod.)</t>
  </si>
  <si>
    <t>úprava pláne - komunikace severne od podjezdu - plocha s presahy 20% (pl) 1730*1.2 = 2076,000 [A] _x000d_
úprava pláne - komunikace jižne od podjezdu - plocha s presahy 20% (pl) 1160*1.2 = 1392,000 [B] _x000d_
úprava pláne - chodníky severne od podjezdu - plocha s presahy 20% (pl) 690*1.2 = 828,000 [C] _x000d_
úprava pláne - chodníky jižne od podjezdu - plocha s presahy 20% (pl) 170*1.2 = 204,000 [D] _x000d_
Celkem: A+B+C+D = 4500,000 [E] _x000d_
Celkem 4500 = 4500,000_x000d_</t>
  </si>
  <si>
    <t>18220</t>
  </si>
  <si>
    <t>ROZPROSTRENÍ ORNICE VE SVAHU</t>
  </si>
  <si>
    <t>rozprostrení ornice ve svahu (pl*tl) (1100*1.2)*0.15 = 198,000 [A] _x000d_
Celkem: A = 198,000 [B] _x000d_
Celkem 198 = 198,000_x000d_</t>
  </si>
  <si>
    <t>18230</t>
  </si>
  <si>
    <t>ROZPROSTRENÍ ORNICE V ROVINE</t>
  </si>
  <si>
    <t>rozprostrení ornice (pl*tl) 205*0.15 = 30,750 [A] _x000d_
Celkem: A = 30,750 [B] _x000d_
Celkem 30,75 = 30,750_x000d_</t>
  </si>
  <si>
    <t>položka zahrnuje:
nutné premístení ornice z docasných skládek vzdálených do 50mrozprostrení ornice v predepsané tlouštce v rovine a ve svahu do 1:
5</t>
  </si>
  <si>
    <t>plocha m21100*1.2+205 = 1525,000 [A] _x000d_
Celkem: A = 1525,000 [B] _x000d_
Celkem 1525 = 1525,000_x000d_</t>
  </si>
  <si>
    <t>18351</t>
  </si>
  <si>
    <t>CHEMICKÉ ODPLEVELENÍ</t>
  </si>
  <si>
    <t>objem5 = 5,000 [A] _x000d_
Celkem: A = 5,000 [B] _x000d_
Celkem 5 = 5,000_x000d_</t>
  </si>
  <si>
    <t>96687</t>
  </si>
  <si>
    <t>VYBOURÁNÍ ULICNÍCH VPUSTÍ KOMPLETNÍCH</t>
  </si>
  <si>
    <t>ks6 = 6,000 [A] _x000d_
Celkem: A = 6,000 [B] _x000d_
Celkem 6 = 6,000_x000d_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</si>
  <si>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</si>
  <si>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R1</t>
  </si>
  <si>
    <t>ROZPROSTRENÍ ORNICE V ROVINE Z NAKUPOVANÝCH MATERIÁLU</t>
  </si>
  <si>
    <t>nákup ornice vc.dopravy na stavbu (obj) 228.75-174 = 54,750 [A] _x000d_
Celkem: A = 54,750 [B] _x000d_
Celkem 54,75 = 54,750_x000d_</t>
  </si>
  <si>
    <t xml:space="preserve">položka zahrnuje:
- kompletní provedení zemní konstrukce (násypového telesa vcetne aktivní zóny) vcetne nákupu a dopravy materiálu dle zadávací dokumentace-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 a výpln jam a prohlubní v podloží- úprava, ocištení, ochrana a zhutnení podloží- svahování, hutnení a uzavírání povrchu svahu- zrízení lavic na svazích-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</si>
  <si>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>21197</t>
  </si>
  <si>
    <t>OPLÁŠTENÍ ODVODNOVACÍCH ŽEBER Z GEOTEXTILIE</t>
  </si>
  <si>
    <t>opláštení drenážních trub (pl*dl) 0.5*1185 = 592,500 [A] _x000d_
opláštení rýh (pl*dl) 2.0*895 = 1790,000 [B] _x000d_
Celkem: A+B = 2382,500 [C] _x000d_
Celkem 2382,5 = 2382,500_x000d_</t>
  </si>
  <si>
    <t>Položka zahrnuje:
- dodávku a uložení predepsané fólie vcetne potrebných presahu
- mimostaveništní a vnitrostaveništní dopravu 
Položka nezahrnuje:
- x
Zpusob merení:
- presahy se nezapocítávají do výmery</t>
  </si>
  <si>
    <t>212045</t>
  </si>
  <si>
    <t>TRATIVODY KOMPLET Z TRUB NEKOV DN DO 200MM, RÝHA TR I</t>
  </si>
  <si>
    <t>trativody komunikace severneod podjezdu (dl) 460 = 460,000 [A] _x000d_
trativody komunikace jižne od podjezdu (dl) 260 = 260,000 [B] _x000d_
trativody komunikace hlavní (dl) 175 = 175,000 [C] _x000d_
trativody chodníky a cyklostezka oboustranne v podjezdu umístené v zásypu (dl) 290 = 290,000 [D] _x000d_
Celkem: A+B+C+D = 1185,000 [E] _x000d_
Celkem 1185 = 1185,000_x000d_</t>
  </si>
  <si>
    <t>Položka zahrnuje:
 - platí pro kompletní konstrukce trativodu: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Položka nezahrnuje:
- opláštení z geotextilie, fólie</t>
  </si>
  <si>
    <t>21450</t>
  </si>
  <si>
    <t>SANACNÍ VRSTVY Z KAMENIVA</t>
  </si>
  <si>
    <t>sanace zemní pláne (pl*tl) 4500*0.5 = 2250,000 [A] _x000d_
Celkem: A = 2250,000 [B] _x000d_
Celkem 2250 = 2250,000_x000d_</t>
  </si>
  <si>
    <t>Položka zahrnuje
- dodávku predepsaného kameniva
- mimostaveništní a vnitrostaveništní dopravu a jeho uložení
- není-li v zadávací dokumentaci uvedeno jinak, jedná se o nakupovaný materiál
Položka nezahrnuje:
- x</t>
  </si>
  <si>
    <t>sanace zemní pláne (pl)1765 = 1765,000 [A] _x000d_
Celkem: A = 1765,000 [B] _x000d_
B * 1.2Koeficient množství = 2118,000 [C] _x000d_
Celkem 2118 = 2118,000_x000d_</t>
  </si>
  <si>
    <t>Položka zahrnuje:
- dodávku predepsané geotextilie 
- úpravu, ocištení a ochranu podkladu 
- prichycení k podkladu, prípadne zatížení 
- úpravy spoju a zajištení okraju 
- úpravy pro odvodnení 
- nutné presahy 
- mimostaveništní a vnitrostaveništní dopravu</t>
  </si>
  <si>
    <t>28999</t>
  </si>
  <si>
    <t>OPLÁŠTENÍ (ZPEVNENÍ) Z FÓLIE</t>
  </si>
  <si>
    <t>ochrana izolace betonové vany pri zásypu cyklostezky a chodníku v podjezdu z ochranné nopové folie zdvojené š.*dl.((6+4)/2*2*155)*2 = 3100,000 [A] _x000d_
Celkem 3100 = 3100,000_x000d_</t>
  </si>
  <si>
    <t>Položka zahrnuje:
- dodávku predepsané fólie
- úpravu, ocištení a ochranu podkladu
- prichycení k podkladu, prípadne zatížení
- úpravy spoju a zajištení okraju
- úpravy pro odvodnení
- nutné presahy
- mimostaveništní a vnitrostaveništní dopravu
Položka nezahrnuje:
- x 
Zpusob merení:
- presahy se nezapocítávají do výmery</t>
  </si>
  <si>
    <t>426141</t>
  </si>
  <si>
    <t>PORTÁL 1NOS 15,5M DZ DO 40M2 BEZ LÁV BEZ EL VYB DOD A MONT</t>
  </si>
  <si>
    <t>Celkem = 1 kus _x000d_
Celkem 2 = 2,000_x000d_</t>
  </si>
  <si>
    <t>Položka zahrnuje:
- dodávku a osazení portálu dle zadávací dokumentace
- kotvení
- roznášecí nosníky pro DZ nebo úchyty pro promenné dopravní znacky (PDZ) a zarízení pro provozní informace (ZPI), nosné konstrukce pro vnejší osvetlení znacek
- prípadná kontrolní zarízení (lávky, žebríky)
- prípadnou úpravu pro elektrické vybavení.
Položka nezahrnuje:
- vlastní dopravní znacky a zarízení pro provozní informace (uvedou se v položkách 914, 951 a 952)
- predepsanou povrchovou úpravu kovové konstrukce (uvede se v položce 7831)
- rozvádece, osvetlení a další elektrické vybavení (uvede se položkami SD 74 a SD 75)
- zemní práce a základové konstrukce (uvedou se položkami SSD 1 a SD 27),pokud zadávací dokumentace nestanoví jinak.</t>
  </si>
  <si>
    <t>Podkladní beton v podjezdu pod vozovkou pl.*dl. 3.5*155 = 542,500 [A] _x000d_
Výplnový beton v podjezdu vedle žlabu pl.*dl. 0.3*2*155 = 93,000 [B] _x000d_
Celkem: A+B = 635,500 [C] _x000d_
Celkem 635,5 = 635,500_x000d_</t>
  </si>
  <si>
    <t xml:space="preserve">výztuž podkladního betonu v podjezdu - 2 vrsty KARI SÍT  10/100/100 =12kg/m2((12*155*6)*2)*0.001 = 22,320 [A] _x000d_
Celkem: A = 22,320 [B] _x000d_
Celkem 22,32 = 22,320_x000d_</t>
  </si>
  <si>
    <t>výpln ze šterkodrte fr.0/90 cyklostezky a chodníku v podjezdu oboustranne mezi operami mostního objektu pl.*dl.(4+2.5)/2*2*155 = 1007,500 [A] _x000d_
Celkem: A = 1007,500 [B] _x000d_
Celkem 1007,5 = 1007,500_x000d_</t>
  </si>
  <si>
    <t>Položka zahrnuje:
- dodávku predepsaného kameniva
- mimostaveništní a vnitrostaveništní dopravu a jeho uložení
- není-li v zadávací dokumentaci uvedeno jinak, jedná se o nakupovaný materiál
Položka nezahrnuje:
- x</t>
  </si>
  <si>
    <t>46138A</t>
  </si>
  <si>
    <t>PATKY ZE ŽELEZOBETONU DO C20/25 VCET VÝZTUŽE</t>
  </si>
  <si>
    <t>celkem 4 základy patky portálu -objem4*1 = 4,000 [A] _x000d_
Celkem: A = 4,000 [B] _x000d_
Celkem 4 = 4,000_x000d_</t>
  </si>
  <si>
    <t xml:space="preserve">Položka zahrnuje:
- nutné zemní práce (hloubení rýh a pod.)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
Položka nezahrnuje:
- x</t>
  </si>
  <si>
    <t>56333</t>
  </si>
  <si>
    <t>VOZOVKOVÉ VRSTVY ZE ŠTERKODRTI TL. DO 150MM</t>
  </si>
  <si>
    <t>plocha komunikace mimo podjezd (pl)+15% presahy (1740+1160)*1.15 = 3335,000 [A] _x000d_
Celkem: A = 3335,000 [B] _x000d_
Celkem 3335 = 3335,000_x000d_</t>
  </si>
  <si>
    <t>Plocha chodníku a cyklostezky v podjezdu š.*dl.248*2 = 496,000 [A] _x000d_
Plocha chodníku a cyklostezky mimo podjezd +20% presahy865*1.2 = 1038,000 [B] _x000d_
Celkem: A+B = 1534,000 [C] _x000d_
Celkem 1534 = 1534,000_x000d_</t>
  </si>
  <si>
    <t>56932</t>
  </si>
  <si>
    <t>ZPEVNENÍ KRAJNIC ZE ŠTERKODRTI TL. DO 100MM</t>
  </si>
  <si>
    <t xml:space="preserve">krajnice  š.xdl.300*0.75 = 225,000 [A] _x000d_
Celkem: A = 225,000 [B] _x000d_
Celkem 225 = 225,000_x000d_</t>
  </si>
  <si>
    <t>Položka zahrnuje:
- dodání kameniva predepsané kvality a zrnitosti
- ocištení podkladu
- uložení kameniva dle predepsaného technologického predpisu, zhutnení vrstvy v predepsané tlouštce
- zrízení vrstvy bez rozlišení šírky, pokládání vrstvy po etapách,
Položka nezahrnuje:
- x</t>
  </si>
  <si>
    <t>plocha komunikace v podjezdu (pl) 980 = 980,000 [A] _x000d_
plocha komunikace mimo podjezd (pl) 1740+1160 = 2900,000 [B] _x000d_
Celkem: A+B = 3880,000 [C] _x000d_
Celkem 3880 = 3880,000_x000d_</t>
  </si>
  <si>
    <t>Položka zahrnuje:
- dodání všech predepsaných materiálu pro postriky v predepsaném množství
- provedení dle predepsaného technologického predpisu
- zrízení vrstvy bez rozlišení šírky, pokládání vrstvy po etapách
- úpravu napojení, ukoncení
Položka nezahrnuje:
- x</t>
  </si>
  <si>
    <t>574A34</t>
  </si>
  <si>
    <t>ASFALTOVÝ BETON PRO OBRUSNÉ VRSTVY ACO 11+ TL. 40MM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</si>
  <si>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</si>
  <si>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574C56</t>
  </si>
  <si>
    <t>ASFALTOVÝ BETON PRO LOŽNÍ VRSTVY ACL 16+, 16S TL. 60MM</t>
  </si>
  <si>
    <t xml:space="preserve">plocha komunikace  v podjezdu  (pl)+5% presahy 980*1.05 = 1029,000 [A] _x000d_
plocha komunikace mimo podjezd (pl)+5% presahy (1740+1160)*1.05 = 3045,000 [B] _x000d_
Celkem: A+B = 4074,000 [C] _x000d_
Celkem 4074 = 4074,000_x000d_</t>
  </si>
  <si>
    <t>574E88</t>
  </si>
  <si>
    <t>ASFALTOVÝ BETON PRO PODKLADNÍ VRSTVY ACP 22+, 22S TL. 90MM</t>
  </si>
  <si>
    <t xml:space="preserve">plocha komunikace  v podjezdu  (pl)+10% presahy 0 = 0,000 [A] _x000d_
plocha komunikace mimo podjezd (pl)+10% presahy (1740+1160)*1.1 = 3190,000 [B] _x000d_
Celkem: A+B = 3190,000 [C] _x000d_
Celkem 3190 = 3190,000_x000d_</t>
  </si>
  <si>
    <t>Plocha chodníku - betonová dlažba šedá 1475-750-53.5 = 671,500 [A] _x000d_
Celkem: A = 671,500 [B] _x000d_
Celkem 671,5 = 671,500_x000d_</t>
  </si>
  <si>
    <t>582615</t>
  </si>
  <si>
    <t>KRYTY Z BETON DLAŽDIC SE ZÁMKEM BAREV TL 80MM DO LOŽE Z KAM</t>
  </si>
  <si>
    <t>Plocha cyklostezky - betonová dlažba barevná750 = 750,000 [A] _x000d_
Celkem: A = 750,000 [B] _x000d_
Celkem 750 = 750,000_x000d_</t>
  </si>
  <si>
    <t>Reliéfní dlažba cervená pl.10+145*0.3 = 53,500 [A] _x000d_
Celkem: A = 53,500 [B] _x000d_
Celkem 53,5 = 53,500_x000d_</t>
  </si>
  <si>
    <t>711211</t>
  </si>
  <si>
    <t>IZOLACE ZVLÁŠT KONSTR PROTI ZEM VLHK ASFALT NÁTERY</t>
  </si>
  <si>
    <t>HI podkladního betonu pod vozovkou náterem pl.155*7.2 = 1116,000 [A] _x000d_
Celkem: A = 1116,000 [B] _x000d_
Celkem 1116 = 1116,000_x000d_</t>
  </si>
  <si>
    <t>749</t>
  </si>
  <si>
    <t>Elektromontáže - ostatní práce a konstrukce</t>
  </si>
  <si>
    <t>Chránicka kabelu VO celkem 2 prekopy48 = 48,000 [A] _x000d_
Celkem: A = 48,000 [B] _x000d_
Celkem 48 = 48,000_x000d_</t>
  </si>
  <si>
    <t>1. Položka obsahuje:
 – prípravu podkladu pro osazení
2. Položka neobsahuje:
 X
3. Zpusob merení:
Merí se metr délkový.</t>
  </si>
  <si>
    <t>709400</t>
  </si>
  <si>
    <t>ZATAŽENÍ LANKA DO CHRÁNICKY NEBO ŽLABU</t>
  </si>
  <si>
    <t>1. Položka obsahuje:
 – odvinutí, napojení a zatažení lana do kanálku nebo tvárnicové trasy
 – pomocné mechanismy
2. Položka neobsahuje:
 X
3. Zpusob merení:
Merí se metr délkový.</t>
  </si>
  <si>
    <t>783</t>
  </si>
  <si>
    <t>Dokoncovací práce - nátery</t>
  </si>
  <si>
    <t>78312</t>
  </si>
  <si>
    <t>PROTIKOROZ OCHRANA OCEL KONSTR NÁTEREM VÍCEVRST</t>
  </si>
  <si>
    <t>Celkem = 40 m2 _x000d_
Celkem 40 = 40,000_x000d_</t>
  </si>
  <si>
    <t>Položka zahrnuje:
- kompletní povlaky (i ruznobarevné)
- úpravy podkladu (odmaštení, odrezivení, odstranení starých náteru a necistot) a jeho vyspravení
- provedení náteru predepsaným postupem a splnení všech požadavku daných technologickým predpisem
Položka nezahrnuje:
- x</t>
  </si>
  <si>
    <t>87133</t>
  </si>
  <si>
    <t>POTRUBÍ Z TRUB PLASTOVÝCH TLAKOVÝCH HRDLOVÝCH DN DO 150MM</t>
  </si>
  <si>
    <t>prípojky UV (dl) 74 = 74,000 [A] _x000d_
Celkem: A = 74,000 [B] _x000d_
Celkem 74 = 74,000_x000d_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</si>
  <si>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tlakové zkoušky ani proplach a dezinfekci</t>
  </si>
  <si>
    <t>výust drenáže do UV25 = 25,000 [A] _x000d_
Celkem 25 = 25,000_x000d_</t>
  </si>
  <si>
    <t>Položka zahrnuje:
- dodání cerstvého betonu (betonové smesi) požadované kvality, jeho uložení do požadovaného tvaru, ošetrení a ochranu betonu,
- bednení požadovaných konstr. (i ztracené) s úpravou dle požadované kvality povrchu betonu, vcetne odbednovacích a odskružovacích prostredku,
- zrízení všech požadovaných otvoru, kapes, výklenku, prostupu, dutin, drážek a pod., vc. ztížení práce a úprav kolem nich,
- úpravy povrchu pro položení požadované izolace, povlaku a náteru, prípadne vyspravení,
- nátery zabranující soudržnost betonu a bednení,
- opatrení povrchu betonu izolací proti zemní vlhkosti v cástech, kde prijdou do styku se zeminou nebo kamenivem
Položka nezahrnuje:
- x</t>
  </si>
  <si>
    <t>89712</t>
  </si>
  <si>
    <t>VPUST KANALIZACNÍ ULICNÍ KOMPLETNÍ Z BETONOVÝCH DÍLCU</t>
  </si>
  <si>
    <t>vpust UV (kus) 25 = 25,000 [A] _x000d_
Celkem: A = 25,000 [B] _x000d_
Celkem 25 = 25,000_x000d_</t>
  </si>
  <si>
    <t>Položka zahrnuje:
- dodávku a osazení predepsaných dílu vcetne mríže
- výpln, tesnení a tmelení spar a spoju,
- opatrení povrchu betonu izolací proti zemní vlhkosti v cástech, kde prijdou do styku se zeminou nebo kamenivem,
- predepsané podkladní konstrukce
Položka nezahrnuje:
- x</t>
  </si>
  <si>
    <t>897625</t>
  </si>
  <si>
    <t>VPUST ŠTERBINOVÝCH ŽLABU Z BETON DÍLCU SV. ŠÍRKY DO 300MM</t>
  </si>
  <si>
    <t>vpusti pod podjezdem-kus4 = 4,000 [A] _x000d_
Celkem 4 = 4,000_x000d_</t>
  </si>
  <si>
    <t>Položka zahrnuje:
- dodávku a osazení predepsaného dílce vcetne mríže
Položka nezahrnuje:
- predepsané podkladní konstrukce</t>
  </si>
  <si>
    <t>897626</t>
  </si>
  <si>
    <t>VPUST ŠTERBINOVÝCH ŽLABU Z BETON DÍLCU SV. ŠÍRKY DO 400MM</t>
  </si>
  <si>
    <t>vpusti pod podjezdem-kus5 = 5,000 [A] _x000d_
Celkem 5 = 5,000_x000d_</t>
  </si>
  <si>
    <t>897726</t>
  </si>
  <si>
    <t>CISTÍCÍ KUSY ŠTERBIN ŽLABU Z BETON DÍLCU SV. ŠÍRKY DO 400MM</t>
  </si>
  <si>
    <t>Položka zahrnuje:
- dodávku a osazení predepsaného dílce
Položka nezahrnuje:
- predepsané podkladní konstrukce</t>
  </si>
  <si>
    <t>prípojky UV (dl) 74 = 74,000 [A] _x000d_
Celkem 74 = 74,000_x000d_</t>
  </si>
  <si>
    <t>Položka zahrnuje:
- prísun, montáž, demontáž, odsun zkoušecího cerpadla
- napuštení tlakovou vodou, dodání vody pro tlakovou zkoušku
- montáž a demontáž dílcu pro zabezpecení konce zkoušeného úseku potrubí
- montáž a demontáž koncových tvarovek
- montáž zaslepovací príruby, zaslepení odbocek pro armatury a pro odbocující rady
Položka nezahrnuje:
- x</t>
  </si>
  <si>
    <t>Položka zahrnuje:
- prohlídku potrubí televizní kamerou
- záznam prohlídky na nosicích DVD
- vyhotovení záverecného písemného protokolu
Položka nezahrnuje:
- x</t>
  </si>
  <si>
    <t>91225</t>
  </si>
  <si>
    <t>SMEROVÉ SLOUPKY KOVOVÉ VCET ODRAZ PÁSKU</t>
  </si>
  <si>
    <t>Z11g-ks4 = 4,000 [A] _x000d_
Celkem: A = 4,000 [B] _x000d_
Celkem 4 = 4,000_x000d_</t>
  </si>
  <si>
    <t>Položka zahrnuje:
- dodání a osazení sloupku vcetne nutných zemních prací
- vnitrostaveništní a mimostaveništní doprava
- odrazky plastové nebo z retroreflexní fólie
Položka nezahrnuje:
- x</t>
  </si>
  <si>
    <t>91228</t>
  </si>
  <si>
    <t>SMEROVÉ SLOUPKY Z PLAST HMOT VCETNE ODRAZNÉHO PÁSKU</t>
  </si>
  <si>
    <t>Mlýnská ks16 = 16,000 [A] _x000d_
Celkem 16 = 16,000_x000d_</t>
  </si>
  <si>
    <t>91297</t>
  </si>
  <si>
    <t>DOPRAVNÍ ZRCADLO</t>
  </si>
  <si>
    <t>ks1 = 1,000 [A] _x000d_
Celkem 1 = 1,000_x000d_</t>
  </si>
  <si>
    <t>Položka zahrnuje:
- dodání a osazení zrcadla vcetne nutných zemních prací
- predepsaná povrchová úprava
- vnitrostaveništní a mimostaveništní doprava
- odrazky plastové nebo z retroreflexní fólie
Položka nezahrnuje:
- x</t>
  </si>
  <si>
    <t>914113</t>
  </si>
  <si>
    <t>DOPRAVNÍ ZNACKY ZÁKLADNÍ VELIKOSTI OCELOVÉ NEREFLEXNÍ - DEMONTÁŽ</t>
  </si>
  <si>
    <t>ks13 = 13,000 [A] _x000d_
Celkem 13 = 13,000_x000d_</t>
  </si>
  <si>
    <t>Položka zahrnuje:
- odstranení, demontáž a odklizení materiálu s odvozem na predepsané místo
Položka nezahrnuje:
- x</t>
  </si>
  <si>
    <t>914171</t>
  </si>
  <si>
    <t>DOPRAVNÍ ZNACKY ZÁKLADNÍ VELIKOSTI HLINÍKOVÉ FÓLIE TR 2 - DODÁVKA A MONTÁŽ</t>
  </si>
  <si>
    <t>ks49 = 49,000 [A] _x000d_
Celkem 49 = 49,000_x000d_</t>
  </si>
  <si>
    <t>Položka zahrnuje:
- dodávku a montáž znacek v požadovaném provedení
Položka nezahrnuje:
- x</t>
  </si>
  <si>
    <t>914576</t>
  </si>
  <si>
    <t>DOPR ZNAC VELKOPL HLINÍK LAMELY FÓLIE TR 3 - DOD, MONT NA PORTÁL</t>
  </si>
  <si>
    <t xml:space="preserve">2ks velkoplošné znacky  na portálu - dz omezení výšky -pl.2*5 = 10,000 [A] _x000d_
Celkem 10 = 10,000_x000d_</t>
  </si>
  <si>
    <t>Položka zahrnuje:
- dodávku a montáž znacek v požadovaném provedení
- upevnovací materiál
- pomocné konstrukce (lešení, zdvíhací plošina)
Položka nezahrnuje:
- x</t>
  </si>
  <si>
    <t>914941</t>
  </si>
  <si>
    <t>SLOUPKY A STOJKY DOPRAVNÍCH ZNACEK Z HLINÍK TRUBEK DO PATKY - DODÁVKA A MONTÁŽ</t>
  </si>
  <si>
    <t>ks30 = 30,000 [A] _x000d_
Celkem 30 = 30,000_x000d_</t>
  </si>
  <si>
    <t>Položka zahrnuje:
- sloupky
- upevnovací zarízení
- osazení (betonová patka, zemní práce)
Položka nezahrnuje:
- x</t>
  </si>
  <si>
    <t>915111</t>
  </si>
  <si>
    <t>VODOROVNÉ DOPRAVNÍ ZNACENÍ BARVOU HLADKÉ - DODÁVKA A POKLÁDKA</t>
  </si>
  <si>
    <t>VDZ š.0,25 prechody a prejezdy pro cyklisty (pl) 15+5 = 20,000 [A] _x000d_
VDZ š.0,125 (pl)230*0.125 = 28,750 [B] _x000d_
VDZ š.0,25 m(pl) 96*0.25 = 24,000 [C] _x000d_
VDZ š.0,5 m - STOPCÁRY(pl) 0 = 0,000 [D] _x000d_
Celkem: A+B+C+D = 72,750 [E] _x000d_
Celkem 72,75 = 72,750_x000d_</t>
  </si>
  <si>
    <t>Položka zahrnuje:
- dodání a pokládku náterového materiálu
- predznacení a reflexní úpravu
Položka nezahrnuje:
- x
Zpusob merení:
- merí se pouze natíraná plocha</t>
  </si>
  <si>
    <t>91551</t>
  </si>
  <si>
    <t>VODOROVNÉ DOPRAVNÍ ZNACENÍ - PREDEM PRIPRAVENÉ SYMBOLY</t>
  </si>
  <si>
    <t>VDZ symboly - šipky, piktogramy na vozovce a chodníku (kus) 30 = 30,000 [A] _x000d_
Celkem: A = 30,000 [B] _x000d_
Celkem 30 = 30,000_x000d_</t>
  </si>
  <si>
    <t>Položka zahrnuje:
- dodání a pokládku predepsaného symbolu
- predznacení a reflexní úpravu
Položka nezahrnuje:
- x</t>
  </si>
  <si>
    <t>917223</t>
  </si>
  <si>
    <t>SILNICNÍ A CHODNÍKOVÉ OBRUBY Z BETONOVÝCH OBRUBNÍKU ŠÍR 100MM</t>
  </si>
  <si>
    <t>Chodníkové obruby š.100mm dl.240 = 240,000 [A] _x000d_
Celkem: A = 240,000 [B] _x000d_
Celkem 240 = 240,000_x000d_</t>
  </si>
  <si>
    <t>Silnicní obruby š.100mm dl.683 = 683,000 [A] _x000d_
Celkem: A = 683,000 [B] _x000d_
Celkem 683 = 683,000_x000d_</t>
  </si>
  <si>
    <t>spáry pri napojení na stáv. stav (dl) 3.5+4.5+7.5+8.5 = 24,000 [A] _x000d_
Celkem: A = 24,000 [B] _x000d_
Celkem 24 = 24,000_x000d_</t>
  </si>
  <si>
    <t>931312</t>
  </si>
  <si>
    <t>TESNENÍ DILATAC SPAR ASF ZÁLIVKOU PRUR DO 200MM2</t>
  </si>
  <si>
    <t>zalití spár pri napojení na stáv. stav (dl) 3.5+4.5+7.5+8.5 = 24,000 [A] _x000d_
zalití spár kolem šterbinových žlabu v podjezdu (dl) 155+90 = 245,000 [B] _x000d_
Celkem: A+B = 269,000 [C] _x000d_
Celkem 269 = 269,000_x000d_</t>
  </si>
  <si>
    <t>položka zahrnuje dodávku a osazení predepsaného materiálu, ocištení ploch spáry pred úpravou, ocištení okolí spáry po úprave nezahrnuje tesnící profil</t>
  </si>
  <si>
    <t>935113</t>
  </si>
  <si>
    <t>ŠTERBINOVÉ ŽLABY Z BETONOVÝCH DÍLCU ŠÍR DO 400MM VÝŠ DO 500MM S OBRUBOU 120MM</t>
  </si>
  <si>
    <t>šterbinové žlaby š.400 mm kolem komunikace v míste konstrukce podjezdu 152+90 = 242,000 [A] _x000d_
šterbinové žlaby š.200 mm kolem chodníku a cyklostezky v míste konstrukce podjezdu 142+144 = 286,000 [B] _x000d_
Celkem: A+B = 528,000 [C] _x000d_
Celkem 528 = 528,000_x000d_</t>
  </si>
  <si>
    <t>Položka zahrnuje:
- veškerý materiál, výrobky a polotovary
- vcetne mimostaveništní a vnitrostaveništní dopravy (rovnež presuny), vcetne naložení a složení,prípadne s uložením.
- veškeré práce nutné pro zrízení techto konstrukcí, vcetne zemních prací, lože, ukoncení, patek, spárování, úpravy vtoku a výtoku
Položka nezahrnuje:
- x
Zpusob merení:
- merí se v [m] délky osy žlabu bez cistících kusu a odtokových vpustí.</t>
  </si>
  <si>
    <t>odkop podkladu z kameniva z vozovky a chodníku (obj*obj.hm) (1126+246.3)*2.1 = 2881,830 [A] _x000d_
odkopávky pro chránicky a prípojky UV (obj*obj.hm) 67.8*2.1 = 142,380 [B] _x000d_
odkopávky pro trativod (obj*obj.hm) (65.8+895*0.3)*2.1 = 702,030 [C] _x000d_
odkop pro portály patky4 = 4,000 [D] _x000d_
odkopávky celkem pro zrízení k-ce vozovky mimo podjezd (obj*obj.hm) 1191.5*2.1 = 2502,150 [E] _x000d_
sanace (obj*obj.hm)2250*2.1 = 4725,000 [F] _x000d_
Celkem: A+B+C+D+E+F = 10957,390 [G] _x000d_
Celkem 10957,39 = 10957,390_x000d_</t>
  </si>
  <si>
    <t>R015120</t>
  </si>
  <si>
    <t>NEOCENOVAT - POPLATKY ZA LIKVIDACI ODPADU NEKONTAMINOVANÝCH - 17 01 07 STAVEBNÍ A DEMOLICNÍ SUT VCETNE DOPRAVY</t>
  </si>
  <si>
    <t>odstranení krytu dlažby (dl*pl*obj.hm)(485+190+146)*0.08*2.2 = 144,496 [A] _x000d_
odstranení obrub (dl*pl*obj.hm) (95+130+60+270)*0.15*2.2 = 183,150 [B] _x000d_
bourání bet. dílcu (obj*obj.hm) 5*2.2 = 11,000 [C] _x000d_
Celkem: A+B+C = 338,646 [D] _x000d_
Celkem 338,646 = 338,646_x000d_</t>
  </si>
  <si>
    <t>živicný odpad predpoklad 90% bez dehtu (obj*obj.hm) 563*2.2*0.9 = 1114,740 [A] _x000d_
Celkem: A = 1114,740 [B] _x000d_
Celkem 1114,74 = 1114,740_x000d_</t>
  </si>
  <si>
    <t>R015240</t>
  </si>
  <si>
    <t>NEOCENOVAT - POPLATKY ZA LIKVIDACI ODPADU NEKONTAMINOVANÝCH - 20 03 01 SMESNÝ KOMUNÁLNÍ ODPAD, VCETNE DOPRAVY</t>
  </si>
  <si>
    <t>10 = 10,000 [A] _x000d_
Celkem 10 = 10,000_x000d_</t>
  </si>
  <si>
    <t>R015570</t>
  </si>
  <si>
    <t>NEOCENOVAT - POPLATKY ZA LIKVIDACI ODPADU NEBEZPECNÝCH - 17 03 01* ASFALTOVÉ SMESI OBSAHUJÍCÍ DEHET (VOZOVKA, IZOLACE, STAVEBNÍ NÁTERY), VCETNE DOPRAVY</t>
  </si>
  <si>
    <t xml:space="preserve">Evidencní položka   
N odpad: nebezpecné látky:dehet (trída vyluhovatelnosti prekracuje I, a II. trídu a neprekracuje III. trídu dle vyhlášky 294/2005 Sb.)   
Zpusob likvidace: skládka S-NO, spalovna N odpadu</t>
  </si>
  <si>
    <t>živicný odpad predpoklad 10% s dehtem (obj*obj.hm) 563*2.2*0.1 = 123,860 [A] _x000d_
Celkem 123,86 = 123,860_x000d_</t>
  </si>
  <si>
    <t>SO 01-18-02</t>
  </si>
  <si>
    <t xml:space="preserve"> Odstranení krytu dláždeného chodníku-pl*výška275*0.08 = 22,000 [A]_x000d_
 Celkem: A = 22,000 [B]_x000d_</t>
  </si>
  <si>
    <t xml:space="preserve"> Odstranení podkladu zpevnené plochy komunikace(predpoklad 0,4 m) pl*výška1490*0.4 = 596,000 [A]_x000d_
 Odstranení podkladu zpevnené plochy chodníku (predpoklad 0,3 m) pl*výška275*0.3 = 82,500 [B]_x000d_
 Celkem: A+B = 678,500 [C]_x000d_</t>
  </si>
  <si>
    <t xml:space="preserve"> odstranení obruby (dl)72*2+100*2 = 344,000 [A]_x000d_
 Celkem: A = 344,000 [B]_x000d_</t>
  </si>
  <si>
    <t xml:space="preserve"> frézování živicných vrstev (predpoklad tl. 0,2m)  (pl*tl)1490*0.2 = 298,000 [A]_x000d_
 Celkem: A = 298,000 [B]_x000d_</t>
  </si>
  <si>
    <t xml:space="preserve"> sejmutí ornice celkem (pl*tl) (1660)*0.15 = 249,000 [A]_x000d_
 Celkem: A = 249,000 [B]_x000d_</t>
  </si>
  <si>
    <t>12110B</t>
  </si>
  <si>
    <t>SEJMUTÍ ORNICE NEBO LESNÍ PUDY - DOPRAVA</t>
  </si>
  <si>
    <t>M3KM</t>
  </si>
  <si>
    <t xml:space="preserve"> sejmutí nadbytecné ornice a uložení do zemníku mimo stavbu do 20 km (obj*km) (249-214)*20 = 700,000 [A]_x000d_
 Celkem: A = 700,000 [B]_x000d_</t>
  </si>
  <si>
    <t>Položka zahrnuje:
- samostatnou dopravu zeminy
Položka nezahrnuje:
- x
Zpusob merení:
- množství se urcí jako soucin kubatutry [m3] a požadované vzdálenosti [km].</t>
  </si>
  <si>
    <t xml:space="preserve"> odkopávky pro zrízení k-ci  komunikace a chodníku (pl*tl) 350*0.5 = 175,000 [A]_x000d_
 odkopávky - sanace zemní pláne v prípade neúnosného podloží (pl*tl) 2290*1.2*0.5+640*1.2*0.5 = 1758,000 [B]_x000d_
 Celkem: A+B = 1933,000 [C]_x000d_</t>
  </si>
  <si>
    <t xml:space="preserve"> Rýhy pro chránicky (dl*pl*v) 32*1*0.5 = 16,000 [A]_x000d_
 Rýhy pro prípojky UV-dl*hl*š45*1*0.6 = 27,000 [B]_x000d_
 Celkem: A+B = 43,000 [C]_x000d_</t>
  </si>
  <si>
    <t xml:space="preserve"> násyp pro zrízení k-ci  komunikace a chodníku odmereno z prícných rezu (obj) 675 = 675,000 [A]_x000d_
 Celkem: A = 675,000 [B]_x000d_</t>
  </si>
  <si>
    <t xml:space="preserve"> zásyp rýhy pro prípojky UV-dl*hl*š45*1*0.6 = 27,000 [A]_x000d_
 zásyp rýh pro chránicky (dl*pl*v) (12+10+10)*1*0.5 = 16,000 [B]_x000d_
 Celkem: A+B = 43,000 [C]_x000d_</t>
  </si>
  <si>
    <t xml:space="preserve"> úprava pláne - komunikace a bus zálivu plocha s presahy 20% (pl) 2290*1.2 = 2748,000 [A]_x000d_
 úprava pláne - chodník plocha s presahy 20% (pl) 640*1.2 = 768,000 [B]_x000d_
 Celkem: A+B = 3516,000 [C]_x000d_</t>
  </si>
  <si>
    <t xml:space="preserve"> rozprostrení ornice ve svahu (pl*tl) (820*1.2)*0.15 = 147,600 [A]_x000d_</t>
  </si>
  <si>
    <t xml:space="preserve"> rozprostrení ornice (pl*tl) 440*0.15 = 66,000 [A]_x000d_</t>
  </si>
  <si>
    <t xml:space="preserve"> rozprostrení ornice (pl*tl) 820*1.2+440*0.15 = 1050,000 [A]_x000d_</t>
  </si>
  <si>
    <t xml:space="preserve"> sejmutí ornice (pl*tl) (1530+220+110) = 1860,000 [A]_x000d_</t>
  </si>
  <si>
    <t>Položka zahrnuje
- celoplošný postrik a chemickou likvidace nežádoucích rostlin nebo jejích cástí a zabránení jejich dalšímu rustu na urovnaném volném terénu
Položka nezahrnuje:
- x</t>
  </si>
  <si>
    <t xml:space="preserve"> sejmutí ornice (pl*tl) (1660)*0.15 = 249,000 [A]_x000d_
 Celkem: A = 249,000 [B]_x000d_</t>
  </si>
  <si>
    <t>Položka zahrnuje:
- urovnání skládky do výšky max. 3m se sklony svahu 1:2 a mírnejšími
- založení trávníku (event. ošetrení chemicky pred založením trávníku pri casové prodleve mezi nasypáním skládky a osetím)
- 1x za rok ošetrení chemicky
- 2x za rok sekání.
Položka nezahrnuje:
- x</t>
  </si>
  <si>
    <t xml:space="preserve"> objem5 = 5,000 [A]_x000d_
 Celkem: A = 5,000 [B]_x000d_</t>
  </si>
  <si>
    <t xml:space="preserve"> ks6 = 6,000 [A]_x000d_
 Celkem: A = 6,000 [B]_x000d_</t>
  </si>
  <si>
    <t xml:space="preserve"> opláštení drenážních trub (pl*dl) 0.5*380 = 190,000 [A]_x000d_
 opláštení rýh (pl*dl) 2.0*380 = 760,000 [B]_x000d_
 Celkem: A+B = 950,000 [C]_x000d_
 C * 1.2Koeficient množství = 1140,000 [D]_x000d_</t>
  </si>
  <si>
    <t xml:space="preserve"> trativod (dl) 380 = 380,000 [A]_x000d_
 Celkem: A = 380,000 [B]_x000d_</t>
  </si>
  <si>
    <t xml:space="preserve"> sanace zemní pláne komunikace s presahy 20% (pl*tl) 2290*1.2*0.5 = 1374,000 [A]_x000d_
 sanace zemní pláne chodníky s presahy 20% (pl*tl) 640*1.2*0.5 = 384,000 [B]_x000d_
 Celkem: A+B = 1758,000 [C]_x000d_</t>
  </si>
  <si>
    <t xml:space="preserve"> sanace zemní pláne komunikace (pl)2290 = 2290,000 [A]_x000d_
 sanace zemní pláne chodníky (pl)640 = 640,000 [B]_x000d_
 Celkem: A+B = 2930,000 [C]_x000d_
 C * 1.2Koeficient množství = 3516,000 [D]_x000d_</t>
  </si>
  <si>
    <t>56313</t>
  </si>
  <si>
    <t>VOZOVKOVÉ VRSTVY Z MECHANICKY ZPEVNENÉHO KAMENIVA TL. DO 150MM</t>
  </si>
  <si>
    <t xml:space="preserve"> Plocha zastávkového zálivu + 10% presahy86*1.1 = 94,600 [A]_x000d_</t>
  </si>
  <si>
    <t xml:space="preserve"> plocha komunikace (pl)+20% presahy 2204*1.2 = 2644,800 [A]_x000d_
 Celkem: A = 2644,800 [B]_x000d_</t>
  </si>
  <si>
    <t xml:space="preserve"> plocha komunikace (pl)+15% presahy 2204*1.15 = 2534,600 [A]_x000d_
 Celkem: A = 2534,600 [B]_x000d_</t>
  </si>
  <si>
    <t xml:space="preserve"> Plocha zastávkového zálivu + 20% presahy86*1.2 = 103,200 [A]_x000d_
 Plocha chodníku a cyklostezky+20% presahy630*1.2 = 756,000 [B]_x000d_
 Celkem: A+B = 859,200 [C]_x000d_</t>
  </si>
  <si>
    <t xml:space="preserve"> krajnice pl.120*0.75+50*1.5 = 165,000 [A]_x000d_
 Celkem: A = 165,000 [B]_x000d_</t>
  </si>
  <si>
    <t xml:space="preserve"> plocha komunikace -2 vrstvy postriku (pl) 2204*2 = 4408,000 [A]_x000d_
 Celkem: A = 4408,000 [B]_x000d_</t>
  </si>
  <si>
    <t xml:space="preserve"> plocha komunikace (pl) 2204 = 2204,000 [A]_x000d_
 Celkem: A = 2204,000 [B]_x000d_</t>
  </si>
  <si>
    <t xml:space="preserve"> plocha komunikace (pl)+5% presahy 2204*1.05 = 2314,200 [A]_x000d_
 Celkem: A = 2314,200 [B]_x000d_</t>
  </si>
  <si>
    <t xml:space="preserve"> plocha komunikace (pl)+10% presahy 2204*1.1 = 2424,400 [A]_x000d_
 Celkem: A = 2424,400 [B]_x000d_</t>
  </si>
  <si>
    <t>581351</t>
  </si>
  <si>
    <t>CEMENTOBETONOVÝ KRYT JEDNOVRSTVÝ VYZTUŽENÝ TR.L TL. DO 250MM</t>
  </si>
  <si>
    <t xml:space="preserve"> plocha zastávkových zálivu 2x pl.2*43 = 86,000 [A]_x000d_</t>
  </si>
  <si>
    <t>Položka zahrnuje:
- dodání smesi v požadované kvalite a výztuže v predepsaném množství
- ocištení podkladu
- uložení smesi a výztuže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- úpravu povrchu krytu uvedenou v kapitole 7.10 CSN 73 6123-1
- navrtání otvoru a osazení kotev a kluzných trnu v napojovacích spárách
Položka nezahrnuje:
- postriky, nátery</t>
  </si>
  <si>
    <t xml:space="preserve"> Plocha chodníku - betonová dlažba šedá 630-184-52.2 = 393,800 [A]_x000d_
 Celkem: A = 393,800 [B]_x000d_</t>
  </si>
  <si>
    <t xml:space="preserve"> Plocha cyklostezky - betonová dlažba barevná184 = 184,000 [A]_x000d_
 Celkem: A = 184,000 [B]_x000d_</t>
  </si>
  <si>
    <t xml:space="preserve"> Reliéfní dlažba cervená pl.30+74*0.3 = 52,200 [A]_x000d_
 Celkem: A = 52,200 [B]_x000d_</t>
  </si>
  <si>
    <t xml:space="preserve"> Chránicka kabelu VO celkem 3 prekopy(11*2+14*2+10*2) = 70,000 [A]_x000d_
 Celkem: A = 70,000 [B]_x000d_</t>
  </si>
  <si>
    <t xml:space="preserve"> Chránicka kabelu VO (3 místa s chránickama)(11*2+14*2+10*2) = 70,000 [A]_x000d_</t>
  </si>
  <si>
    <t xml:space="preserve"> prípojky UV-dl.45 = 45,000 [A]_x000d_
 Celkem: A = 45,000 [B]_x000d_</t>
  </si>
  <si>
    <t xml:space="preserve"> výust drenáže do UV6 = 6,000 [A]_x000d_</t>
  </si>
  <si>
    <t xml:space="preserve"> UV (ks) 6 = 6,000 [A]_x000d_
 Celkem: A = 6,000 [B]_x000d_</t>
  </si>
  <si>
    <t xml:space="preserve"> chránicky obetonování dl*pl.70*0.1 = 7,000 [A]_x000d_</t>
  </si>
  <si>
    <t xml:space="preserve"> prípojky UV-dl.45 = 45,000 [A]_x000d_</t>
  </si>
  <si>
    <t xml:space="preserve"> Z11g-ks2 = 2,000 [A]_x000d_
 Celkem: A = 2,000 [B]_x000d_</t>
  </si>
  <si>
    <t xml:space="preserve"> ks10 = 10,000 [A]_x000d_
 Celkem: A = 10,000 [B]_x000d_</t>
  </si>
  <si>
    <t>914112</t>
  </si>
  <si>
    <t>DOPRAVNÍ ZNACKY ZÁKLAD VELIKOSTI OCEL NEREFLEXNÍ - MONTÁŽ S PREMÍST</t>
  </si>
  <si>
    <t xml:space="preserve"> ks4 = 4,000 [A]_x000d_
 Celkem: A = 4,000 [B]_x000d_</t>
  </si>
  <si>
    <t>Položka zahrnuje:
- dopravu demontované znacky z docasné skládky
- osazení a montáž znacky na míste urceném projektem
- nutnou opravu poškozených cástí
Položka nezahrnuje:
- dodávku znacky</t>
  </si>
  <si>
    <t xml:space="preserve"> ks8 = 8,000 [A]_x000d_
 Celkem: A = 8,000 [B]_x000d_</t>
  </si>
  <si>
    <t xml:space="preserve"> ks12 = 12,000 [A]_x000d_</t>
  </si>
  <si>
    <t>914561</t>
  </si>
  <si>
    <t>DOPRAV ZNAC VELKOPLOŠ HLINÍK LAMELY FÓLIE TR 2 - DOD A MONT</t>
  </si>
  <si>
    <t>výmena stávajícího dopravního znacení</t>
  </si>
  <si>
    <t xml:space="preserve"> 5*7*2+7*9+9*13*2 = 367,000 [A]_x000d_</t>
  </si>
  <si>
    <t>914563</t>
  </si>
  <si>
    <t>DOPRAV ZNAC VELKOPLOŠ HLINÍK LAMELY FÓLIE TR 2 - DEMONTÁŽ</t>
  </si>
  <si>
    <t>914571</t>
  </si>
  <si>
    <t>DOPRAV ZNACKY VELKOPL HLINÍK LAMELY FÓLIE TR 3 - DOD A MONT</t>
  </si>
  <si>
    <t xml:space="preserve"> 5*7*4+5*4*4+5*7*4 = 360,000 [A]_x000d_</t>
  </si>
  <si>
    <t>914573</t>
  </si>
  <si>
    <t>DOPR ZNAC VELKOPL HLINÍK LAMELY FÓLIE TR 3 - DEMONTÁŽ</t>
  </si>
  <si>
    <t xml:space="preserve"> ks9 = 9,000 [A]_x000d_</t>
  </si>
  <si>
    <t xml:space="preserve"> VDZ š.0,25 prechod a záliv bus (pl) 17.5+(13+3.25*4+12)*0.25*2 = 36,500 [A]_x000d_
 VDZ š.0,125 (pl)(177+95)*0.125 = 34,000 [B]_x000d_
 VDZ š.0,25 m(pl) (161+102+52)*0.25 = 78,750 [C]_x000d_
 VDZ š.0,5 m - STOPCÁRY(pl) 16*0.5 = 8,000 [D]_x000d_
 Celkem: A+B+C+D = 157,250 [E]_x000d_</t>
  </si>
  <si>
    <t xml:space="preserve"> VDZ symboly - šipky, piktogramy na vozovce a chodníku (kus) 26 = 26,000 [A]_x000d_
 Celkem: A = 26,000 [B]_x000d_</t>
  </si>
  <si>
    <t xml:space="preserve"> Chodníkové obruby š.100mm dl.320 = 320,000 [A]_x000d_
 Celkem: A = 320,000 [B]_x000d_</t>
  </si>
  <si>
    <t xml:space="preserve"> Silnicní obruby š.150mm dl.250 = 250,000 [A]_x000d_
 Celkem: A = 250,000 [B]_x000d_</t>
  </si>
  <si>
    <t>91725</t>
  </si>
  <si>
    <t>NÁSTUPIŠTNÍ OBRUBNÍKY BETONOVÉ</t>
  </si>
  <si>
    <t xml:space="preserve"> Nástupištní obruby typu Kassel dl.24 = 24,000 [A]_x000d_
 Celkem: A = 24,000 [B]_x000d_</t>
  </si>
  <si>
    <t xml:space="preserve"> Kolem autobusového zálivu 2x dl. 20*2 = 40,000 [A]_x000d_
 pri napojení na stáv. vozovku7.5+7.5+6.5 = 21,500 [B]_x000d_
 Celkem: A+B = 61,500 [C]_x000d_</t>
  </si>
  <si>
    <t xml:space="preserve"> zalití spár kolem betonového zálivu BUS (dl) 20*2 = 40,000 [A]_x000d_
 zalití spár pri napojení na stáv. stav (dl) 7.5+7.5+6.5 = 21,500 [B]_x000d_
 Celkem: A+B = 61,500 [C]_x000d_</t>
  </si>
  <si>
    <t xml:space="preserve">Evidencní položka, Neocenovat v objektu SO/PS, položka se ocenuje pouze v objektu SO 90-90    
Zpusob likvidace: recyklace, druhotné využití.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</si>
  <si>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odkop podkladu z kameniva z vozovky a chodníku (obj*obj.hm) 678.5*2.1 = 1424,850 [A]_x000d_
 odkopávky pro trativod (obj*obj.hm) (0.3*380)*2.1 = 239,400 [B]_x000d_
 odkopávky pro prípojky UV a chránicky (obj*obj.hm) 43*2.1 = 90,300 [C]_x000d_
 odkopávky celkem pro zrízení k-ce vozovky (obj*obj.hm) 175*2.1 = 367,500 [D]_x000d_
 sanace (obj*obj.hm)1758*2.1 = 3691,800 [E]_x000d_
 Celkem: A+B+C+D+E = 5813,850 [F]_x000d_</t>
  </si>
  <si>
    <t>Evidencní položka, Neocenovat v objektu SO/PS, položka se ocenuje pouze v objektu SO 90-90
V prípade možnosti je u odpadu uprednostnována recyklace pred skládkováním.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</si>
  <si>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odstranení krytu dlažby (dl*pl*obj.hm)275*0.08*2.2 = 48,400 [A]_x000d_
 odstranení obrub (dl*pl*obj.hm) (144+200)*0.15*2.2 = 113,520 [B]_x000d_
 borání bet. dílcu (obj*obj.hm) 5*2.2 = 11,000 [C]_x000d_
 Celkem: A+B+C = 172,920 [D]_x000d_</t>
  </si>
  <si>
    <t>Evidencní položka, Neocenovat v objektu SO/PS, položka se ocenuje pouze v objektu SO 90-90
V prípade možnosti je u odpadu uprednostnována recyklace pred skládkováním.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</si>
  <si>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živicný odpad predpoklad 90% bez dehtu (obj*obj.hm) (1490*0.2)*2.2*0.9 = 590,040 [A]_x000d_
 Celkem: A = 590,040 [B]_x000d_</t>
  </si>
  <si>
    <t>Evidencní položka, Neocenovat v objektu SO/PS, položka se ocenuje pouze v objektu SO 90-90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</si>
  <si>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>Evidencní položka, neocenovat v objektu SO/PS, položka se ocenuje pouze v objektu SO 90-90.
N odpad: nebezpecné látky:dehet (trída vyluhovatelnosti prekracuje I, a II. trídu a neprekracuje III. trídu dle vyhlášky 273/2021 Sb.)
Zpusob likvidace: skládka S-NO, spalovna N odpadu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</si>
  <si>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živicný odpad predpoklad 10% s dehtem (obj*obj.hm) (1490*0.2)*2.2*0.1 = 65,560 [A]_x000d_
 Celkem: A = 65,560 [B]_x000d_</t>
  </si>
  <si>
    <t>014211</t>
  </si>
  <si>
    <t>POPLATKY ZA ZEMNÍK - ORNICE</t>
  </si>
  <si>
    <t xml:space="preserve"> sejmutí nadbytecné ornice a uložení do zemníku mimo stavbu (pl*tl) 249-214 = 35,000 [A]_x000d_
 Celkem: A = 35,000 [B]_x000d_</t>
  </si>
  <si>
    <t>Položka zahrnuje:
- veškeré poplatky majiteli zemníku související s nákupem zeminy (nikoliv s otvírkou zemníku)
Položka nezahrnuje:
- x</t>
  </si>
  <si>
    <t>SO 01-18-03</t>
  </si>
  <si>
    <t xml:space="preserve"> odstranení dlažby (pl*tl) 105.5*0.06 = 6,330 [A]_x000d_
 Celkem: A = 6,330 [B]_x000d_</t>
  </si>
  <si>
    <t>Položka zahrnuje veškerou manipulaci s vybouranou sutí a s vybouranými hmotami, krome vodorovné dopravy,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</si>
  <si>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 xml:space="preserve"> nezpevnená komunikace (pl*tl) 210*0.45 = 94,500 [A]_x000d_
 komunikace (pl*tl) 2487*0.3 = 746,100 [B]_x000d_
 chodník (pl*tl) 274*0.3 = 82,200 [C]_x000d_
 Celkem: A+B+C = 922,800 [D]_x000d_</t>
  </si>
  <si>
    <t xml:space="preserve"> odstranení obruby (dl) 98.8 = 98,800 [A]_x000d_
 Celkem: A = 98,800 [B]_x000d_</t>
  </si>
  <si>
    <t xml:space="preserve"> frézování komunikace (predpoklad tl. 150mm)  (pl*tl) (2381.5+80)*0.15 = 369,225 [A]_x000d_
 frézování komunikace tl. 100mm  (pl*tl) (334.4-80)*0.1 = 25,440 [B]_x000d_
 Celkem: A+B = 394,665 [C]_x000d_</t>
  </si>
  <si>
    <t xml:space="preserve"> sejmutí ornice (pl*tl) 125*0.15 = 18,750 [A]_x000d_
 Celkem: A = 18,750 [B]_x000d_</t>
  </si>
  <si>
    <t>položka zahrnuje sejmutí ornice bez ohledu na tlouštku vrstvy a její vodorovnou dopravunezahrnuje uložení na trvalou skládku</t>
  </si>
  <si>
    <t>12273A</t>
  </si>
  <si>
    <t>ODKOPÁVKY A PROKOPÁVKY OBECNÉ TR. I - BEZ DOPRAVY</t>
  </si>
  <si>
    <t xml:space="preserve"> odkopávky - sanace (pl*tl) 2698.5*0.5 = 1349,250 [A]_x000d_
 Celkem: A = 1349,250 [B]_x000d_</t>
  </si>
  <si>
    <t>17110</t>
  </si>
  <si>
    <t>ULOŽENÍ SYPANINY DO NÁSYPU SE ZHUTNENÍM</t>
  </si>
  <si>
    <t xml:space="preserve"> násyp (obj) 27.5 = 27,500 [A]_x000d_
 Celkem: A = 27,500 [B]_x000d_</t>
  </si>
  <si>
    <t xml:space="preserve">položka zahrnuje:
- kompletní provedení zemní konstrukce vc. výberu vhodného materiálu- úprava  ukládaného  materiálu  vlhcením,  trídením,  promícháním  nebo  vysoušením,  príp. jiné úpravy za úcelem zlepšení jeho  mech. vlastností- hutnení i ruzné míry hutnení - ošetrení úložište po celou dobu práce v nem vc. klimatických opatrení- ztížení v okolí vedení, konstrukcí a objektu a jejich docasné zajištení- ztížení provádení vc. hutnení ve ztížených podmínkách a stísnených prostorech- ztížené ukládání sypaniny pod vodu- ukládání po vrstvách a po jiných nutných cástech (figurách) vc. dosypávek- spouštení a nošení materiálu- výmena cástí zemní konstrukce znehodnocené klimatickými vlivy- rucní hutnení a výpln jam a prohlubní v podloží- úprava, ocištení, ochrana a zhutnení podloží- svahování, hutnení a uzavírání povrchu svahu- zrízení lavic na svazích- udržování úložište a jeho ochrana proti vode- odvedení nebo obvedení vody v okolí úložište a v úložišti- veškeré  pomocné konstrukce umožnující provedení  zemní konstrukce  (príjezdy,  sjezdy,  nájezdy, lešení, podperné konstrukce, premostení, zpevnené plochy, zakrytí a pod.)</t>
  </si>
  <si>
    <t xml:space="preserve"> úprava pláne komunikace (pl) 2699 = 2699,000 [A]_x000d_
 úprava pláne chodník (pl) 274 = 274,000 [B]_x000d_
 Celkem: A+B = 2973,000 [C]_x000d_</t>
  </si>
  <si>
    <t xml:space="preserve"> rozprostrení ornice (pl*tl) 317*0.15 = 47,550 [A]_x000d_
 Celkem: A = 47,550 [B]_x000d_</t>
  </si>
  <si>
    <t xml:space="preserve"> travnatá plocha (pl) 317 = 317,000 [A]_x000d_
 Celkem: A = 317,000 [B]_x000d_</t>
  </si>
  <si>
    <t>Zahrnuje pokosení se shrabáním, naložení shrabku na dopravní prostredek, s odvozem a se složením, to vše bez ohledu na sklon terénuzahrnuje nutné zalití a hnojení</t>
  </si>
  <si>
    <t>položka zahrnuje celoplošný postrik a chemickou likvidace nežádoucích rostlin nebo jejích cástí a zabránení jejich dalšímu rustu na urovnaném volném terénu</t>
  </si>
  <si>
    <t xml:space="preserve"> nákup ornice (obj) 47.55-18.75 = 28,800 [A]_x000d_
 Celkem: A = 28,800 [B]_x000d_</t>
  </si>
  <si>
    <t xml:space="preserve"> opláštení drenážních trub (obv*d) 0.5*189 = 94,500 [A]_x000d_
 opláštení rýh (obv*d) 2.3*189 = 434,700 [B]_x000d_
 Celkem: A+B = 529,200 [C]_x000d_
 C * 1.2Koeficient množství = 635,040 [D]_x000d_</t>
  </si>
  <si>
    <t>položka zahrnuje dodávku predepsané geotextilie, mimostaveništní a vnitrostaveništní dopravu a její uložení vcetne potrebných presahu (nezapocítávají se do výmery)</t>
  </si>
  <si>
    <t>212035</t>
  </si>
  <si>
    <t>TRATIVODY KOMPLET Z TRUB NEKOV DN DO 150MM, RÝHA TR I</t>
  </si>
  <si>
    <t xml:space="preserve"> trativod (dl) 189 = 189,000 [A]_x000d_
 Celkem: A = 189,000 [B]_x000d_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</si>
  <si>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zásyp- zrízení spojovací vrstvy- zrízení podkladu a lože trativodu z predepsaného materiálu- dodávka a uložení trativodu predepsaného materiálu a profilu- obsyp trativodu predepsaným materiálem- ukoncení trativodu zaústením do potrubí nebo vodotece, prípadne vybudování ukoncujícího objektu (kaplicky) dle VL- veškerý materiál, výrobky a polotovary, vcetne mimostaveništní a vnitrostaveništní dopravy- nezahrnuje opláštení z geotextilie, fólie</t>
  </si>
  <si>
    <t xml:space="preserve"> sanace komunikace (pl*tl) 2428*0.5 = 1214,000 [A]_x000d_
 sanace chodník (pl*tl) 274*0.5 = 137,000 [B]_x000d_
 Celkem: A+B = 1351,000 [C]_x000d_</t>
  </si>
  <si>
    <t xml:space="preserve"> sanace(pl) 2428+274 = 2702,000 [A]_x000d_
 Celkem: A = 2702,000 [B]_x000d_
 B * 1.2Koeficient množství = 3242,400 [C]_x000d_</t>
  </si>
  <si>
    <t xml:space="preserve"> chodník - sjezdy (pl) 16+52.32 = 68,320 [A]_x000d_
 plocha komunikace - 2x vrstva ŠD (pl) 2428*2 = 4856,000 [B]_x000d_
 Celkem: A+B = 4924,320 [C]_x000d_</t>
  </si>
  <si>
    <t xml:space="preserve"> chodník (pl) 250 = 250,000 [A]_x000d_
 Celkem: A = 250,000 [B]_x000d_</t>
  </si>
  <si>
    <t>572123</t>
  </si>
  <si>
    <t>INFILTRACNÍ POSTRIK Z EMULZE DO 1,0KG/M2</t>
  </si>
  <si>
    <t xml:space="preserve"> plocha komunikace - 1x vrstva 3,14159265359 (pl) 2428 = 2428,000 [A]_x000d_
 Celkem: A = 2428,000 [B]_x000d_</t>
  </si>
  <si>
    <t>- dodání všech predepsaných materiálu pro postriky v predepsaném množství- provedení dle predepsaného technologického predpisu- zrízení vrstvy bez rozlišení šírky, pokládání vrstvy po etapách- úpravu napojení, ukoncení</t>
  </si>
  <si>
    <t xml:space="preserve"> plocha komunikace - 2x vrstva PS (pl) 2704*2 = 5408,000 [A]_x000d_
 Celkem: A = 5408,000 [B]_x000d_</t>
  </si>
  <si>
    <t xml:space="preserve"> plocha komunikace (pl) 2704 = 2704,000 [A]_x000d_
 Celkem: A = 2704,000 [B]_x000d_</t>
  </si>
  <si>
    <t>- dodání smesi v požadované kvalite- ocištení podkladu- uložení smesi dle predepsaného technologického predpisu, zhutnení vrstvy v predepsané tlouštce- zrízení vrstvy bez rozlišení šírky, pokládání vrstvy po etapách, vcetne pracovních spar a spoju- úpravu napojení, ukoncení podél obrubníku, dilatacních zarízení, odvodnovacích proužku, odvodnovacu, vpustí, šachet a pod.- nezahrnuje postriky, nátery- nezahrnuje tesnení podél obrubníku, dilatacních zarízení, odvodnovacích proužku, odvodnovacu, vpustí, šachet a pod.</t>
  </si>
  <si>
    <t>574E46</t>
  </si>
  <si>
    <t>ASFALTOVÝ BETON PRO PODKLADNÍ VRSTVY ACP 16+, 16S TL. 50MM</t>
  </si>
  <si>
    <t xml:space="preserve"> plocha komunikace (pl) 2428 = 2428,000 [A]_x000d_
 Celkem: A = 2428,000 [B]_x000d_</t>
  </si>
  <si>
    <t>582611</t>
  </si>
  <si>
    <t>KRYTY Z BETON DLAŽDIC SE ZÁMKEM ŠEDÝCH TL 60MM DO LOŽE Z KAM</t>
  </si>
  <si>
    <t xml:space="preserve"> dlažba 60 mm (pl) 250-1.6*(7.5+7+7.5+7+7.2+6.5)-1 = 180,680 [A]_x000d_
 Celkem: A = 180,680 [B]_x000d_</t>
  </si>
  <si>
    <t xml:space="preserve"> dlažba 80 mm (pl) 1.6*(7.5+7+7.5+7+7.2+6.5)-16 = 52,320 [A]_x000d_
 Celkem: A = 52,320 [B]_x000d_</t>
  </si>
  <si>
    <t>58261A</t>
  </si>
  <si>
    <t>KRYTY Z BETON DLAŽDIC SE ZÁMKEM BAREV RELIÉF TL 60MM DO LOŽE Z KAM</t>
  </si>
  <si>
    <t xml:space="preserve"> reliéfrní dlažba 60mm (pl) 1 = 1,000 [A]_x000d_
 Celkem: A = 1,000 [B]_x000d_</t>
  </si>
  <si>
    <t xml:space="preserve"> reliéfrní dlažba 80mm (pl) 16 = 16,000 [A]_x000d_</t>
  </si>
  <si>
    <t xml:space="preserve"> chránicka (dl) 20 = 20,000 [A]_x000d_
 Celkem: A = 20,000 [B]_x000d_</t>
  </si>
  <si>
    <t>1. Položka obsahuje:
 – prípravu podkladu pro osazení2. Položka neobsahuje:
 X
3. Zpusob merení:
Merí se metr délkový.</t>
  </si>
  <si>
    <t>1. Položka obsahuje:
 – odvinutí, napojení a zatažení lana do kanálku nebo tvárnicové trasy – pomocné mechanismy2. Položka neobsahuje:
 X
3. Zpusob merení:
Merí se metr délkový.</t>
  </si>
  <si>
    <t xml:space="preserve"> prípojky UV (dl) 22 = 22,000 [A]_x000d_
 Celkem: A = 22,000 [B]_x000d_</t>
  </si>
  <si>
    <t xml:space="preserve">položky pro zhotovení potrubí platí bez ohledu na sklonzahrnuje:
- výrobní dokumentaci (vcetne technologického predpisu)- dodání veškerého trubního a pomocného materiálu  (trouby,  trubky,  tvarovky,  spojovací a tesnící  materiál a pod.), podperných, závesných a upevnovacích prvku, vcetne potrebných úprav- úprava a príprava podkladu a podper, ocištení a ošetrení podkladu a podper- zrízení plne funkcního potrubí, kompletní soustavy, podle príslušného technologického predpisu- zrízení potrubí i jednotlivých cástí po etapách, vcetne pracovních spar a spoju, pracovního zaslepení koncu a pod.- úprava prostupu, pruchodu  šachtami a komorami, okolí podper a vyústení, zaústení, napojení, vyvedení a upevnení odpad. výustí- ochrana potrubí náterem (vc. úpravy povrchu), prípadne izolací, nejsou-li tyto práce predmetem jiné položky- úprava, ocištení a ošetrení prostoru kolem potrubí- položky platí pro práce provádené v prostoru zapaženém i nezapaženém a i v kolektorech, chránickách- položky zahrnují i práce spojené s nutnými obtoky, prevádením a cerpáním vodynezahrnuje tlakové zkoušky ani proplach a dezinfekci</t>
  </si>
  <si>
    <t xml:space="preserve"> UV (ks) 4 = 4,000 [A]_x000d_
 Celkem: A = 4,000 [B]_x000d_</t>
  </si>
  <si>
    <t xml:space="preserve">položka zahrnuje:
- dodávku a osazení predepsaných dílu vcetne mríže- výpln, tesnení  a tmelení spar a spoju,- opatrení  povrchu  betonu  izolací  proti zemní vlhkosti v cástech, kde prijdou do styku se zeminou nebo kamenivem,- predepsané podkladní konstrukce</t>
  </si>
  <si>
    <t xml:space="preserve"> DZ (ks) 1 = 1,000 [A]_x000d_
 Celkem: A = 1,000 [B]_x000d_</t>
  </si>
  <si>
    <t>položka zahrnuje:
- dodání a osazení zrcadla vcetne nutných zemních prací- predepsaná povrchová úprava- vnitrostaveništní a mimostaveništní doprava- odrazky plastové nebo z retroreflexní fólie.</t>
  </si>
  <si>
    <t xml:space="preserve"> IJ4a (ks) 1 = 1,000 [A]_x000d_
 B28 (ks) 2 = 2,000 [B]_x000d_
 B29 (ks) 1 = 1,000 [C]_x000d_
 E8c (ks) 1 = 1,000 [D]_x000d_
 E8a (ks) 1 = 1,000 [E]_x000d_
 Celkem: A+B+C+D+E = 6,000 [F]_x000d_</t>
  </si>
  <si>
    <t>Položka zahrnuje odstranení, demontáž a odklizení materiálu s odvozem na predepsané místo</t>
  </si>
  <si>
    <t>914132</t>
  </si>
  <si>
    <t>DOPRAVNÍ ZNACKY ZÁKLADNÍ VELIKOSTI OCELOVÉ FÓLIE TR 2 - MONTÁŽ S PREMÍSTENÍM</t>
  </si>
  <si>
    <t xml:space="preserve"> E29 (ks) 1 = 1,000 [A]_x000d_
 E8c (ks) 1 = 1,000 [B]_x000d_
 E8a (ks) 1 = 1,000 [C]_x000d_
 Celkem: A+B+C = 3,000 [D]_x000d_</t>
  </si>
  <si>
    <t xml:space="preserve"> B29 (ks) 1 = 1,000 [A]_x000d_
 P6 (ks) 2 = 2,000 [B]_x000d_
 P4 (ks) 2 = 2,000 [C]_x000d_
 P2 (ks) 2 = 2,000 [D]_x000d_
 E2d (ks) 1 = 1,000 [E]_x000d_
 Celkem: A+B+C+D+E = 8,000 [F]_x000d_</t>
  </si>
  <si>
    <t>914471</t>
  </si>
  <si>
    <t>DOPRAVNÍ ZNACKY 100X150CM HLINÍKOVÉ FÓLIE TR 2 - DODÁVKA A MONTÁŽ</t>
  </si>
  <si>
    <t xml:space="preserve"> IZ8a (ks) 2 = 2,000 [A]_x000d_
 IZ8b (ks) 2 = 2,000 [B]_x000d_
 Celkem: A+B = 4,000 [C]_x000d_</t>
  </si>
  <si>
    <t xml:space="preserve"> sloupky DZ (ks) 9 = 9,000 [A]_x000d_
 Celkem: A = 9,000 [B]_x000d_</t>
  </si>
  <si>
    <t>položka zahrnuje:
- sloupky a upevnovací zarízení vcetne jejich osazení (betonová patka, zemní práce)</t>
  </si>
  <si>
    <t xml:space="preserve"> vodorovné DZ (pl) 110 = 110,000 [A]_x000d_
 Celkem: A = 110,000 [B]_x000d_</t>
  </si>
  <si>
    <t>položka zahrnuje:
- dodání a pokládku náterového materiálu (merí se pouze natíraná plocha)- predznacení a reflexní úpravu</t>
  </si>
  <si>
    <t xml:space="preserve"> chodníková obruba (dl) 158 = 158,000 [A]_x000d_
 Celkem: A = 158,000 [B]_x000d_</t>
  </si>
  <si>
    <t xml:space="preserve"> silnicní obruba (dl) 50+160 = 210,000 [A]_x000d_
 Celkem: A = 210,000 [B]_x000d_</t>
  </si>
  <si>
    <t>Položka zahrnuje:
dodání a pokládku betonových obrubníku o rozmerech predepsaných zadávací dokumentacíbetonové lože i bocní betonovou operku.</t>
  </si>
  <si>
    <t xml:space="preserve"> rezání krytu (dl) 7+25+11+20 = 63,000 [A]_x000d_
 Celkem: A = 63,000 [B]_x000d_</t>
  </si>
  <si>
    <t xml:space="preserve"> zalití spár (dl) 63+8 = 71,000 [A]_x000d_
 Celkem: A = 71,000 [B]_x000d_</t>
  </si>
  <si>
    <t>položka zahrnuje dodávku a osazení predepsaného materiálu, ocištení ploch spáry pred úpravou, ocištení okolí spáry po úpravenezahrnuje tesnící profil</t>
  </si>
  <si>
    <t xml:space="preserve"> odstranení stávající UV (ks) 1 = 1,000 [A]_x000d_
 Celkem: A = 1,000 [B]_x000d_</t>
  </si>
  <si>
    <t>položka zahrnuje:
- kompletní bourací práce vcetne nezbytného rozsahu zemních prací,- veškerou manipulaci s vybouranou sutí a hmotami vcetne uložení na skládku,- veškeré další práce plynoucí z technologického predpisu a z platných predpisu,nezahrnuje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</si>
  <si>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podklad k kameniva (obj*obj.hm) 922.8*2.1 = 1937,880 [A]_x000d_
 sanace (obj*obj.hm) 1351*2.1 = 2837,100 [B]_x000d_
 Celkem: A+B = 4774,980 [C]_x000d_</t>
  </si>
  <si>
    <t xml:space="preserve"> odstranení obrub (dl*pl*obj.hm) 98.8*0.1*2.2 = 21,736 [A]_x000d_
 odstranení dlažby (obj*obj.hm) 6.33*2.2 = 13,926 [B]_x000d_
 Celkem: A+B = 35,662 [C]_x000d_</t>
  </si>
  <si>
    <t xml:space="preserve"> živicný odpad (obj*obj.hm) 394.665*2.2 = 868,263 [A]_x000d_
 Celkem: A = 868,263 [B]_x000d_</t>
  </si>
  <si>
    <t xml:space="preserve"> 2 = 2,000 [A]_x000d_
 Celkem: A = 2,000 [B]_x000d_</t>
  </si>
  <si>
    <t xml:space="preserve"> 5 = 5,000 [A]_x000d_
 Celkem: A = 5,000 [B]_x000d_</t>
  </si>
  <si>
    <t>SO 01-18-04</t>
  </si>
  <si>
    <t>O2</t>
  </si>
  <si>
    <t>SO 01-18-04A</t>
  </si>
  <si>
    <t xml:space="preserve"> odkopávky v míste živicného krytu  (pl*tl) 1377.2*0.15 = 206,580 [A]_x000d_
 odkopávky v míste bet. panelu  (pl*tl) 602.8*0.25 = 150,700 [B]_x000d_
 Celkem: A+B = 357,280 [C]_x000d_</t>
  </si>
  <si>
    <t>11346A</t>
  </si>
  <si>
    <t>ODSTRANENÍ KRYTU ZPEVNENÝCH PLOCH ZE SILNIC DÍLCU (PANELU) VCET PODKL - BEZ DOPRAVY</t>
  </si>
  <si>
    <t xml:space="preserve"> odstranení bet. panelu (pl*tl) 602.8*0.2 = 120,560 [A]_x000d_
 odstranení bet. panelu (predpoklad bet. panely pod živicným krytem (pl*tl) 1377.2*0.2 = 275,440 [B]_x000d_
 Celkem: A+B = 396,000 [C]_x000d_</t>
  </si>
  <si>
    <t xml:space="preserve"> odstranení obruby (dl) 20 = 20,000 [A]_x000d_
 Celkem: A = 20,000 [B]_x000d_</t>
  </si>
  <si>
    <t xml:space="preserve"> frézování živicných vrstev (tl. 0,1m)  (pl*tl) 1377.2*0.1 = 137,720 [A]_x000d_
 Celkem: A = 137,720 [B]_x000d_</t>
  </si>
  <si>
    <t xml:space="preserve"> sejmutí ornice  (pl*tl) 5079.9*0.15 = 761,985 [A]_x000d_
 Celkem: A = 761,985 [B]_x000d_</t>
  </si>
  <si>
    <t>položka zahrnuje sejmutí ornice bez ohledu na tlouštku vrstvy a její vodorovnou dopravu nezahrnuje uložení na trvalou skládku</t>
  </si>
  <si>
    <t xml:space="preserve"> odkopávky - gabionová zed (obj) 335.38 = 335,380 [A]_x000d_
 odkopávky mimo bet. panely a živ. kryt (pl*tl) 4712.4*0.3 = 1413,720 [B]_x000d_
 odkopávky - sanace zemní pláne (pl*tl) (602.8+1377.2+4712.4+171+192)*0.5 = 3527,700 [C]_x000d_
 Celkem: A+B+C = 5276,800 [D]_x000d_</t>
  </si>
  <si>
    <t xml:space="preserve"> rýha pro chránicku (dl*pl) 710*0.3 = 213,000 [A]_x000d_
 Celkem: A = 213,000 [B]_x000d_</t>
  </si>
  <si>
    <t>položka zahrnuje:
-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</si>
  <si>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 xml:space="preserve"> gabionová zed - násyp (obj) 41.92 = 41,920 [A]_x000d_
 uložení sypaniny pred a za mostem (obj) 235 = 235,000 [B]_x000d_
 Celkem: A+B = 276,920 [C]_x000d_</t>
  </si>
  <si>
    <t xml:space="preserve">položka zahrnuje:
- kompletní provedení zemní konstrukce vc. výberu vhodného materiálu 
- úprava  ukládaného  materiálu  vlhcením,  trídením,  promícháním  nebo  vysoušením,  príp. jiné úpravy za úcelem zlepšení jeho  mech. vlastností 
- hutnení i ruzné míry hutnení  
- ošetrení úložište po celou dobu práce v nem vc. klimatických opatrení 
- ztížení v okolí vedení, konstrukcí a objektu a jejich docasné zajištení 
- ztížení provádení vc. hutnení ve ztížených podmínkách a stísnených prostorech 
- ztížené ukládání sypaniny pod vodu 
- ukládání po vrstvách a po jiných nutných cástech (figurách) vc. dosypávek 
- spouštení a nošení materiálu 
- výmena cástí zemní konstrukce znehodnocené klimatickými vlivy 
- rucní hutnení a výpln jam a prohlubní v podloží 
- úprava, ocištení, ochrana a zhutnení podloží 
- svahování, hutnení a uzavírání povrchu svahu 
- zrízení lavic na svazích 
- udržování úložište a jeho ochrana proti vode 
- odvedení nebo obvedení vody v okolí úložište a v úložišti 
- veškeré  pomocné konstrukce umožnující provedení  zemní konstrukce  (príjezdy,  sjezdy,  nájezdy, lešení, podperné konstrukce, premostení, zpevnené plochy, zakrytí a pod.)</t>
  </si>
  <si>
    <t xml:space="preserve"> zásyp rýh pro chránicku (dl*pl) 710*0.3 = 213,000 [A]_x000d_
 Celkem: A = 213,000 [B]_x000d_</t>
  </si>
  <si>
    <t xml:space="preserve"> gabionová zed (pl) 329.28 = 329,280 [A]_x000d_
 úprava pláne - chodník (pl) 632.8 = 632,800 [B]_x000d_
 úprava pláne - komunikace (pl) 6283.4 = 6283,400 [C]_x000d_
 úprava pláne - most (pl) -138 = -138,000 [D]_x000d_
 Celkem: A+B+C+D = 7107,480 [E]_x000d_</t>
  </si>
  <si>
    <t xml:space="preserve"> rozprostrení ornice (pl*tl) 832.6*0.15 = 124,890 [A]_x000d_
 Celkem: A = 124,890 [B]_x000d_</t>
  </si>
  <si>
    <t>položka zahrnuje:
 nutné premístení ornice z docasných skládek vzdálených do 50m rozprostrení ornice v predepsané tlouštce v rovine a ve svahu do 1:
5</t>
  </si>
  <si>
    <t xml:space="preserve"> rozprostrení ornice (pl) 832.6 = 832,600 [A]_x000d_
 Celkem: A = 832,600 [B]_x000d_</t>
  </si>
  <si>
    <t xml:space="preserve"> ornice (pl) 832.6 = 832,600 [A]_x000d_
 Celkem: A = 832,600 [B]_x000d_</t>
  </si>
  <si>
    <t>Zahrnuje pokosení se shrabáním, naložení shrabku na dopravní prostredek, s odvozem a se složením, to vše bez ohledu na sklon terénu zahrnuje nutné zalití a hnojení</t>
  </si>
  <si>
    <t xml:space="preserve"> rozprotrení ornice (pl) 832.6 = 832,600 [A]_x000d_
 Celkem: A = 832,600 [B]_x000d_</t>
  </si>
  <si>
    <t xml:space="preserve"> oláštení drenážních trub (pl*dl) 0.5*1512 = 756,000 [A]_x000d_
 opláštení rýh (pl*dl) 2.3*1512 = 3477,600 [B]_x000d_
 Celkem: A+B = 4233,600 [C]_x000d_
 C * 1.2Koeficient množství = 5080,320 [D]_x000d_</t>
  </si>
  <si>
    <t xml:space="preserve"> trativod (dl) 1512 = 1512,000 [A]_x000d_
 Celkem: A = 1512,000 [B]_x000d_</t>
  </si>
  <si>
    <t xml:space="preserve"> sanace zemní pláne (pl*tl) 6144.8*0.5 = 3072,400 [A]_x000d_
 Celkem: A = 3072,400 [B]_x000d_</t>
  </si>
  <si>
    <t>položka zahrnuje dodávku predepsaného kameniva, mimostaveništní a vnitrostaveništní dopravu a jeho uložení není
-li v zadávací dokumentaci uvedeno jinak, jedná se o nakupovaný materiál</t>
  </si>
  <si>
    <t xml:space="preserve"> sanace zemní pláne (pl*tl) 6144.8 = 6144,800 [A]_x000d_
 Celkem: A = 6144,800 [B]_x000d_
 B * 1.2Koeficient množství = 7373,760 [C]_x000d_</t>
  </si>
  <si>
    <t xml:space="preserve"> gabionová zed (obj) 8.16 = 8,160 [A]_x000d_
 Celkem: A = 8,160 [B]_x000d_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</si>
  <si>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 
- zhotovení nepropustného, mrazuvzdorného betonu a betonu požadované trvanlivosti a vlastností 
- užití potrebných prísad a technologií výroby betonu 
- zrízení pracovních a dilatacních spar, vcetne potrebných úprav, výplne, vložek, opracování, ocištení a ošetrení 
- bednení  požadovaných  konstr. (i ztracené) s úpravou  dle požadované  kvality povrchu betonu, vcetne odbednovacích a odskružovacích prostredku 
- podperné  konstr. (skruže) a lešení všech druhu pro bednení, uložení cerstvého betonu, výztuže a doplnkových konstr., vc. požadovaných otvoru, ochranných a bezpecnostních opatrení a základu techto konstrukcí a lešení 
- vytvorení kotevních cel, kapes, nálitku, a sedel 
- zrízení  všech  požadovaných  otvoru, kapes, výklenku, prostupu, dutin, drážek a pod., vc. ztížení práce a úprav  kolem nich 
- úpravy pro osazení výztuže, doplnkových konstrukcí a vybavení 
- úpravy povrchu pro položení požadované izolace, povlaku a náteru, prípadne vyspravení 
- upevnení kotevních prvku a doplnkových konstrukcí 
- nátery zabranující soudržnost betonu a bednení 
- výpln, tesnení  a tmelení spar a spoju 
- opatrení  povrchu  betonu  izolací  proti zemní vlhkosti v cástech, kde prijdou do styku se zeminou nebo kamenivem 
- prípadné zrízení spojovací vrstvy u základu 
- úpravy pro osazení zarízení ochrany konstrukce proti vlivu bludných proudu 
- objem betonu pro prebetonování a nadbetonování, který se nepricítá ke stanovenému objemu výplne piloty 
- ukoncení piloty pod ústím vrtu a vyplnení zbývající cásti sypaninou nebo kamenivem 
- odbourání a odstranení znehodnocené cásti výplne a úprava hlavy piloty pred výstavbou další konstrukcní cásti 
- zrízení výplne piloty pod hladinou vody 
- veškerý materiál, výrobky a polotovary, vcetne mimostaveništní a vnitrostaveništní dopravy 
- nezahrnuje dodání a osazení výztuže, nezahrnuje vrty</t>
  </si>
  <si>
    <t xml:space="preserve"> gabionová zed (hm) 1.8 = 1,800 [A]_x000d_
 Celkem: A = 1,800 [B]_x000d_</t>
  </si>
  <si>
    <t>položka zahrnuje:
- veškerý materiál, výrobky a polotovary, vcetne mimostaveništní a vnitrostaveništní dopravy 
- dodání betonárské výztuže v požadované kvalite, stríhání, rezání, ohýbání a spojování do všech požadovaných tvaru (vc. armakošu) a uložení s požadovaným zajištením polohy a krytí výztuže betonem 
- veškeré svary nebo jiné spoje výztuže 
- pomocné konstrukce a práce pro osazení a upevnení výztuže 
- zednické výpomoci pro montáž betonárské výztuže 
- úpravy výztuže pro osazení doplnkových konstrukcí 
- ochranu výztuže do doby jejího zabetonování 
- úpravy výztuže pro zrízení kotevních prvku, závesných ok a doplnkových konstrukcí 
- veškerá opatrení pro zajištení soudržnosti výztuže a betonu 
- vodivé propojení výztuže, které je soucástí ochrany konstrukce proti vlivum bludných proudu, vyvedení do merících skríní nebo míst pro merení bludných proudu (vlastní merící skríne se uvádejí položkami SD 74) 
- povrchovou antikorozní úpravu výztuže 
- separaci výztuže 
- osazení merících zarízení a úpravy pro ne 
- osazení merících skríní nebo míst pro merení bludných proudu</t>
  </si>
  <si>
    <t xml:space="preserve"> gabionová zed (obj) 21.98 = 21,980 [A]_x000d_
 Celkem: A = 21,980 [B]_x000d_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</si>
  <si>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 
- zhotovení nepropustného, mrazuvzdorného betonu a betonu požadované trvanlivosti a vlastností, 
- užití potrebných prísad a technologií výroby betonu, 
- zrízení pracovních a dilatacních spar, vcetne potrebných úprav, výplne, vložek, opracování, ocištení a ošetrení, 
- bednení  požadovaných  konstr. (i ztracené) s úpravou  dle požadované  kvality povrchu betonu, vcetne odbednovacích a odskružovacích prostredku, 
- podperné  konstr. (skruže) a lešení všech druhu pro bednení, uložení cerstvého betonu, výztuže a doplnkových konstr., vc. požadovaných otvoru, ochranných a bezpecnostních opatrení a základu techto konstrukcí a lešení, 
- vytvorení kotevních cel, kapes, nálitku, a sedel, 
- zrízení  všech  požadovaných  otvoru, kapes, výklenku, prostupu, dutin, drážek a pod., vc. ztížení práce a úprav  kolem nich, 
- úpravy pro osazení výztuže, doplnkových konstrukcí a vybavení, 
- úpravy povrchu pro položení požadované izolace, povlaku a náteru, prípadne vyspravení, 
- ztížení práce u kabelových a injektážních trubek a ostatních zarízení osazovaných do betonu, 
- konstrukce betonových kloubu, upevnení kotevních prvku a doplnkových konstrukcí, 
- nátery zabranující soudržnost betonu a bednení, 
- výpln, tesnení  a tmelení spar a spoju, 
- opatrení  povrchu  betonu  izolací  proti zemní vlhkosti v cástech, kde prijdou do styku se zeminou nebo kamenivem, 
- prípadné zrízení spojovací vrstvy u základu, 
- úpravy pro osazení zarízení ochrany konstrukce proti vlivu bludných proudu</t>
  </si>
  <si>
    <t xml:space="preserve"> gabionová zed (hm) 4.84 = 4,840 [A]_x000d_
 Celkem: A = 4,840 [B]_x000d_</t>
  </si>
  <si>
    <t xml:space="preserve">položka zahrnuje:
- dodání betonárské výztuže v požadované kvalite, stríhání, rezání, ohýbání a spojování do všech požadovaných tvaru (vc. armakošu) a uložení s požadovaným zajištením polohy a krytí výztuže betonem, 
- veškeré svary nebo jiné spoje výztuže, 
- pomocné konstrukce a práce pro osazení a upevnení výztuže, 
- zednické výpomoci pro montáž betonárské výztuže, 
- úpravy výztuže pro osazení doplnkových konstrukcí, 
- ochranu výztuže do doby jejího zabetonování, 
- úpravy výztuže pro zrízení železobetonových kloubu, kotevních prvku, závesných ok a doplnkových konstrukcí, 
- veškerá opatrení pro zajištení soudržnosti výztuže a betonu, 
- vodivé propojení výztuže, které je soucástí ochrany konstrukce proti vlivum bludných proudu, vyvedení do merících skríní nebo míst pro merení bludných proudu (vlastní merící skríne se uvádejí položkami SD 74) 
- povrchovou antikorozní úpravu výztuže, 
- separaci výztuže, 
- osazení merících zarízení a úpravy pro ne, 
- osazení merících skríní nebo míst pro merení bludných proudu.</t>
  </si>
  <si>
    <t>3332A9</t>
  </si>
  <si>
    <t>MOSTNÍ OPERY A KRÍDLA Z GABIONU RUCNE ROVNANÝCH, DRÁT O4,0MM, POVRCHOVÁ ÚPRAVA Zn + Al + PA6</t>
  </si>
  <si>
    <t xml:space="preserve"> gabionová zed (obj) 275.75 = 275,750 [A]_x000d_
 Celkem: A = 275,750 [B]_x000d_</t>
  </si>
  <si>
    <t>- položka zahrnuje dodávku a osazení drátených košu s výplní lomovým kamenem. 
- gabionové matrace se vykazují v pol.c.2722**.</t>
  </si>
  <si>
    <t xml:space="preserve"> gabionová zed (obj) 31.44 = 31,440 [A]_x000d_
 Celkem: A = 31,440 [B]_x000d_</t>
  </si>
  <si>
    <t xml:space="preserve">- dodání  cerstvého  betonu  (betonové  smesi)  požadované  kvality,  jeho  uložení  do požadovaného tvaru pri jakékoliv hustote výztuže, konzistenci cerstvého betonu a zpusobu hutnení, ošetrení a ochranu betonu 
- zhotovení nepropustného, mrazuvzdorného betonu a betonu požadované trvanlivosti a vlastností 
- užití potrebných prísad a technologií výroby betonu 
- zrízení pracovních a dilatacních spar, vcetne potrebných úprav, výplne, vložek, opracování, ocištení a ošetrení 
- bednení  požadovaných  konstr. (i ztracené) s úpravou  dle požadované  kvality povrchu betonu 
- vytvorení kotevních cel, kapes, nálitku, a sedel 
- zrízení  všech  požadovaných  otvoru, kapes, výklenku, prostupu, dutin, drážek a pod., vc. ztížení práce a úprav  kolem nich 
- úpravy pro osazení výztuže, doplnkových konstrukcí a vybavení 
- úpravy povrchu pro položení požadované izolace, povlaku a náteru, prípadne vyspravení 
- nátery zabranující soudržnost betonu a bednení 
- výpln, tesnení  a tmelení spar a spoju 
- opatrení  povrchu  betonu  izolací  proti zemní vlhkosti v cástech, kde prijdou do styku se zeminou nebo kamenivem 
- dodání betonárské výztuže v požadované kvalite, stríhání, rezání, ohýbání a spojování do všech požadovaných tvaru (vc. armakošu) a uložení s požadovaným zajištením polohy a krytí výztuže betonem 
- veškeré svary nebo jiné spoje výztuže 
- pomocné konstrukce a práce pro osazení a upevnení výztuže 
- úpravy výztuže pro osazení doplnkových konstrukcí 
- veškerá opatrení pro zajištení soudržnosti výztuže a betonu 
- povrchovou antikorozní úpravu výztuže 
- separaci výztuže</t>
  </si>
  <si>
    <t xml:space="preserve"> gabionová zed (obj) 41.92 = 41,920 [A]_x000d_
 Celkem: A = 41,920 [B]_x000d_</t>
  </si>
  <si>
    <t>465921</t>
  </si>
  <si>
    <t>DLAŽBY Z BETONOVÝCH DLAŽDIC NA SUCHO</t>
  </si>
  <si>
    <t xml:space="preserve"> plocha chodníku (pl) 632.8 = 632,800 [A]_x000d_
 Celkem: A = 632,800 [B]_x000d_</t>
  </si>
  <si>
    <t>položka zahrnuje:
- nutné zemní práce (svahování, úpravu pláne a pod.) 
- úpravu podkladu 
- dodávku a uložení dlažby z predepsaných dlaždic do predepsaného tvaru 
- spárování, tesnení, tmelení a vyplnení spar prípadne s vyklínováním 
- úprava povrchu pro odvedení srážkové vody 
- nezahrnuje podklad pod dlažbu, vykazuje se samostatne položkami SD 45</t>
  </si>
  <si>
    <t xml:space="preserve"> plocha komunikace - mimo most (pl) 6144.8*2 = 12289,600 [A]_x000d_
 plocha chodníku (pl) 632.8 = 632,800 [B]_x000d_
 Celkem: A+B = 12922,400 [C]_x000d_</t>
  </si>
  <si>
    <t>- dodání kameniva predepsané kvality a zrnitosti 
- rozprostrení a zhutnení vrstvy v predepsané tlouštce 
- zrízení vrstvy bez rozlišení šírky, pokládání vrstvy po etapách 
- nezahrnuje postriky, nátery</t>
  </si>
  <si>
    <t xml:space="preserve"> plocha komunikace - mimo most (pl) 6283.4-138.6 = 6144,800 [A]_x000d_
 Celkem: A = 6144,800 [B]_x000d_</t>
  </si>
  <si>
    <t>- dodání všech predepsaných materiálu pro postriky v predepsaném množství 
- provedení dle predepsaného technologického predpisu 
- zrízení vrstvy bez rozlišení šírky, pokládání vrstvy po etapách 
- úpravu napojení, ukoncení</t>
  </si>
  <si>
    <t xml:space="preserve"> plocha komunikace (pl) 6283.4*2 = 12566,800 [A]_x000d_
 Celkem: A = 12566,800 [B]_x000d_</t>
  </si>
  <si>
    <t xml:space="preserve"> plocha komunikace (pl) 6283.4 = 6283,400 [A]_x000d_
 Celkem: A = 6283,400 [B]_x000d_</t>
  </si>
  <si>
    <t>- dodání smesi v požadované kvalite 
- ocištení podkladu 
- uložení smesi dle predepsaného technologického predpisu, zhutnení vrstvy v predepsané tlouštce 
- zrízení vrstvy bez rozlišení šírky, pokládání vrstvy po etapách, vcetne pracovních spar a spoju 
- úpravu napojení, ukoncení podél obrubníku, dilatacních zarízení, odvodnovacích proužku, odvodnovacu, vpustí, šachet a pod. 
- nezahrnuje postriky, nátery 
- nezahrnuje tesnení podél obrubníku, dilatacních zarízení, odvodnovacích proužku, odvodnovacu, vpustí, šachet a pod.</t>
  </si>
  <si>
    <t>574C46</t>
  </si>
  <si>
    <t>ASFALTOVÝ BETON PRO LOŽNÍ VRSTVY ACL 16+, 16S TL. 50MM</t>
  </si>
  <si>
    <t xml:space="preserve"> plocha komunikace - na moste (pl) 138.6 = 138,600 [A]_x000d_
 Celkem: A = 138,600 [B]_x000d_</t>
  </si>
  <si>
    <t xml:space="preserve"> chránicka (dl) 710 = 710,000 [A]_x000d_
 Celkem: A = 710,000 [B]_x000d_</t>
  </si>
  <si>
    <t xml:space="preserve">1. Položka obsahuje:
  – proražení otvoru zdivem o prurezu od 0,01 do 0,025m2  – úpravu a zacištení omítky po montáži vedení  – pomocné mechanismy 
2. Položka neobsahuje:
  – protipožární ucpávku 3. Zpusob merení:
 Udává se pocet kusu kompletní konstrukce nebo práce.</t>
  </si>
  <si>
    <t xml:space="preserve">1. Položka obsahuje:
  – všechny náklady na demontáž stávajícího zarízení vcetne pomocných doplnujících úprav pro jeho likvidaci  – naložení vybouraného materiálu na dopravní prostredek  
2. Položka neobsahuje:
  – odvoz vybouraného materiálu  – poplatek za likvidaci odpadu (nacení se dle SSD 0) 3. Zpusob merení:
 Merí se metr délkový.</t>
  </si>
  <si>
    <t xml:space="preserve"> prípojky UV (dl) 74 = 74,000 [A]_x000d_
 Celkem: A = 74,000 [B]_x000d_</t>
  </si>
  <si>
    <t xml:space="preserve">položky pro zhotovení potrubí platí bez ohledu na sklon zahrnuje:
- výrobní dokumentaci (vcetne technologického predpisu) 
- dodání veškerého trubního a pomocného materiálu  (trouby,  trubky,  tvarovky,  spojovací a tesnící  materiál a pod.), podperných, závesných a upevnovacích prvku, vcetne potrebných úprav 
- úprava a príprava podkladu a podper, ocištení a ošetrení podkladu a podper 
- zrízení plne funkcního potrubí, kompletní soustavy, podle príslušného technologického predpisu 
- zrízení potrubí i jednotlivých cástí po etapách, vcetne pracovních spar a spoju, pracovního zaslepení koncu a pod. 
- úprava prostupu, pruchodu  šachtami a komorami, okolí podper a vyústení, zaústení, napojení, vyvedení a upevnení odpad. výustí 
- ochrana potrubí náterem (vc. úpravy povrchu), prípadne izolací, nejsou
-li tyto práce predmetem jiné položky 
- úprava, ocištení a ošetrení prostoru kolem potrubí 
- položky platí pro práce provádené v prostoru zapaženém i nezapaženém a i v kolektorech, chránickách 
- položky zahrnují i práce spojené s nutnými obtoky, prevádením a cerpáním vody nezahrnuje tlakové zkoušky ani proplach a dezinfekci</t>
  </si>
  <si>
    <t xml:space="preserve"> UV (ks) 21 = 21,000 [A]_x000d_
 Celkem: A = 21,000 [B]_x000d_</t>
  </si>
  <si>
    <t xml:space="preserve">položka zahrnuje:
- dodávku a osazení predepsaných dílu vcetne mríže 
- výpln, tesnení  a tmelení spar a spoju, 
- opatrení  povrchu  betonu  izolací  proti zemní vlhkosti v cástech, kde prijdou do styku se zeminou nebo kamenivem, 
- predepsané podkladní konstrukce</t>
  </si>
  <si>
    <t>9115C1</t>
  </si>
  <si>
    <t>SVODIDLO OCEL MOSTNÍ JEDNOSTR, ÚROVEN ZADRŽ H2 - DODÁVKA A MONTÁŽ</t>
  </si>
  <si>
    <t xml:space="preserve"> svodidla na gabionové zdi (dl) 24+18+10+20 = 72,000 [A]_x000d_
 Celkem: A = 72,000 [B]_x000d_</t>
  </si>
  <si>
    <t>položka zahrnuje:
- kompletní dodávku všech dílu ocelového svodidla s predepsanou povrchovou úpravou vcetne spojovacích a diltacních prvku 
- montáž a osazení svodidla, kotvení, t.j. kotevní desky, šrouby z nerez oceli, vrty a zálivku, pokud zadávací dokumentace nestanoví jinak, prípadné nivelacní hmoty pod kotevní desky 
- prechod na jiný typ svodidla nebo pres mostní záver 
- ochranu proti bludným proudum a vývody pro jejich merení nezahrnuje odrazky nebo retroreflexní fólie</t>
  </si>
  <si>
    <t xml:space="preserve"> DZ (ks) 14 = 14,000 [A]_x000d_
 Celkem: A = 14,000 [B]_x000d_</t>
  </si>
  <si>
    <t>položka zahrnuje:
- dodání a osazení zrcadla vcetne nutných zemních prací 
- predepsaná povrchová úprava 
- vnitrostaveništní a mimostaveništní doprava 
- odrazky plastové nebo z retroreflexní fólie.</t>
  </si>
  <si>
    <t xml:space="preserve"> P2 (ks) 2 = 2,000 [A]_x000d_
 B20a (ks) 2 = 2,000 [B]_x000d_
 B20b (ks) 1 = 1,000 [C]_x000d_
 E2d (ks) 1 = 1,000 [D]_x000d_
 P4 (ks) 1 = 1,000 [E]_x000d_
 Celkem: A+B+C+D+E = 7,000 [F]_x000d_</t>
  </si>
  <si>
    <t xml:space="preserve"> sloupky pro DZ (ks) 20 = 20,000 [A]_x000d_
 Celkem: A = 20,000 [B]_x000d_</t>
  </si>
  <si>
    <t xml:space="preserve"> VDZ (pl) 100 = 100,000 [A]_x000d_
 Celkem: A = 100,000 [B]_x000d_</t>
  </si>
  <si>
    <t>položka zahrnuje:
- dodání a pokládku náterového materiálu (merí se pouze natíraná plocha) 
- predznacení a reflexní úpravu</t>
  </si>
  <si>
    <t xml:space="preserve"> silnicní obruba (dl) 1627.5 = 1627,500 [A]_x000d_
 Celkem: A = 1627,500 [B]_x000d_</t>
  </si>
  <si>
    <t>Položka zahrnuje:
 dodání a pokládku betonových obrubníku o rozmerech predepsaných zadávací dokumentací betonové lože i bocní betonovou operku.</t>
  </si>
  <si>
    <t xml:space="preserve"> rezání krytu (dl) 50 = 50,000 [A]_x000d_
 Celkem: A = 50,000 [B]_x000d_</t>
  </si>
  <si>
    <t xml:space="preserve"> zalití spár (dl) 42+40+35+10+8 = 135,000 [A]_x000d_
 Celkem: A = 135,000 [B]_x000d_</t>
  </si>
  <si>
    <t xml:space="preserve"> odkopávky v míste bet. panelu (pl*tl*obj.hm) 602.8*0.25*2.1 = 316,470 [A]_x000d_
 odkopávky v míste živicného krytu (pl*tl*obj.hm) 1377.2*0.15*2.1 = 433,818 [B]_x000d_
 odkopávky mimo bet. panely a živ. kryt (pl*tl*obj.hm) 4712.4*0.3*2.1 = 2968,812 [C]_x000d_
 odkopávky - sanace zemní pláne (pl*tl*obj.hm) (602.8+1377.2+4712.4+171+192)*0.5*2.1 = 7408,170 [D]_x000d_
 odkopávky - rýhy pro trativody (dl*pl*obj.hm) 1512*0.3*2.1 = 952,560 [E]_x000d_
 ornice (obj*obj.hm) (761.985-124.89)*2.1 = 1337,900 [F]_x000d_
 uložení sypaniny  (obj*obj.hm) -235*2.1 = -493,500 [G]_x000d_
 odkopávky gabionová zed (obj.hm*(obj) 2.1*(335.38-41.92) = 616,266 [H]_x000d_
 Celkem: A+B+C+D+E+F+G+H = 13540,496 [I]_x000d_</t>
  </si>
  <si>
    <t xml:space="preserve"> obruba (dl*pl*obj.hm) 20*0.1*2.2 = 4,400 [A]_x000d_
 ŽB panely (pl*tl*obj.hm) 396*0.2*2.2 = 174,240 [B]_x000d_
 Celkem: A+B = 178,640 [C]_x000d_</t>
  </si>
  <si>
    <t xml:space="preserve"> živicný odpad (obj*obj.hm) 137.72*2.2 = 302,984 [A]_x000d_
 Celkem: A = 302,984 [B]_x000d_</t>
  </si>
  <si>
    <t xml:space="preserve"> 1 = 1,000 [A]_x000d_
 Celkem: A = 1,000 [B]_x000d_</t>
  </si>
  <si>
    <t>SO 01-18-04B</t>
  </si>
  <si>
    <t>Prumyslový areál Studénka - rušení cásti vlecky</t>
  </si>
  <si>
    <t>Prípravné práce (a pridružené)</t>
  </si>
  <si>
    <t>11110</t>
  </si>
  <si>
    <t>ODSTRANENÍ TRAVIN</t>
  </si>
  <si>
    <t>11120</t>
  </si>
  <si>
    <t>ODSTRANENÍ KROVIN</t>
  </si>
  <si>
    <t>11316</t>
  </si>
  <si>
    <t>ODSTRANENÍ KRYTU ZPEVNENÝCH PLOCH ZE SILNICNÍCH DÍLCU</t>
  </si>
  <si>
    <t>ODSTRANENÍ KOLEJOVÉHO LOŽE A DRÁŽNÍCH STEZEK</t>
  </si>
  <si>
    <t>965112</t>
  </si>
  <si>
    <t>DEMONTÁŽ KOLEJE NA BETONOVÝCH PRAŽCÍCH DO KOLEJOVÝCH POLÍ S ODVOZEM NA MONTÁŽNÍ ZÁKLADNU BEZ NÁSLEDNÉHO ROZEBRÁNÍ</t>
  </si>
  <si>
    <t>965222</t>
  </si>
  <si>
    <t>DEMONTÁŽ VÝHYBKOVÉ KONSTRUKCE NA DREVENÝCH PRAŽCÍCH DO KOLEJOVÝCH POLÍ S ODVOZEM NA MONTÁŽNÍ ZÁKLADNU BEZ NÁSLEDNÉHO ROZEBRÁNÍ</t>
  </si>
  <si>
    <t>965232</t>
  </si>
  <si>
    <t>DEMONTÁŽ VÝHYBKOVÉ KONSTRUKCE NA OCELOVÝCH PRAŽCÍCH DO KOLEJOVÝCH POLÍ S ODVOZEM NA MONTÁŽNÍ ZÁKLADNU BEZ NÁSLEDNÉHO ROZEBRÁNÍ</t>
  </si>
  <si>
    <t>965441</t>
  </si>
  <si>
    <t>ODSTRANENÍ ZARÁŽEDLA KOLEJNICOVÉHO</t>
  </si>
  <si>
    <t xml:space="preserve">ODSTRANENÍ ZARÁŽEDLA KOLEJNICOVÉHO  S ODVOZEM NA MÍSTO V PRUM.AREÁLU STUDÉNKA (S ODVOZEM NA MÍSTO V PRUM.AREÁLU STUDÉNKA)</t>
  </si>
  <si>
    <t>966188</t>
  </si>
  <si>
    <t>DEMONTÁŽ KONSTRUKCÍ KOVOVÝCH S ODVOZEM DO 20KM</t>
  </si>
  <si>
    <t>DEMONTÁŽ KONSTRUKCÍ KOVOVÝCH S ODVOZEM DO 20KM (OSVETLOVACÍ STOŽÁRY A MYCÍ BRÁNA)</t>
  </si>
  <si>
    <t>R11316</t>
  </si>
  <si>
    <t>PREMÍSTENÍ KRYTU ZPEVNENÝCH PLOCH ZE SILNICNÍCH DÍLCU - PRESUN STÁVAJÍCÍCH BET. PREFABRIKÁTU VC. NALOŽENÍ A SLOŽENÍ V MÍSTE AREÁLU</t>
  </si>
  <si>
    <t>Likvidace odpadu vc. Dopravy</t>
  </si>
  <si>
    <t>R015150</t>
  </si>
  <si>
    <t>NEOCENOVAT - POPLATKY ZA LIKVIDACI ODPADU NEKONTAMINOVANÝCH - 17 05 08 ŠTERK Z KOLEJIŠTE VCETNE DOPRAVY</t>
  </si>
  <si>
    <t>POPLATKY ZA LIKVIDACI ODPADU NEKONTAMINOVANÝCH - 17 05 08 ŠTERK Z KOLEJIŠTE VCETNE DOPRAVY</t>
  </si>
  <si>
    <t>POPLATKY ZA LIKVIDACI ODPADU NEBEZPECNÝCH - 17 05 07* ŠTERK Z KOLEJIŠTE LOKÁLNE ZNECIŠTENÝ ROPNÝMI LÁTKAMI (VÝHYBKY) - BIODEGRADACE, VCETNE DOPRAVY</t>
  </si>
  <si>
    <t>SO 01-18-05</t>
  </si>
  <si>
    <t>1131AA</t>
  </si>
  <si>
    <t>ODSTRANENÍ KRYTU ZPEVNENÝCH PLOCH Z BETONU VYZTUŽENÉHO - BEZ DOPRAVY</t>
  </si>
  <si>
    <t xml:space="preserve"> odstranení bet. krytu (pl*tl) 84.5*0.25 = 21,125 [A]_x000d_
 Celkem: A = 21,125 [B]_x000d_</t>
  </si>
  <si>
    <t xml:space="preserve"> odkopávky podkladu (pl*tl) 135.7*0.4 = 54,280 [A]_x000d_
 Celkem: A = 54,280 [B]_x000d_</t>
  </si>
  <si>
    <t xml:space="preserve"> obruba okolo stredového kruhu (dl) 40.9 = 40,900 [A]_x000d_
 obruba okolo prstence(dl) 53.5 = 53,500 [B]_x000d_
 Celkem: A+B = 94,400 [C]_x000d_</t>
  </si>
  <si>
    <t>11356A</t>
  </si>
  <si>
    <t>ODSTRANENÍ OBRUB Z DLAŽEBNÍCH KOSTEK DVOJITÝCH - BEZ DOPRAVY</t>
  </si>
  <si>
    <t xml:space="preserve"> dvojrádek okolo prstence (dl) 53.5 = 53,500 [A]_x000d_
 Celkem: A = 53,500 [B]_x000d_</t>
  </si>
  <si>
    <t xml:space="preserve"> frézování tl. 0,2m  (pl*tl) 51.9*0.2 = 10,380 [A]_x000d_
 Celkem: A = 10,380 [B]_x000d_</t>
  </si>
  <si>
    <t xml:space="preserve"> sanace (pl*tl) 122.2*0.5 = 61,100 [A]_x000d_
 Celkem: A = 61,100 [B]_x000d_</t>
  </si>
  <si>
    <t xml:space="preserve"> uložení sypaniny do stredového ostrova (pl*tl) 70.7*0.5 = 35,350 [A]_x000d_
 Celkem: A = 35,350 [B]_x000d_</t>
  </si>
  <si>
    <t xml:space="preserve"> rozprostrení ornice - stredový ostrov (pl) 70.7 = 70,700 [A]_x000d_
 Celkem: A = 70,700 [B]_x000d_</t>
  </si>
  <si>
    <t xml:space="preserve"> sanace (pl) 122.2 = 122,200 [A]_x000d_
 Celkem: A = 122,200 [B]_x000d_</t>
  </si>
  <si>
    <t>Položka zahrnuje:
- dodávku predepsané geotextilie
- úpravu, ocištení a ochranu podkladu
- prichycení k podkladu, prípadne zatížení
- úpravy spoju a zajištení okraju
- úpravy pro odvodnení
- nutné presahy (nezapocítávají se do výmery)
- mimostaveništní a vnitrostaveništní dopravu
Položka nezahrnuje:
- x</t>
  </si>
  <si>
    <t xml:space="preserve"> KARI 6x100/100 - 2x vrstva (p*pl*hm) 2*146*0.00444 = 1,296 [A]_x000d_
 Celkem: A = 1,296 [B]_x000d_
 B * 1.3Koeficient množství = 1,685 [C]_x000d_</t>
  </si>
  <si>
    <t>položka zahrnuje:
- dodání betonárské výztuže v požadované kvalite, stríhání, rezání, ohýbání a spojování do všech požadovaných tvaru (vc. armakošu) a uložení s požadovaným zajištením polohy a krytí výztuže betonem- veškeré svary nebo jiné spoje výztuže- pomocné konstrukce a práce pro osazení a upevnení výztuže- zednické výpomoci pro montáž betonárské výztuže- úpravy výztuže pro osazení doplnkových konstrukcí- ochranu výztuže do doby jejího zabetonování- veškerá opatrení pro zajištení soudržnosti výztuže a betonu- vodivé propojení výztuže, které je soucástí ochrany konstrukce proti vlivum bludných proudu, vyvedení do merících skríní nebo míst pro merení bludných proudu- povrchovou antikorozní úpravu výztuže- separaci výztuže</t>
  </si>
  <si>
    <t>56142G</t>
  </si>
  <si>
    <t xml:space="preserve">SMESI Z KAMENIVA STMELENÉ CEMENTEM  SC C 8/10 TL. DO 100MM</t>
  </si>
  <si>
    <t xml:space="preserve"> plocha prstence (pl) 122.2 = 122,200 [A]_x000d_
 plocha komunikace (pl) 28.8 = 28,800 [B]_x000d_
 Celkem: A+B = 151,000 [C]_x000d_</t>
  </si>
  <si>
    <t>Položka zahrnuje:
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Položka nezahrnuje:
- postriky, nátery</t>
  </si>
  <si>
    <t xml:space="preserve"> sanace (obj) 61.1 = 61,100 [A]_x000d_
 Celkem: A = 61,100 [B]_x000d_</t>
  </si>
  <si>
    <t xml:space="preserve"> plocha prstence (pl) 122.2 = 122,200 [A]_x000d_
 Celkem: A = 122,200 [B]_x000d_</t>
  </si>
  <si>
    <t xml:space="preserve"> plocha komunikace (pl) 28.8 = 28,800 [A]_x000d_
 Celkem: A = 28,800 [B]_x000d_</t>
  </si>
  <si>
    <t xml:space="preserve"> plocha komunikace(pl) 2*28.8 = 57,600 [A]_x000d_
 Celkem: A = 57,600 [B]_x000d_</t>
  </si>
  <si>
    <t xml:space="preserve"> plocha komunikace(pl) 28.8 = 28,800 [A]_x000d_
 Celkem: A = 28,800 [B]_x000d_</t>
  </si>
  <si>
    <t>58140</t>
  </si>
  <si>
    <t>CEMENTOBETONOVÝ KRYT DVOUVRSTVÝ VYZTUŽENÝ</t>
  </si>
  <si>
    <t xml:space="preserve"> CB kryt (pl*tl) 122.2*0.21 = 25,662 [A]_x000d_
 Celkem: A = 25,662 [B]_x000d_</t>
  </si>
  <si>
    <t>- dodání smesi v požadované kvalite a výztuže v predepsaném množství- ocištení podkladu- uložení smesi a výztuže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úpravu povrchu krytu uvedenou v kapitole 7.10 CSN 73 6123-1- navrtání otvoru a osazení kotev a kluzných trnu v napojovacích spárách- nezahrnuje postriky, nátery</t>
  </si>
  <si>
    <t>BEDNENÍ BETONOVÝCH KONSTRUKCÍ</t>
  </si>
  <si>
    <t xml:space="preserve"> bednení CB krytu (dl*tl) (55.7+34.9)*0.21 = 19,026 [A]_x000d_
 Celkem: A = 19,026 [B]_x000d_</t>
  </si>
  <si>
    <t xml:space="preserve">1. Položka obsahuje:
  – všechny práce pro zrízení plne funkcního dláždeného bezpecnostního pásu s varovnými a vodicími prvky, tj. vcetne lože, ukoncení dlažby, její provedení do predepsaného tvaru a pohledové úpravy, výplne spar a otvoru apod.  – dodání dlažeb a lože v požadované kvalite  – ocištení podkladu, prípadne zrízení spojovací vrstvy  – uložení smesi, dlažby nebo dílcu dle predepsaného technologického predpisu  – zrízení vrstvy bez rozlišení šírky, pokládání vrstvy po etapách, vcetne pracovních spar a spoju  – úpravu napojení, ukoncení a tesnení podél obrubníku, DILATACNÍích zarízení, odvodnovacích proužku, odvodnovacu, vpustí, šachet ap.  – tesnení, tmelení a výpln spar a otvoru  – úpravu dilatacních spar a povrchu vrstvy 
2. Položka neobsahuje:
  – úpravu a hutnení podloží  – podkladní a konstrukcní vrstvy 3. Zpusob merení:
 Merí se metr délkový.</t>
  </si>
  <si>
    <t>R2</t>
  </si>
  <si>
    <t>VYZTUŽENÍ DILATACNÍCH SPÁR V CEMENTOBETONOVÉM KRYTU KLUZNÝMI TRNY PRUMERU 25 MM A DÉLKY 500 MM</t>
  </si>
  <si>
    <t xml:space="preserve"> kluzné trny (ks) 9*10 = 90,000 [A]_x000d_
 Celkem: A = 90,000 [B]_x000d_</t>
  </si>
  <si>
    <t>6</t>
  </si>
  <si>
    <t>Úpravy povrchu, podlahy a osazování výplní</t>
  </si>
  <si>
    <t>62592</t>
  </si>
  <si>
    <t>ÚPRAVA POVRCHU BETONOVÝCH PLOCH A KONSTRUKCÍ - STRIÁŽ</t>
  </si>
  <si>
    <t>položka zahrnuje:
- provedení predepsané úpravy</t>
  </si>
  <si>
    <t xml:space="preserve"> silnincí obruba 150/250/1000 (dl) 34.9 = 34,900 [A]_x000d_
 snížená obruba 150/150/1000 (dl) 55.7 = 55,700 [B]_x000d_
 Celkem: A+B = 90,600 [C]_x000d_</t>
  </si>
  <si>
    <t>919122</t>
  </si>
  <si>
    <t>REZÁNÍ BETONOVÉHO KRYTU VOZOVEK TL DO 100MM</t>
  </si>
  <si>
    <t xml:space="preserve"> rezání spár v CB krytu (dl) 10*3 = 30,000 [A]_x000d_
 Celkem: A = 30,000 [B]_x000d_</t>
  </si>
  <si>
    <t xml:space="preserve"> tesnení spár v CB krytu (dl) 10*3 = 30,000 [A]_x000d_
 zalití spár na styku se stávající komunikací (dl) 55.7 = 55,700 [B]_x000d_
 Celkem: A+B = 85,700 [C]_x000d_</t>
  </si>
  <si>
    <t xml:space="preserve"> odkopávky (obj*obj.hm) (54.28-35.35)*2.1 = 39,753 [A]_x000d_
 sanace (obj*obj.hm) 61.1*2.1 = 128,310 [B]_x000d_
 Celkem: A+B = 168,063 [C]_x000d_</t>
  </si>
  <si>
    <t xml:space="preserve"> betonový kryt (obj*obj.hm) 25.662*2.4 = 61,589 [A]_x000d_
 obruby (dl*pl*obj.hm) 94.4*0.07*2.2 = 14,538 [B]_x000d_
 dvourádek (dl*š*tl*obj.hm) 53.5*0.1*0.2*2.4 = 2,568 [C]_x000d_
 Celkem: A+B+C = 78,694 [D]_x000d_</t>
  </si>
  <si>
    <t xml:space="preserve"> živicný kryt (obj*obj.hm) 10.38*2.2 = 22,836 [A]_x000d_
 Celkem: A = 22,836 [B]_x000d_</t>
  </si>
  <si>
    <t>SO 02-15-01</t>
  </si>
  <si>
    <t>121112003</t>
  </si>
  <si>
    <t>Sejmutí ornice tl vrstvy do 200 mm rucne</t>
  </si>
  <si>
    <t>Sejmutí ornice rucne pri souvislé ploše, tl. vrstvy do 200 mm</t>
  </si>
  <si>
    <t xml:space="preserve"> (4.28*5.28)*1.2 plocha výkopu = 27,118 [A]_x000d_
 Celkem: A = 27,118 [B]_x000d_</t>
  </si>
  <si>
    <t>122251102</t>
  </si>
  <si>
    <t>Odkopávky a prokopávky nezapažené v hornine trídy težitelnosti I skupiny 3 objem do 50 m3 strojne</t>
  </si>
  <si>
    <t>Odkopávky a prokopávky nezapažené strojne v hornine trídy težitelnosti I skupiny 3 pres 20 do 50 m3</t>
  </si>
  <si>
    <t xml:space="preserve"> (4.28*5.28*0.8)*1.2 plocha výkopu krát hloubka = 21,694 [A]_x000d_
 Celkem: A = 21,694 [B]_x000d_</t>
  </si>
  <si>
    <t>171151103</t>
  </si>
  <si>
    <t>Uložení sypaniny z hornin soudržných do násypu zhutnených strojne</t>
  </si>
  <si>
    <t>Uložení sypanin do násypu strojne s rozprostrením sypaniny ve vrstvách a s hrubým urovnáním zhutnených z hornin soudržných jakékoliv trídy težitelnosti</t>
  </si>
  <si>
    <t xml:space="preserve"> ((22.58-7.16)*0.2)*1.2 plocha * tlouštka = 3,701 [A]_x000d_
 Celkem: A = 3,701 [B]_x000d_</t>
  </si>
  <si>
    <t>58344121</t>
  </si>
  <si>
    <t>šterkodrt frakce 0/8</t>
  </si>
  <si>
    <t xml:space="preserve"> (2.678*3.701)*1.2 objemová hmotnost * metry krychlové = 11,894 [A]_x000d_
 Celkem: A = 11,894 [B]_x000d_</t>
  </si>
  <si>
    <t>13021010</t>
  </si>
  <si>
    <t>tyc ocelová kruhová žebírková DIN 488 jakost B500B (10 505) výztuž do betonu D 6mm</t>
  </si>
  <si>
    <t xml:space="preserve"> 1*0.09 = 0,090 [A]_x000d_
 Celkem: A = 0,090 [B]_x000d_</t>
  </si>
  <si>
    <t>275313711</t>
  </si>
  <si>
    <t>Základové patky z betonu tr. C 20/25</t>
  </si>
  <si>
    <t>Základy z betonu prostého patky a bloky z betonu kamenem neprokládaného tr. C 20/25</t>
  </si>
  <si>
    <t xml:space="preserve"> ((0.5*0.5*1)*4) rozmery patek * pocet = 1,000 [A]_x000d_
 Celkem: A = 1,000 [B]_x000d_</t>
  </si>
  <si>
    <t>275361821</t>
  </si>
  <si>
    <t>Výztuž základových patek betonárskou ocelí 10 505 (R)</t>
  </si>
  <si>
    <t>Výztuž základu patek z betonárské oceli 10 505 (R)</t>
  </si>
  <si>
    <t>58932908</t>
  </si>
  <si>
    <t>beton C 20/25 X0 XC2 kamenivo frakce 0/8</t>
  </si>
  <si>
    <t>22-M</t>
  </si>
  <si>
    <t>Montáže technologických zarízení pro dopravní stavby</t>
  </si>
  <si>
    <t>R1-220110932</t>
  </si>
  <si>
    <t>Reléový domek (do 13m2) prefabrikovaný, izolovaný - dodávka</t>
  </si>
  <si>
    <t>Montáž telefonního objektu venkovního [typu TO 68] se zhotovením plošiny z dlaždic,pripevnení objektu,propoj. prístroje s kabel. záverem ve skríni nebo domku,dodání,osazení a zapojení suchého clánku,ochrany pripojením na zemnící svorník skríne nebo hl. uzemnovací sbernici v domku,vyzkoušení,opravy náteru bez betonového základu na sklolaminátový domek</t>
  </si>
  <si>
    <t>R2-220110932</t>
  </si>
  <si>
    <t>Strešní nádstavba reléového domku - dodávka</t>
  </si>
  <si>
    <t>R3-220110932</t>
  </si>
  <si>
    <t>Reléový domek (do 13m2) prefabrikovaný, izolovaný - montáž</t>
  </si>
  <si>
    <t>59245015</t>
  </si>
  <si>
    <t>dlažba zámková tvaru I 200x165x60mm prírodní</t>
  </si>
  <si>
    <t xml:space="preserve"> 23.96*1.2 plocha dlažby = 28,752 [A]_x000d_
 Celkem: A = 28,752 [B]_x000d_
 B * 1.03Koeficient množství = 29,615 [C]_x000d_</t>
  </si>
  <si>
    <t>596211110</t>
  </si>
  <si>
    <t>Kladení zámkové dlažby komunikací pro peší tl 60 mm skupiny A pl do 50 m2</t>
  </si>
  <si>
    <t>Kladení dlažby z betonových zámkových dlaždic komunikací pro peší s ložem z kameniva teženého nebo drceného tl. do 40 mm, s vyplnením spár s dvojitým hutnením, vibrováním a se smetením prebytecného materiálu na krajnici tl. 60 mm skupiny A, pro plochy do 50 m2</t>
  </si>
  <si>
    <t xml:space="preserve"> 23.96*1.2 plocha dlažby = 28,752 [A]_x000d_
 Celkem: A = 28,752 [B]_x000d_</t>
  </si>
  <si>
    <t>59217001</t>
  </si>
  <si>
    <t>obrubník betonový zahradní 1000x50x250mm</t>
  </si>
  <si>
    <t xml:space="preserve"> 30*1.2 = 36,000 [A]_x000d_
 Celkem: A = 36,000 [B]_x000d_</t>
  </si>
  <si>
    <t>637311131</t>
  </si>
  <si>
    <t>Okapový chodník z betonových záhonových obrubníku lože beton</t>
  </si>
  <si>
    <t>Okapový chodník z obrubníku betonových zahradních, se zalitím spár cementovou maltou do lože z betonu prostého</t>
  </si>
  <si>
    <t>764</t>
  </si>
  <si>
    <t>Konstrukce klempírské</t>
  </si>
  <si>
    <t>55344180</t>
  </si>
  <si>
    <t>žlab pulkruhový podokapní Pz 250mm</t>
  </si>
  <si>
    <t xml:space="preserve"> 3.28*2+2.28*2 = 11,120 [A]_x000d_
 Celkem: A = 11,120 [B]_x000d_
 B * 1.2Koeficient množství = 13,344 [C]_x000d_</t>
  </si>
  <si>
    <t>55344209</t>
  </si>
  <si>
    <t>svod kruhový Pz 120mm</t>
  </si>
  <si>
    <t xml:space="preserve"> (2.83*2)*1.2 = 6,792 [A]_x000d_
 Celkem: A = 6,792 [B]_x000d_</t>
  </si>
  <si>
    <t>55344241</t>
  </si>
  <si>
    <t>kotlík závesný pulkulatý Pz 250x80mm</t>
  </si>
  <si>
    <t>55344333</t>
  </si>
  <si>
    <t>objímka svodu Pz 120mm trn 200mm</t>
  </si>
  <si>
    <t>55344348</t>
  </si>
  <si>
    <t>koleno kruhové 72° lisované Pz 100mm</t>
  </si>
  <si>
    <t>55344431</t>
  </si>
  <si>
    <t>odvadec deštové vody Pz 120mm do sudu</t>
  </si>
  <si>
    <t>55344520</t>
  </si>
  <si>
    <t>roh vnejší žlabový lisovaný 90° 250 Pz</t>
  </si>
  <si>
    <t xml:space="preserve"> 4 = 4,000 [A]_x000d_
 Celkem: A = 4,000 [B]_x000d_</t>
  </si>
  <si>
    <t>55344576</t>
  </si>
  <si>
    <t>hák žlabový Pz 250mm dl 485mm</t>
  </si>
  <si>
    <t xml:space="preserve"> 12+8 = 20,000 [A]_x000d_
 Celkem: A = 20,000 [B]_x000d_</t>
  </si>
  <si>
    <t>764501103</t>
  </si>
  <si>
    <t>Montáž žlabu podokapního pulkulatého</t>
  </si>
  <si>
    <t>Montáž žlabu podokapního pulkruhového žlabu</t>
  </si>
  <si>
    <t xml:space="preserve"> 3.28*2+2.28*2 = 11,120 [A]_x000d_
 Celkem: A = 11,120 [B]_x000d_</t>
  </si>
  <si>
    <t>764501105</t>
  </si>
  <si>
    <t>Montáž háku pro podokapní pulkulatý žlab</t>
  </si>
  <si>
    <t>Montáž žlabu podokapního pulkruhového háku</t>
  </si>
  <si>
    <t>764501106</t>
  </si>
  <si>
    <t>Montáž hrdla pro podokapní pulkulatý žlab</t>
  </si>
  <si>
    <t>Montáž žlabu podokapního pulkruhového hrdla</t>
  </si>
  <si>
    <t>764501107</t>
  </si>
  <si>
    <t>Montáž rohu nebo koutu pro podokapní pulkulatý žlab</t>
  </si>
  <si>
    <t>Montáž žlabu podokapního pulkruhového rohu</t>
  </si>
  <si>
    <t>764501108</t>
  </si>
  <si>
    <t>Montáž kotlíku oválného (trychtýrového) pro podokapní žlab</t>
  </si>
  <si>
    <t>Montáž žlabu podokapního pulkruhového kotlíku</t>
  </si>
  <si>
    <t>764508131</t>
  </si>
  <si>
    <t>Montáž kruhového svodu</t>
  </si>
  <si>
    <t>Montáž svodu kruhového, prumeru svodu</t>
  </si>
  <si>
    <t>764508132</t>
  </si>
  <si>
    <t>Montáž objímky kruhového svodu</t>
  </si>
  <si>
    <t>Montáž svodu kruhového, prumeru objímek</t>
  </si>
  <si>
    <t xml:space="preserve"> "6,7/0,5 delka / roztec"_x000d_
 14 = 14,000 [A]_x000d_
 Celkem: A = 14,000 [B]_x000d_</t>
  </si>
  <si>
    <t>764508134</t>
  </si>
  <si>
    <t>Montáž horního dvojitého kolena kruhového svodu</t>
  </si>
  <si>
    <t>Montáž svodu kruhového, prumeru kolen horních dvojitých</t>
  </si>
  <si>
    <t>764508137</t>
  </si>
  <si>
    <t>Montáž sklápecí výpusti vody kruhového svodu</t>
  </si>
  <si>
    <t>Montáž svodu kruhového, prumeru výpusti vody</t>
  </si>
  <si>
    <t>998764101</t>
  </si>
  <si>
    <t>Presun hmot tonážní pro konstrukce klempírské v objektech v do 6 m</t>
  </si>
  <si>
    <t>Presun hmot pro konstrukce klempírské stanovený z hmotnosti presunovaného materiálu vodorovná dopravní vzdálenost do 50 m v objektech výšky do 6 m</t>
  </si>
  <si>
    <t xml:space="preserve"> (2.25*21.694)*1.2 objemová hmotnost zeminy * metry krychlové zeminy = 58,574 [A]_x000d_</t>
  </si>
  <si>
    <t>998</t>
  </si>
  <si>
    <t>Presun hmot</t>
  </si>
  <si>
    <t>998014011</t>
  </si>
  <si>
    <t>Presun hmot pro budovy jednopodlažní z betonových dílcu s nezdeným pláštem</t>
  </si>
  <si>
    <t>Presun hmot pro budovy a haly obcanské výstavby, bydlení, výrobu a služby s nosnou svislou konstrukcí montovanou z dílcu betonových plošných nebo tycových s jakýmkoliv obvodovým pláštem krome vyzdívaného, i bez plášte vodorovná dopravní vzdálenost do 100 m, pro budovy a haly jednopodlažní</t>
  </si>
  <si>
    <t>SO 01-15-02</t>
  </si>
  <si>
    <t>00572472</t>
  </si>
  <si>
    <t>osivo smes travní krajinná-rovinná</t>
  </si>
  <si>
    <t xml:space="preserve"> 299.48*0.7 = 209,636 [A]_x000d_
 A * 0.02Koeficient množství = 4,193 [B]_x000d_</t>
  </si>
  <si>
    <t>10371500</t>
  </si>
  <si>
    <t>substrát pro trávníky VL</t>
  </si>
  <si>
    <t xml:space="preserve"> 299.48*0.1 = 29,948 [A]_x000d_
 A * 0.051Koeficient množství = 1,527 [B]_x000d_</t>
  </si>
  <si>
    <t>174151101</t>
  </si>
  <si>
    <t>Zásyp jam, šachet rýh nebo kolem objektu sypaninou se zhutnením</t>
  </si>
  <si>
    <t>Zásyp sypaninou z jakékoliv horniny strojne s uložením výkopku ve vrstvách se zhutnením jam, šachet, rýh nebo kolem objektu v techto vykopávkách</t>
  </si>
  <si>
    <t>181351003</t>
  </si>
  <si>
    <t>Rozprostrení ornice tl vrstvy do 200 mm pl do 100 m2 v rovine nebo ve svahu do 1:5 strojne</t>
  </si>
  <si>
    <t>Rozprostrení a urovnání ornice v rovine nebo ve svahu sklonu do 1:5 strojne pri souvislé ploše do 100 m2, tl. vrstvy do 200 mm</t>
  </si>
  <si>
    <t xml:space="preserve"> "Objekt rodinného domu"_x000d_
 278.62 základová deska (objekt RD) = 278,620 [A]_x000d_
 "Sberník I."_x000d_
 ((1.0*1.0)*6) = 6,000 [B]_x000d_
 "Sberník II."_x000d_
 ((1.0*1.0)*5) = 5,000 [C]_x000d_
 "Plechová bouda"_x000d_
 (3.4*2.9) = 9,860 [D]_x000d_
 Celkem: A+B+C+D = 299,480 [E]_x000d_</t>
  </si>
  <si>
    <t>181411131</t>
  </si>
  <si>
    <t>Založení parkového trávníku výsevem pl do 1000 m2 v rovine a ve svahu do 1:5</t>
  </si>
  <si>
    <t>Založení trávníku na pude predem pripravené plochy do 1000 m2 výsevem vcetne utažení parkového v rovine nebo na svahu do 1:5</t>
  </si>
  <si>
    <t xml:space="preserve"> 299.48 = 299,480 [A]_x000d_</t>
  </si>
  <si>
    <t>181951113</t>
  </si>
  <si>
    <t>Úprava pláne v hornine trídy težitelnosti II skupiny 4 a 5 bez zhutnení strojne</t>
  </si>
  <si>
    <t>Úprava pláne vyrovnáním výškových rozdílu strojne v hornine trídy težitelnosti II, skupiny 4 a 5 bez zhutnení</t>
  </si>
  <si>
    <t>182303111</t>
  </si>
  <si>
    <t>Doplnení zeminy nebo substrátu na travnatých plochách tl do 50 mm rovina v rovinne a svahu do 1:5</t>
  </si>
  <si>
    <t>Doplnení zeminy nebo substrátu na travnatých plochách tlouštky do 50 mm v rovine nebo na svahu do 1:5</t>
  </si>
  <si>
    <t>185804215</t>
  </si>
  <si>
    <t>Vypletí záhonu trávníku po výsevu s naložením a odvozem odpadu do 20 km v rovine a svahu do 1:5</t>
  </si>
  <si>
    <t>Vypletí v rovine nebo na svahu do 1:5 trávníku po výsevu</t>
  </si>
  <si>
    <t>58343872</t>
  </si>
  <si>
    <t>kamenivo drcené hrubé frakce 8/16</t>
  </si>
  <si>
    <t xml:space="preserve"> 160.751*1.7 = 273,277 [A]_x000d_</t>
  </si>
  <si>
    <t>R228260312</t>
  </si>
  <si>
    <t>Odpojení el.energie a sdelovacího zarízení</t>
  </si>
  <si>
    <t>763</t>
  </si>
  <si>
    <t>Konstrukce suché výstavby</t>
  </si>
  <si>
    <t>763111811</t>
  </si>
  <si>
    <t>Demontáž SDK prícky s jednoduchou ocelovou nosnou konstrukcí opláštení jednoduché</t>
  </si>
  <si>
    <t xml:space="preserve">Demontáž prícek ze sádrokartonových desek  s nosnou konstrukcí z ocelových profilu jednoduchých, opláštení jednoduché</t>
  </si>
  <si>
    <t xml:space="preserve"> 72.03*4 plocha prícek * pocet = 288,120 [A]_x000d_
 Celkem: A = 288,120 [B]_x000d_</t>
  </si>
  <si>
    <t>765</t>
  </si>
  <si>
    <t>Krytina skládaná</t>
  </si>
  <si>
    <t>765161801</t>
  </si>
  <si>
    <t>Demontáž krytiny z prírodní bridlice do suti</t>
  </si>
  <si>
    <t xml:space="preserve">Demontáž krytiny z prírodní bridlice  sklonu strechy do 30°, do suti</t>
  </si>
  <si>
    <t xml:space="preserve"> (5.5*30.1)*2 = 331,100 [A]_x000d_</t>
  </si>
  <si>
    <t>R810351811</t>
  </si>
  <si>
    <t>Odpojení prípojek vodovodních a kanalizacních</t>
  </si>
  <si>
    <t>961055111</t>
  </si>
  <si>
    <t>Bourání základu ze ŽB</t>
  </si>
  <si>
    <t xml:space="preserve">Bourání základu z betonu  železového</t>
  </si>
  <si>
    <t xml:space="preserve"> "Ocelová hala"_x000d_
 (306.33*0.2)*1.2 plocha desky*tl. desky (ocel. hala) = 73,519 [A]_x000d_
 (99*0.4*0.8)*1.2 bet. sokl (ocel. hala) = 38,016 [B]_x000d_
 (0.24*30)*1.2 plocha * pocet výklenku, výklenek u soklu (ocel. hala) = 8,640 [C]_x000d_
 "Objekt rodinného domu"_x000d_
 (81.5*0.5*1.0)*1.2 základy (objekt RD) = 48,900 [D]_x000d_
 (278.62*0.25)*1.2 základová deska (objekt RD) = 83,586 [E]_x000d_
 "Sberník I."_x000d_
 ((1.0*1.0*1.0)*6)*1.2 = 7,200 [F]_x000d_
 "Sberník II."_x000d_
 ((1.0*1.0*1.0)*5)*1.2 = 6,000 [G]_x000d_
 "Plechová bouda"_x000d_
 (3.4+2.9)*2*1.0 = 12,600 [H]_x000d_
 (3.4*2.9)*0.25 = 2,465 [I]_x000d_
 Celkem: A+B+C+D+E+F+G+H+I = 280,926 [J]_x000d_</t>
  </si>
  <si>
    <t>962031133</t>
  </si>
  <si>
    <t>Bourání prícek nebo prizdívek z cihel pálených tl pres 100 do 150 mm</t>
  </si>
  <si>
    <t>Bourání prícek nebo prizdívek z cihel pálených plných nebo dutých, tl. pres 100 do 150 mm</t>
  </si>
  <si>
    <t xml:space="preserve"> "Objekt rodinného domu"_x000d_
 (7.45*8)*1.2 prícky (Objekt RD) = 71,520 [A]_x000d_
 (29.1*1)*1.2 prícky (objekt RD) = 34,920 [B]_x000d_
 Celkem: A+B = 106,440 [C]_x000d_</t>
  </si>
  <si>
    <t>962032254</t>
  </si>
  <si>
    <t>Bourání zdiva z tvárnic cementových na jakoukoli maltu pres 1 m3</t>
  </si>
  <si>
    <t xml:space="preserve">Bourání zdiva nadzákladového z cihel nebo tvárnic  z tvárnic cementových, na maltu cementovou, objemu pres 1 m3</t>
  </si>
  <si>
    <t xml:space="preserve"> "Objekt rodinného domu"_x000d_
 (81.5*6.7*0.5)*1.2 zdivo (ojbekt RD) = 327,630 [A]_x000d_
 Celkem: A = 327,630 [B]_x000d_</t>
  </si>
  <si>
    <t>962071711</t>
  </si>
  <si>
    <t>Bourání kovových, litinových nebo nýtovaných sloupu s patkou a hlavicí</t>
  </si>
  <si>
    <t xml:space="preserve">Vybourání kovových sloupu s patkou a hlavicí vcetne snesení  bez podchycení nosné konstrukce a bez odvozu sloupu litinových nebo nýtovaných</t>
  </si>
  <si>
    <t xml:space="preserve"> "Ocelová hala"_x000d_
 "(29*2)*1,2 Pocet sloupu (Ocel. hala)"_x000d_
 "69,60*5,0 pocet sloupu * délka sloupu"_x000d_
 348*0.02*7.85 délka sloupu celkem * objemová hmotnost = 54,636 [A]_x000d_
 "Sberník I."_x000d_
 (((23.9*4*0.02)+(4.1*8*0.02)+(5.75*0.02)+(7.9*0.02)*1.2)*7.85) I profily (sberník I.) = 22,550 [B]_x000d_
 ((26.269*4*0.02)*1.2)*7.85 telo sberníku (sberník I.) = 19,796 [C]_x000d_
 "Sberník II."_x000d_
 (((11.8*4*0.02)+(17.53*4*0.02))*1.2)*7.85 I profily (sberník II.) = 22,103 [D]_x000d_
 ((30.72*4*0.02)*1.2)*7.85 telo sberníku (sberník II.) = 23,151 [E]_x000d_
 Celkem: A+B+C+D+E = 142,236 [F]_x000d_</t>
  </si>
  <si>
    <t>963051113</t>
  </si>
  <si>
    <t>Bourání ŽB stropu deskových tl pres 80 mm</t>
  </si>
  <si>
    <t xml:space="preserve">Bourání železobetonových stropu  deskových, tl. pres 80 mm</t>
  </si>
  <si>
    <t xml:space="preserve"> "Objekt rodinného domu"_x000d_
 ((278.62*0.25)*2)*1.2 plocha*tlouštka (objekt RD) = 167,172 [A]_x000d_
 Celkem: A = 167,172 [B]_x000d_</t>
  </si>
  <si>
    <t>966072121</t>
  </si>
  <si>
    <t>Demontáž opláštení sten ocelových kcí z tvarovaných ocelových plechu budov v do 6 m</t>
  </si>
  <si>
    <t>Demontáž opláštení sten ocelové konstrukce z tvarovaných ocelových plechu, výšky budovy do 6 m</t>
  </si>
  <si>
    <t xml:space="preserve"> ((85*4.3)*2)*1.2 plocha delších stran (ocel. hala) = 877,200 [A]_x000d_
 ((14.8*4.3)*2)*1.2 plocha kratších stran (ocel. hala) = 152,736 [B]_x000d_
 ((8.1*85)*2)*1.2 plocha strechy = 1652,400 [C]_x000d_
 (16.5*2)*1.2 plocha stítu = 39,600 [D]_x000d_
 Celkem: A+B+C+D = 2721,936 [E]_x000d_</t>
  </si>
  <si>
    <t>968072245</t>
  </si>
  <si>
    <t>Vybourání kovových rámu oken jednoduchých vcetne krídel pl do 2 m2</t>
  </si>
  <si>
    <t xml:space="preserve">Vybourání kovových rámu oken s krídly, dverních zárubní, vrat, sten, ostení nebo obkladu  okenních rámu s krídly jednoduchých, plochy do 2 m2</t>
  </si>
  <si>
    <t xml:space="preserve"> (1.8*2)*1.2 dvere (ocel. hala) = 4,320 [A]_x000d_
 Celkem: A = 4,320 [B]_x000d_</t>
  </si>
  <si>
    <t>968072246</t>
  </si>
  <si>
    <t>Vybourání kovových rámu oken jednoduchých vcetne krídel pl do 4 m2</t>
  </si>
  <si>
    <t xml:space="preserve">Vybourání kovových rámu oken s krídly, dverních zárubní, vrat, sten, ostení nebo obkladu  okenních rámu s krídly jednoduchých, plochy do 4 m2</t>
  </si>
  <si>
    <t xml:space="preserve"> (3*54)*1.2 okna (ocel. hala) = 194,400 [A]_x000d_
 (2.9*1)*1.2 okna (ocel. hala) = 3,480 [B]_x000d_
 Celkem: A+B = 197,880 [C]_x000d_</t>
  </si>
  <si>
    <t>968072247</t>
  </si>
  <si>
    <t>Vybourání kovových rámu oken jednoduchých vcetne krídel pl pres 4 m2</t>
  </si>
  <si>
    <t xml:space="preserve">Vybourání kovových rámu oken s krídly, dverních zárubní, vrat, sten, ostení nebo obkladu  okenních rámu s krídly jednoduchých, plochy pres 4 m2</t>
  </si>
  <si>
    <t xml:space="preserve"> 20.25+19.56+6.7+6.7 vrata (ocel. hala) = 53,210 [A]_x000d_
 Celkem: A = 53,210 [B]_x000d_</t>
  </si>
  <si>
    <t xml:space="preserve">Vybourání plastových rámu oken s krídly, dverních zárubní, vrat  rámu oken s krídly, plochy do 1 m2</t>
  </si>
  <si>
    <t xml:space="preserve"> "objekt rodinného domu"_x000d_
 5*0.5 malé okna (objekt RD) = 2,500 [A]_x000d_
 Celkem: A = 2,500 [B]_x000d_</t>
  </si>
  <si>
    <t>968082017</t>
  </si>
  <si>
    <t>Vybourání plastových rámu oken vcetne krídel plochy pres 2 do 4 m2</t>
  </si>
  <si>
    <t xml:space="preserve">Vybourání plastových rámu oken s krídly, dverních zárubní, vrat  rámu oken s krídly, plochy pres 2 do 4 m2</t>
  </si>
  <si>
    <t xml:space="preserve"> "objekt rodinného domu"_x000d_
 18*3.15 okna (objekt RD) = 56,700 [A]_x000d_
 5*2.1 menší okna (objekt RD) = 10,500 [B]_x000d_
 Celkem: A+B = 67,200 [C]_x000d_</t>
  </si>
  <si>
    <t>968082022</t>
  </si>
  <si>
    <t>Vybourání plastových zárubní dverí plochy do 4 m2</t>
  </si>
  <si>
    <t xml:space="preserve">Vybourání plastových rámu oken s krídly, dverních zárubní, vrat  dverních zárubní, plochy pres 2 do 4 m2</t>
  </si>
  <si>
    <t xml:space="preserve"> 4.43+2.94 = 7,370 [A]_x000d_</t>
  </si>
  <si>
    <t xml:space="preserve"> 5 ocel hala = 5,000 [A]_x000d_
 5 objekt RD = 5,000 [B]_x000d_
 Celkem: A+B = 10,000 [C]_x000d_</t>
  </si>
  <si>
    <t xml:space="preserve"> "Ocelová hala"_x000d_
 "(4,32+197,88+53,21)*0,2 m3 oken a dverí (ocel. hala)"_x000d_
 51.082*7.85 ocel. hala = 400,994 [A]_x000d_
 "Objekt rodinného domu"_x000d_
 "(2,5+67,20+7,37)*0,2 m3 oken a dverí (objekt RD)"_x000d_
 15.414*7.85 objekt RD = 121,000 [B]_x000d_
 Celkem: A+B = 521,994 [C]_x000d_</t>
  </si>
  <si>
    <t>R015123</t>
  </si>
  <si>
    <t>NEOCENOVAT - POPLATKY ZA LIKVIDACI ODPADU NEKONTAMINOVANÝCH - 17 08 02 STAVEBNÍ MATERIÁLY NA BÁZI SÁDRY, VCETNE DOPRAVY</t>
  </si>
  <si>
    <t xml:space="preserve"> 288.120*0.02*0.021 ocel. hala = 0,121 [A]_x000d_
 Celkem: A = 0,121 [B]_x000d_</t>
  </si>
  <si>
    <t xml:space="preserve"> "Ocelová hala"_x000d_
 120.175*2.5 ocel. hala = 300,438 [A]_x000d_
 "Objekt rodinného domu"_x000d_
 132.486*2.5 základy (objekt RD) = 331,215 [B]_x000d_
 327.630*2.0 zdivo obvodové (objekt RD) = 655,260 [C]_x000d_
 (106.44*0.15)*2.0 prícky (objekt RD) = 31,932 [D]_x000d_
 167.172*2.5 stropy (objekt RD) = 417,930 [E]_x000d_
 "Sberník I."_x000d_
 7.2*2.5 základy (sberník I.) = 18,000 [F]_x000d_
 "Sberník II."_x000d_
 6.0*2.5 základy (sberník II.) = 15,000 [G]_x000d_
 Celkem: A+B+C+D+E+F+G = 1769,775 [H]_x000d_</t>
  </si>
  <si>
    <t>Evidencní položka, Neocenovat v objektu SO/PS, položka se ocenuje pouze v objektu SO 90-90</t>
  </si>
  <si>
    <t xml:space="preserve"> 5 ocel hala = 5,000 [A]_x000d_
 5 objekt RD = 5,000 [B]_x000d_
 Celkem: A+B+C = 0,000 [D]_x000d_</t>
  </si>
  <si>
    <t xml:space="preserve"> "Ocelová hala"_x000d_
 54.636 ocel. hala = 54,636 [A]_x000d_
 "Sberník I."_x000d_
 42.346 celk. sberník I. = 42,346 [B]_x000d_
 "Sberník II."_x000d_
 45.254 celk. sberník II. = 45,254 [C]_x000d_
 Celkem: A+B+C = 142,236 [D]_x000d_</t>
  </si>
  <si>
    <t xml:space="preserve"> 1 ocel hala = 1,000 [A]_x000d_
 1 objekt RD = 1,000 [B]_x000d_
 Celkem: A+B+C = 0,000 [D]_x000d_</t>
  </si>
  <si>
    <t>Presun objektu</t>
  </si>
  <si>
    <t>997006511</t>
  </si>
  <si>
    <t>Vodorovná doprava suti s naložením a složením na skládku do 100 m</t>
  </si>
  <si>
    <t>Vodorovná doprava suti na skládku s naložením na dopravní prostredek a složením do 100 m</t>
  </si>
  <si>
    <t>R1997006512</t>
  </si>
  <si>
    <t>Vodorovné presunutí kotce pro psy pres 100 m do 1 km</t>
  </si>
  <si>
    <t xml:space="preserve"> 1 kotec pro psy = 1,000 [A]_x000d_
 Celkem: A = 1,000 [B]_x000d_</t>
  </si>
  <si>
    <t>R2997006512</t>
  </si>
  <si>
    <t>Vodorovné presunutí plechové boudy pres 100 m do 1 km</t>
  </si>
  <si>
    <t xml:space="preserve"> 1 plechová bouda = 1,000 [A]_x000d_
 Celkem: A = 1,000 [B]_x000d_</t>
  </si>
  <si>
    <t>R3997006512</t>
  </si>
  <si>
    <t>Vodorovné presunutí sociálního zarízení pres 100 m do 1 km</t>
  </si>
  <si>
    <t xml:space="preserve"> 1 kus = 1,000 [A]_x000d_
 Celkem: A = 1,000 [B]_x000d_</t>
  </si>
  <si>
    <t>SO 01-15-01</t>
  </si>
  <si>
    <t>121151123</t>
  </si>
  <si>
    <t>Sejmutí ornice plochy pres 500 m2 tl vrstvy do 200 mm strojne</t>
  </si>
  <si>
    <t>"((759,38+119,12+145,81+97,77)*0,55)*1,2 `plocha výkopu" _x000d_
"Soucet 740,573" _x000d_
Celkem 740,573 = 740,573_x000d_</t>
  </si>
  <si>
    <t>131151100</t>
  </si>
  <si>
    <t>Hloubení jam nezapažených v hornine trídy težitelnosti I skupiny 1 a 2 objem do 20 m3 strojne</t>
  </si>
  <si>
    <t>"17+12+24+12+1+5+49+116+80+55 pocet patek (severní cást)" _x000d_
"376 pocet patek (jižní cást)" _x000d_
"371+376 pocet patek celkem" _x000d_
"((0,5*0,5*0,8)*747)*1,2 `jedna patka * pocet patek" _x000d_
"Soucet 179,28" _x000d_
Celkem 179,28 = 179,280_x000d_</t>
  </si>
  <si>
    <t>"((0,5*0,5*0,8)*747)*1,2 `jedna patka * pocet patek" _x000d_
"Soucet 179,28" _x000d_
Celkem 179,28 = 179,280_x000d_</t>
  </si>
  <si>
    <t>58343810</t>
  </si>
  <si>
    <t>kamenivo drcené hrubé frakce 4/8</t>
  </si>
  <si>
    <t>"((713*2+1*1+11*2,5)*0,55*0,1" _x000d_
"79,998*2,4" _x000d_
"Soucet 191,994" _x000d_
Celkem 191,994 = 191,994_x000d_</t>
  </si>
  <si>
    <t>271542211</t>
  </si>
  <si>
    <t>Podsyp pod základové konstrukce se zhutnením z netrídené šterkodrte</t>
  </si>
  <si>
    <t>"((0,5*0,5*0,05)*747)*1,2 `jedna podsyp * pocet podsypu" _x000d_
"Soucet 11,205" _x000d_
Celkem 11,205 = 11,205_x000d_</t>
  </si>
  <si>
    <t>275313611</t>
  </si>
  <si>
    <t>Základové patky z betonu tr. C 16/20</t>
  </si>
  <si>
    <t>"((0,5*0,5*0,05)*747)*1,2 jedna podsyp * pocet podsypu" _x000d_
"11,205*3 `m3 na tuny" _x000d_
"Soucet 33,615" _x000d_
Celkem 33,615 = 33,615_x000d_</t>
  </si>
  <si>
    <t>58932563</t>
  </si>
  <si>
    <t>beton C 16/20 X0,XC1 kamenivo frakce 0/8</t>
  </si>
  <si>
    <t>31324836</t>
  </si>
  <si>
    <t>plotový jednostranný bavolet dl 200-400mm pro 2-3 dráty na profilovaný sloupek D 60-70mm povrchová úprava Al komaxit</t>
  </si>
  <si>
    <t>"747" _x000d_
"Soucet 747" _x000d_
Celkem 747 = 747,000_x000d_</t>
  </si>
  <si>
    <t>31478001</t>
  </si>
  <si>
    <t>drát ostnatý D 2mm</t>
  </si>
  <si>
    <t>"1454,77" _x000d_
"Soucet 1454,77" _x000d_
Celkem 1454,77 = 1454,770_x000d_</t>
  </si>
  <si>
    <t>348172118</t>
  </si>
  <si>
    <t>Montáž vjezdových bran samonosných jednokrídlových pl pres 15 m2</t>
  </si>
  <si>
    <t>"10" _x000d_
"Soucet 10" _x000d_
Celkem 10 = 10,000_x000d_</t>
  </si>
  <si>
    <t>348401320</t>
  </si>
  <si>
    <t>Rozvinutí, montáž a napnutí ostnatého drátu</t>
  </si>
  <si>
    <t>348401411</t>
  </si>
  <si>
    <t>Montáž jednostranného bavoletu na oplocení</t>
  </si>
  <si>
    <t>55342052</t>
  </si>
  <si>
    <t>sada pro pojezdovou bránu š do 6,5m</t>
  </si>
  <si>
    <t>SADA</t>
  </si>
  <si>
    <t>"10" _x000d_
Celkem 10 = 10,000_x000d_</t>
  </si>
  <si>
    <t>R1059231047</t>
  </si>
  <si>
    <t>sloupek betonový plotový koncový pro skládané plné ploty barevný 105x160x2900mm</t>
  </si>
  <si>
    <t>"67" _x000d_
Celkem 67 = 67,000_x000d_</t>
  </si>
  <si>
    <t>R1348121121</t>
  </si>
  <si>
    <t>Osazování bet. desek plotových 300x50x1955 mm</t>
  </si>
  <si>
    <t>"14+10+21+11+0+4+48+103+70+58 pocet polí (severní cást)" _x000d_
"365 pocet polí (jižní cást)" _x000d_
"339+365 pocet všech polí" _x000d_
"704*7 `pocet všech polí * pocet panelu v poli" _x000d_
"Soucet 4928" _x000d_
Celkem 4928 = 4928,000_x000d_</t>
  </si>
  <si>
    <t>R259232544</t>
  </si>
  <si>
    <t>betonová plotová deska 1955x300x50mm</t>
  </si>
  <si>
    <t>"704*7 `pocet všech polí * pocet panelu v poli" _x000d_
"Soucet 4928" _x000d_
Celkem 4928 = 4928,000_x000d_</t>
  </si>
  <si>
    <t>R3348121121</t>
  </si>
  <si>
    <t>Osazování bet. desek plotových 955x300x50 mm</t>
  </si>
  <si>
    <t>"1*7 `pole*pocet panelu v poli" _x000d_
"Soucet 7" _x000d_
Celkem 7 = 7,000_x000d_</t>
  </si>
  <si>
    <t>R36652002</t>
  </si>
  <si>
    <t>pohon pro pojezdovou branu pres 4,5m</t>
  </si>
  <si>
    <t>10.000000 = 10,000 [A] _x000d_
Celkem 10 = 10,000_x000d_</t>
  </si>
  <si>
    <t>R459232544</t>
  </si>
  <si>
    <t>betonová plotová deska 955x300x50mm</t>
  </si>
  <si>
    <t>R5348121121</t>
  </si>
  <si>
    <t>Osazování bet. desek plotových 2455x300x50mm</t>
  </si>
  <si>
    <t>"10*7 `pole*pocet panelu v poli" _x000d_
"Soucet 70" _x000d_
Celkem 70 = 70,000_x000d_</t>
  </si>
  <si>
    <t>R55341615</t>
  </si>
  <si>
    <t>brána pojezdová s výplní z tahokovu pres 9 do 12m2</t>
  </si>
  <si>
    <t>"8,0*2,9*6" _x000d_
"5,2*2,9*3" _x000d_
"6,1*2,9*1" _x000d_
"Soucet 202,13" _x000d_
Celkem 202,13 = 202,130_x000d_</t>
  </si>
  <si>
    <t>R659232544</t>
  </si>
  <si>
    <t>betonová plotová deska 2455x300x50mm</t>
  </si>
  <si>
    <t>R7331125001</t>
  </si>
  <si>
    <t>Osazení betonového sloupu (prubezný) výšky 2,9 m do základové patky</t>
  </si>
  <si>
    <t>"747-67 `celk. pocet sloupku - koncové sloupy" _x000d_
"Soucet 680" _x000d_
Celkem 680 = 680,000_x000d_</t>
  </si>
  <si>
    <t>R859231047</t>
  </si>
  <si>
    <t>sloupek betonový plotový prubežný pro skládané plné ploty barevný 105x160x2900mm</t>
  </si>
  <si>
    <t>"680" _x000d_
"Soucet 680" _x000d_
Celkem 680 = 680,000_x000d_</t>
  </si>
  <si>
    <t>R9331125001</t>
  </si>
  <si>
    <t>Osazení betonového sloupu (koncový) výšky 2,9 m do základové patky</t>
  </si>
  <si>
    <t>"67" _x000d_
"Soucet 67" _x000d_
Celkem 67 = 67,000_x000d_</t>
  </si>
  <si>
    <t>966049831</t>
  </si>
  <si>
    <t>Rozebrání prefabrikovaných plotových desek betonových</t>
  </si>
  <si>
    <t>"764*1,2" _x000d_
"Soucet 916,8" _x000d_
Celkem 916,8 = 916,800_x000d_</t>
  </si>
  <si>
    <t>966052121</t>
  </si>
  <si>
    <t>Bourání sloupku a vzper ŽB plotových s betonovou patkou</t>
  </si>
  <si>
    <t>"255*1,2" _x000d_
"Soucet 306" _x000d_
Celkem 306 = 306,000_x000d_</t>
  </si>
  <si>
    <t>R9168</t>
  </si>
  <si>
    <t>Provizorní oplocení prumyslového areálu</t>
  </si>
  <si>
    <t>Provirorní oplocení areálu spolecnosti AK1324 po odstranení stávajícího odplocení a pred vybudováním nového oplocení z duvodu zajištení bezpecnosti areálu.</t>
  </si>
  <si>
    <t>750 = 750,000 [A] _x000d_
Celkem 750 = 750,000_x000d_</t>
  </si>
  <si>
    <t>Položka zahrnuje:
- dodání zarízení v predepsaném provedení vcetne jejich osazení
- údržbu po celou dobu trvání funkce
- náhradu znicených nebo ztracených kusu
- nutnou opravu poškozených cástí
- odstranení, demontáž a odklizení materiálu s odvozem na predepsané místo
Položka nezahrnuje:
- x</t>
  </si>
  <si>
    <t>"148+179,280 ornice + zemina (v m3)" _x000d_
"327,280*2,68 `celk. * objemová hmotnost" _x000d_
"Soucet 877,11" _x000d_
Celkem 877,11 = 877,110_x000d_</t>
  </si>
  <si>
    <t>"764*2,2*0,1 oplocení" _x000d_
"306*(0,5*0,5*1,0) základy" _x000d_
"244,580*2,5 `celkem betonu*objemová hmotnost" _x000d_
"Soucet 611,45" _x000d_
Celkem 611,45 = 611,450_x000d_</t>
  </si>
  <si>
    <t>171151112</t>
  </si>
  <si>
    <t>Uložení sypaniny z hornin nesoudržných kamenitých do násypu zhutnených strojne</t>
  </si>
  <si>
    <t>m3</t>
  </si>
  <si>
    <t>"((713*2+1*1+11*2,5)*0,55*0,1" _x000d_
"Soucet 79,998" _x000d_
Celkem 79,998 = 79,998_x000d_</t>
  </si>
  <si>
    <t>998232110</t>
  </si>
  <si>
    <t>Presun hmot pro oplocení zdené z cihel nebo tvárnic v do 3 m</t>
  </si>
  <si>
    <t>4085.769000 = 4085,769 [A] _x000d_
Celkem 4085,769 = 4085,769_x000d_</t>
  </si>
  <si>
    <t>SO 01-15-03</t>
  </si>
  <si>
    <t>261211121</t>
  </si>
  <si>
    <t>Zrízení podzemní steny z ŽB tl 0,6 m hl do 10 m</t>
  </si>
  <si>
    <t xml:space="preserve"> "3*1,2"_x000d_
 "Soucet 3,6"_x000d_</t>
  </si>
  <si>
    <t>58932571</t>
  </si>
  <si>
    <t>beton C 16/20 X0,XC1 kamenivo frakce 0/16</t>
  </si>
  <si>
    <t xml:space="preserve"> "(3*1,6*0,6)*1,2"_x000d_
 "Soucet 3,456"_x000d_
 "3,456 * 0,73645 ` Prepoctené koeficientem množství"_x000d_</t>
  </si>
  <si>
    <t>31324768</t>
  </si>
  <si>
    <t>pletivo drátené se ctvercovými oky zapletené Pz 50x2x2000mm</t>
  </si>
  <si>
    <t xml:space="preserve"> "14"_x000d_</t>
  </si>
  <si>
    <t>31324829</t>
  </si>
  <si>
    <t>plotový jednostranný bavolet dl 400-600mm pro 3 dráty na profilovaný sloupek oválný 70x100mm povrchová úprava Al komaxit</t>
  </si>
  <si>
    <t xml:space="preserve"> "24"_x000d_</t>
  </si>
  <si>
    <t xml:space="preserve"> "58,22"_x000d_
 "Soucet 58,22"_x000d_</t>
  </si>
  <si>
    <t>348101110</t>
  </si>
  <si>
    <t>Osazení vrat nebo vrátek k oplocení na sloupky zdené nebo betonové pl do 2 m2</t>
  </si>
  <si>
    <t xml:space="preserve"> "1"_x000d_</t>
  </si>
  <si>
    <t>348101140</t>
  </si>
  <si>
    <t>Osazení vrat nebo vrátek k oplocení na sloupky zdené nebo betonové pl pres 6 do 8 m2</t>
  </si>
  <si>
    <t xml:space="preserve"> "1 `brána"_x000d_
 "Soucet 1"_x000d_</t>
  </si>
  <si>
    <t>348171141</t>
  </si>
  <si>
    <t>Montáž panelového svarovaného oplocení v do 1,0 m</t>
  </si>
  <si>
    <t xml:space="preserve"> "(58,225)*1,2 `délka"_x000d_
 "(2,99)*1,2 `délka na míste se soklem"_x000d_
 "Soucet 73,458"_x000d_</t>
  </si>
  <si>
    <t>348272115</t>
  </si>
  <si>
    <t>Plotová zed tl 290 mm z betonových tvarovek hladkých prírodních na MC vcetne spárování</t>
  </si>
  <si>
    <t xml:space="preserve"> "26,76*1,7"_x000d_</t>
  </si>
  <si>
    <t>348401130</t>
  </si>
  <si>
    <t>Montáž oplocení ze strojového pletiva s napínacími dráty v pres 1,6 do 2,0 m</t>
  </si>
  <si>
    <t xml:space="preserve"> "14"_x000d_
 "Soucet 14"_x000d_</t>
  </si>
  <si>
    <t xml:space="preserve"> "24"_x000d_
 "Soucet 24"_x000d_</t>
  </si>
  <si>
    <t>55342410</t>
  </si>
  <si>
    <t>plotový panel svarovaný v 0,5-1,0m š do 2,5m prumeru drátu 5mm oka 55x200mm s horizontálním prolisem povrchová úprava PZ komaxit</t>
  </si>
  <si>
    <t xml:space="preserve"> "74/2,5 pocet panelu"_x000d_
 "30"_x000d_
 "Soucet 30"_x000d_</t>
  </si>
  <si>
    <t>59510111</t>
  </si>
  <si>
    <t>tvárnice základní z lehkého betonu s keramickým kamenivem do P10 pro suché zdení tl zdiva 250mm</t>
  </si>
  <si>
    <t xml:space="preserve"> "26,76*1,7"_x000d_
 "Soucet 45,492"_x000d_</t>
  </si>
  <si>
    <t>R55342361</t>
  </si>
  <si>
    <t>brána plotová dvoukrídlá drevená 4000x1530mm</t>
  </si>
  <si>
    <t>R61231142</t>
  </si>
  <si>
    <t>brána drevena jednokrídlá 100 x 150 cm</t>
  </si>
  <si>
    <t xml:space="preserve"> "(62,23*1,2*0,25)*1,2 `základy s bet. soklem"_x000d_
 "(6*(1,0*0,3*0,3))*1,2 `patky pod sloupky"_x000d_
 "Soucet 23,051"_x000d_</t>
  </si>
  <si>
    <t xml:space="preserve"> "(26,759*1,7*0,25)*1,2 `betonová zed"_x000d_
 "Soucet 13,647"_x000d_</t>
  </si>
  <si>
    <t xml:space="preserve"> "3 `pocet sloupu"_x000d_
 "Soucet 3"_x000d_</t>
  </si>
  <si>
    <t>966071822</t>
  </si>
  <si>
    <t>Rozebrání oplocení z dráteného pletiva se ctvercovými oky v pres 1,6 do 2,0 m</t>
  </si>
  <si>
    <t xml:space="preserve"> "12,53 `délka dráteného oplocení"_x000d_
 "Soucet 12,53"_x000d_</t>
  </si>
  <si>
    <t>966072810</t>
  </si>
  <si>
    <t>Rozebrání rámového oplocení na ocelové sloupky v do 1 m</t>
  </si>
  <si>
    <t xml:space="preserve"> "62,23 `délka rámového oplocení"_x000d_
 "Soucet 62,23"_x000d_</t>
  </si>
  <si>
    <t>966073810</t>
  </si>
  <si>
    <t>Rozebrání vrat a vrátek k oplocení pl do 2 m2</t>
  </si>
  <si>
    <t xml:space="preserve"> "1 `branka"_x000d_
 "Soucet 1"_x000d_</t>
  </si>
  <si>
    <t>966073812</t>
  </si>
  <si>
    <t>Rozebrání vrat a vrátek k oplocení pl pres 8 do 10 m2</t>
  </si>
  <si>
    <t>R966003810</t>
  </si>
  <si>
    <t>Rozebrání drevených brán</t>
  </si>
  <si>
    <t xml:space="preserve"> "2 `branky"_x000d_
 "Soucet 2"_x000d_</t>
  </si>
  <si>
    <t xml:space="preserve"> "23,051*2,5 `základy"_x000d_
 "13,647*2,5 `betonová Zed"_x000d_
 "Soucet 91,745"_x000d_</t>
  </si>
  <si>
    <t xml:space="preserve"> "(12,53*2,0*0,005)*7,85 `drátený plot"_x000d_
 "(62,23*1,0*0,005)*7,85 `drátený panelový plot"_x000d_
 "Soucet 3,426"_x000d_</t>
  </si>
  <si>
    <t xml:space="preserve"> 29.843000 = 29,843 [A]_x000d_</t>
  </si>
  <si>
    <t>SO 01-01-01</t>
  </si>
  <si>
    <t>74A</t>
  </si>
  <si>
    <t>Základy TV</t>
  </si>
  <si>
    <t>74A110</t>
  </si>
  <si>
    <t>ZÁKLAD TV HLOUBENÝ V JAKÉKOLIV TRÍDE ZEMINY</t>
  </si>
  <si>
    <t>1. Položka obsahuje:
 – zemní práce pro montáž výkopu vcetne bourání zpevnených ploch, dlažby a pod., uvedení narušeného okolí do puvodního stavu a naložení výkopku
 – úpravy spojené s uvolnením prostoru pro výkop napr. demontáž a montáž oplocení, zajištení výkopu pred zaplavením povrchovou vodou, pažení výkopu
 – dodávku, dopravu, montáž, pronájem mechanizmu a demontáž bednení
 – dodávku, dopravu a montáž svorníkového koše, technologické výztuže, kovaných svorníku aj.
 – prípadne provedení dutiny pro upevnení stožáru TV
 – dodávku, dopravu a uložení betonové smesi vcetne všech technologických opatrení spojené s realizací základu podle TKP
2. Položka neobsahuje:
 – prídavnou výztuž, svorníky, koše
 – odvoz výkopku (viz pol. 74A150)
 – poplatek za likvidaci odpadu (viz SSD 0)
3. Zpusob merení:
Merí se metry kubické uložené betonové smesi.</t>
  </si>
  <si>
    <t>74A310</t>
  </si>
  <si>
    <t>PRÍDAVNÁ VÝZTUŽ PRO ZÁKLAD TV</t>
  </si>
  <si>
    <t xml:space="preserve">1. Položka obsahuje:
 –  montáž, materiál a dovoz kompletní ocelové výztuže základu TV (vc. technologické)
2. Položka neobsahuje:
 X
3. Zpusob merení:
Udává se pocet kusu kompletní konstrukce nebo práce.</t>
  </si>
  <si>
    <t>74A320</t>
  </si>
  <si>
    <t>KOVANÝ SVORNÍK PRO ZÁKLAD TV</t>
  </si>
  <si>
    <t xml:space="preserve">1. Položka obsahuje:
 –  montáž, materiál, dovoz a protikorozní ošetrení kovaného svorníku pro základ TV
2. Položka neobsahuje:
 X
3. Zpusob merení:
Udává se pocet kusu kompletní konstrukce nebo práce.</t>
  </si>
  <si>
    <t>74A340</t>
  </si>
  <si>
    <t>KOTEVNÍ SLOUPEK PRO ZÁKLAD TV</t>
  </si>
  <si>
    <t>1. Položka obsahuje:
 – materiál, montáž a dopravné za kotevní sloupek
2. Položka neobsahuje:
 X
3. Zpusob merení:
Udává se pocet kusu kompletní konstrukce nebo práce.</t>
  </si>
  <si>
    <t>74A350</t>
  </si>
  <si>
    <t>KORUGOVANÁ ROURA PRO ZÁKLAD TV</t>
  </si>
  <si>
    <t xml:space="preserve">1. Položka obsahuje:
 –  materiál, dopravu a montáž korugované PVC roury, vcetne zálivky a hlavicky základu
2. Položka neobsahuje:
 X
3. Zpusob merení:
Merí se metr délkový.</t>
  </si>
  <si>
    <t>74A450</t>
  </si>
  <si>
    <t>ÚPRAVA KABELU U ZÁKLADU TV</t>
  </si>
  <si>
    <t>1. Položka obsahuje: montáž a materiál 
 – rucní výkop v prumerné hloubce 80 cm a šírce 50 cm délky 30m
 – pažení nebo zajištení výkopu v nezbytném rozsahu
 – prípadné cerpání vody
 – úpravu kabelové trasy vcetne overení polohy
2. Položka neobsahuje:
 X
3. Zpusob merení:
Udává se pocet kusu kompletní konstrukce nebo práce pro jeden základ.</t>
  </si>
  <si>
    <t>74AF11</t>
  </si>
  <si>
    <t>TAŽNÉ HNACÍ VOZIDLO K PRACOVNÍM SOUPRAVÁM (PRO ZÁKLADY - MONTÁŽ)</t>
  </si>
  <si>
    <t>1. Položka obsahuje:
 – kolejové mechanizmy pro výstavbu základu podper trakcního vedení
 – dopravu kolejových mechanismu z materského depa do prostoru stavby a zpet
2. Položka neobsahuje:
 X
3. Zpusob merení:
Udává se cas v hodinách bez pohotovostních stavu vozidla.</t>
  </si>
  <si>
    <t>R74A150</t>
  </si>
  <si>
    <t>NALOŽENÍ A VYLOŽENÍ ZEMINY Z VÝKOPU (PRO LIKVIDACI ODPADU)</t>
  </si>
  <si>
    <t>1. Položka obsahuje:
 – odvoz jakýmkoliv dopravním prostredkem a složení
 – prípadné prekládky na trase
2. Položka neobsahuje:
 – naložení vybouraného materiálu na dopravní prostredek (je zahrnuto ve zdrojové položce)
 – poplatky za likvidaci odpadu
3. Zpusob merení:
Výmera je souctem soucinu metru krychlových vyteženého v rostlém (puvodním) stavu nebo vybouraného materiálu a jednotlivých vzdáleností v kilometrech.</t>
  </si>
  <si>
    <t>74B</t>
  </si>
  <si>
    <t>Stožáry TV</t>
  </si>
  <si>
    <t>74B601</t>
  </si>
  <si>
    <t>STOŽÁR TV OCELOVÝ PRÍHRADOVÝ TYPU BP DÉLKY 9 M</t>
  </si>
  <si>
    <t>1. Položka obsahuje:
 – montáž, materiál a dopravné stožáru typového provedení
 – protikorozní ošetrení stožáru dle TKP
 – konecnou regulaci stožáru po jeho zatížení vcetne podmazání patek
2. Položka neobsahuje:
 – základovou konstrukci
3. Zpusob merení:
Udává se pocet kusu trakcních podper.</t>
  </si>
  <si>
    <t>74B603</t>
  </si>
  <si>
    <t>STOŽÁR TV OCELOVÝ PRÍHRADOVÝ TYPU BP DÉLKY 11 M</t>
  </si>
  <si>
    <t>74B604</t>
  </si>
  <si>
    <t>STOŽÁR TV OCELOVÝ PRÍHRADOVÝ TYPU BP DÉLKY 12,5 M</t>
  </si>
  <si>
    <t>74B830</t>
  </si>
  <si>
    <t>OCELOVÁ KONSTRUKCE NESTANDARDNÍ</t>
  </si>
  <si>
    <t>1. Položka obsahuje:
 – všechny náklady na materiál a montáž dodaného zarízení, protikorozne ošetreného podle TKP se všemi pomocnými doplnujícími soucástmi a pracemi s použitím mechanizmu
2. Položka neobsahuje:
 – základovou konstrukci
3. Zpusob merení:
Udává se hmotnost v kilogramech.</t>
  </si>
  <si>
    <t>74BF11</t>
  </si>
  <si>
    <t>TAŽNÉ HNACÍ VOZIDLO K PRACOVNÍM SOUPRAVÁM (PRO STOŽÁRY A BRÁNY - MONTÁŽ )</t>
  </si>
  <si>
    <t>1. Položka obsahuje:
 – kolejové mechanizmy pro výstavbu podper (stožáru, bran, výložníku nebo jiných obdobných konstrukcí) trakcního vedení
 – dopravu kolejových mechanismu z materského depa do prostoru stavby a zpet
2. Položka neobsahuje:
 X
3. Zpusob merení:
Udává se cas v hodinách bez pohotovostních stavu vozidla.</t>
  </si>
  <si>
    <t>74C</t>
  </si>
  <si>
    <t>Vodice TV</t>
  </si>
  <si>
    <t>74C121</t>
  </si>
  <si>
    <t>PRÍPLATEK ZA PLASTOVÝ IZOLÁTOR</t>
  </si>
  <si>
    <t>1. Položka obsahuje:
 – príplatek na materiál, dodávku a kusové zkoušky izolátoru podle TKP (samostatne nelze položku použít)
2. Položka neobsahuje:
 X
3. Zpusob merení:
Udává se pocet kusu kompletní konstrukce nebo práce.</t>
  </si>
  <si>
    <t>74C134</t>
  </si>
  <si>
    <t>VÝŠKOVÁ A SMEROVÁ REGULACE KONZOLY NEBO SIK</t>
  </si>
  <si>
    <t>1. Položka obsahuje:
 – uvolnení a montáž stávajících závesu troleje a nosného lana vc. potrebných mechanizmu, pomucek a merení 
2. Položka neobsahuje:
 – záves TV
3. Zpusob merení:
Udává se pocet kusu kompletní konstrukce nebo práce.</t>
  </si>
  <si>
    <t>74C135</t>
  </si>
  <si>
    <t>SVISLÝ POSUN KONZOLY NA STOŽÁRU</t>
  </si>
  <si>
    <t>1. Položka obsahuje:
 – demontáž a montáž konzoly vc. mechanizmu a merení
 – definitivní regulaci konzoly
2. Položka neobsahuje:
 – konzolu a upevnovací materiál
3. Zpusob merení:
Udává se pocet kusu kompletní konstrukce nebo práce.</t>
  </si>
  <si>
    <t>74C137</t>
  </si>
  <si>
    <t>UVOLNENÍ A ZPETNÁ MONTÁŽ TR NEBO NL V ZÁVESU</t>
  </si>
  <si>
    <t>1. Položka obsahuje:
 – uvolnení lana nebo troleje ze závesu a jeho opetovná montáž s použitím mechanizmu vcetne potrebného merení
2. Položka neobsahuje:
 – materiál
3. Zpusob merení:
Udává se pocet kusu kompletní konstrukce nebo práce.</t>
  </si>
  <si>
    <t>74C221</t>
  </si>
  <si>
    <t>ZÁVES SESTAVY TROLEJOVÉHO VEDENÍ NA BRÁNE BEZ PRÍDAVNÉHO LANA</t>
  </si>
  <si>
    <t>1. Položka obsahuje:
 – všechny náklady na montáž a materiál dodaného zarízení protikorozne ošetreného podle TKP se všemi pomocnými doplnujícími soucástmi a pracemi s použitím mechanizmu
2. Položka neobsahuje:
 X
3. Zpusob merení:
Udává se pocet kusu kompletní konstrukce nebo práce.</t>
  </si>
  <si>
    <t>74C222</t>
  </si>
  <si>
    <t>ZÁVES SESTAVY TROLEJOVÉHO VEDENÍ NA BRÁNE S PRÍDAVNÝM LANEM</t>
  </si>
  <si>
    <t xml:space="preserve"> 26.000000 = 26,000 [A]_x000d_</t>
  </si>
  <si>
    <t>74C231</t>
  </si>
  <si>
    <t>ZÁVES SIK BEZ PRÍDAVNÉHO LANA</t>
  </si>
  <si>
    <t>74C311</t>
  </si>
  <si>
    <t>KRÍŽENÍ SESTAV</t>
  </si>
  <si>
    <t>74C312</t>
  </si>
  <si>
    <t>VEŠÁK TROLEJE ZÁKLADNÍ (PEVNÝ NEBO KLUZNÝ)</t>
  </si>
  <si>
    <t>74C314</t>
  </si>
  <si>
    <t>ROZPERNÁ TYC</t>
  </si>
  <si>
    <t>74C315</t>
  </si>
  <si>
    <t>PROUDOVÉ PROPOJENÍ PODÉLNÝCH POLÍ</t>
  </si>
  <si>
    <t>74C321</t>
  </si>
  <si>
    <t>SPOJKA LAN A TROLEJÍ NEIZOLOVANÁ</t>
  </si>
  <si>
    <t>74C322</t>
  </si>
  <si>
    <t>SPOJKA LAN A TROLEJÍ IZOLOVANÁ</t>
  </si>
  <si>
    <t>74C331</t>
  </si>
  <si>
    <t>DELIC V TROLEJI VCETNE TABULKY</t>
  </si>
  <si>
    <t>74C341</t>
  </si>
  <si>
    <t>PEVNÝ BOD KOMPENZOVANÉ SESTAVY</t>
  </si>
  <si>
    <t>74C512</t>
  </si>
  <si>
    <t>POHYBLIVÉ KOTVENÍ SESTAVY TV NA STOŽÁRU - 10 KN</t>
  </si>
  <si>
    <t>1. Položka obsahuje:
 – všechny náklady na montáž a materiál dodaného zarízení protikorozne ošetreného podle TKP se všemi pomocnými doplnujícími soucástmi a pracemi s použitím mechanizmu
 – cena položky je vc. ostatních rozpoctových nákladu
2. Položka neobsahuje:
 X
3. Zpusob merení:
Udává se pocet kusu kompletní konstrukce nebo práce.</t>
  </si>
  <si>
    <t>74C561</t>
  </si>
  <si>
    <t>PEVNÉ KOTVENÍ NA STOŽÁRU DO 15 KN - SESTAVA TV</t>
  </si>
  <si>
    <t>74C571</t>
  </si>
  <si>
    <t>TAŽENÍ NOSNÉHO LANA 50 MM2 BZ, FE</t>
  </si>
  <si>
    <t>1. Položka obsahuje:
 – všechny náklady na montáž a materiál dodaného zarízení se všemi pomocnými doplnujícími soucástmi
 – cena položky je vc. ostatních rozpoctových nákladu
2. Položka neobsahuje:
 X
3. Zpusob merení:
Merí se metr délkový v ose vodice nebo lana.</t>
  </si>
  <si>
    <t>74C572</t>
  </si>
  <si>
    <t>TAŽENÍ NOSNÉHO LANA 70 MM2 BZ, FE</t>
  </si>
  <si>
    <t xml:space="preserve"> 1010.000000 = 1010,000 [A]_x000d_</t>
  </si>
  <si>
    <t>74C573</t>
  </si>
  <si>
    <t>TAŽENÍ NOSNÉHO LANA 120 MM2 CU</t>
  </si>
  <si>
    <t xml:space="preserve"> 2118.000000 = 2118,000 [A]_x000d_</t>
  </si>
  <si>
    <t>74C582</t>
  </si>
  <si>
    <t>TAŽENÍ TROLEJE 100 MM2 CU</t>
  </si>
  <si>
    <t>74C584</t>
  </si>
  <si>
    <t>TAŽENÍ TROLEJE 150 MM2 CU</t>
  </si>
  <si>
    <t>74C591</t>
  </si>
  <si>
    <t>VÝŠKOVÁ REGULACE TROLEJE</t>
  </si>
  <si>
    <t>1. Položka obsahuje:
 – všechny náklady na regulaci troleje s použitím mechanizmu
 – cena položky je vc. ostatních rozpoctových nákladu
2. Položka neobsahuje:
 X
3. Zpusob merení:
Merí se metr délkový v ose vodice nebo lana.</t>
  </si>
  <si>
    <t>74C594</t>
  </si>
  <si>
    <t>ZAKOTVENÍ STOŽÁRU 21-40 KN</t>
  </si>
  <si>
    <t>74C596</t>
  </si>
  <si>
    <t>ZAJIŠTENÍ KOTVENÍ NL A TR VŠECH SESTAV</t>
  </si>
  <si>
    <t>1. Položka obsahuje:
 – všechny náklady na regulaci kotvení se všemi pomocnými doplnujícími pracemi vc,mechanismu
2. Položka neobsahuje:
 X
3. Zpusob merení:
Udává se pocet kusu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</si>
  <si>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</si>
  <si>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</si>
  <si>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</si>
  <si>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</si>
  <si>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74C611</t>
  </si>
  <si>
    <t>PRIPEVNENÍ JEDNOSTRANNÉ LIŠTY PRO KOTVENÍ ZV, NV, OV</t>
  </si>
  <si>
    <t>74C612</t>
  </si>
  <si>
    <t>PRIPEVNENÍ OBOUSTRANNÉ LIŠTY PRO KOTVENÍ ZV, NV, OV</t>
  </si>
  <si>
    <t>74C621</t>
  </si>
  <si>
    <t>KOTVENÍ 1-3 LAN ZV, NV, OV S JEDNODUCHÝMI IZOLÁTORY</t>
  </si>
  <si>
    <t>74C622</t>
  </si>
  <si>
    <t>KOTVENÍ 1-3 LAN ZV, NV, OV SE ZDVOJENÝMI IZOLÁTORY</t>
  </si>
  <si>
    <t>74C632</t>
  </si>
  <si>
    <t>PRIPEVNENÍ KONZOLY ZV, NV, OV PRO "V" ZÁVES NA STOŽÁR</t>
  </si>
  <si>
    <t>74C633</t>
  </si>
  <si>
    <t>PRIPEVNENÍ KONZOLY ZV, NV, OV PRO SVISLÝ ZÁVES PREPONKY NA STOŽÁR</t>
  </si>
  <si>
    <t>74C642</t>
  </si>
  <si>
    <t>SVISLÝ ZÁVES 3-4 LAN ZV, NV, OV</t>
  </si>
  <si>
    <t>74C644</t>
  </si>
  <si>
    <t xml:space="preserve">V ZÁVES  3-4 LAN ZV, NV, OV</t>
  </si>
  <si>
    <t>74C652</t>
  </si>
  <si>
    <t>PROUDOVÉ SPOJENÍ DVOU LAN ZV, NV, OV</t>
  </si>
  <si>
    <t xml:space="preserve"> 27.000000 = 27,000 [A]_x000d_</t>
  </si>
  <si>
    <t>74C653</t>
  </si>
  <si>
    <t>DISTANCNÍ ROZPERKA PRO 2-6 LAN ZV, NV, OV</t>
  </si>
  <si>
    <t xml:space="preserve"> 22.000000 = 22,000 [A]_x000d_</t>
  </si>
  <si>
    <t>74C655</t>
  </si>
  <si>
    <t xml:space="preserve">PRIPOJENÍ ZV, NV, OV  1-2 LANA NA TV</t>
  </si>
  <si>
    <t>74C671</t>
  </si>
  <si>
    <t>TAŽENÍ LANA PRO ZV, NV, OV - 120 MM2 CU</t>
  </si>
  <si>
    <t xml:space="preserve"> 2051.000000 = 2051,000 [A]_x000d_</t>
  </si>
  <si>
    <t>1. Položka obsahuje:
 – všechny náklady na montáž a materiál dodaného zarízení protikorozne ošetreného podle TKP se všemi pomocnými doplnujícími soucástmi a pracemi s použitím mechanizmu
 – cena položky je vc. ostatních rozpoctových nákladu
2. Položka neobsahuje:
 X
3. Zpusob merení:
Merí se metr délkový v ose vodice nebo lana.</t>
  </si>
  <si>
    <t>74C723</t>
  </si>
  <si>
    <t>SVOD Z NAPÁJECÍHO PREVESU NA TV LANEM 120 CU</t>
  </si>
  <si>
    <t>74C724</t>
  </si>
  <si>
    <t>SVOD Z DVOJITÉHO NAPÁJECÍHO PREVESU NA TV LANY 120 CU</t>
  </si>
  <si>
    <t>74C741</t>
  </si>
  <si>
    <t>PRIPEVNENÍ KOTEVNÍ LIŠTY NAPÁJECÍHO PREVESU S 1 TRMENEM NA STOŽÁR TV</t>
  </si>
  <si>
    <t>74C752</t>
  </si>
  <si>
    <t>PODPERNÝ IZOLÁTOR PRO NV NA LIŠTE, BRÁNE, STOŽÁRU</t>
  </si>
  <si>
    <t>74C911</t>
  </si>
  <si>
    <t>BLESKOJISTKA RUŽKOVÁ NA STOŽÁRU S PRIPOJENÍM NA TV, OV, NV</t>
  </si>
  <si>
    <t>74C917</t>
  </si>
  <si>
    <t>PRIPOJENÍ STOŽÁRU NEBO IZOLOVANÉHO SVODU NA ZEMNIC VCETNE ZRÍZENÍ UZEMNENÍ</t>
  </si>
  <si>
    <t>1. Položka obsahuje:
 – kompletní materiál a montáž pro zajištení požadovaných elektrických parametru uzemnení se všemi pomocnými doplnujícími soucástmi
 – merení a regulaci s použitím mechanizmu a montážních souprav
2. Položka neobsahuje:
 X
3. Zpusob merení:
Udává se pocet kusu kompletní konstrukce nebo práce.</t>
  </si>
  <si>
    <t>74C964</t>
  </si>
  <si>
    <t>PRIPEVNENÍ NÁVESTNÍHO ŠTÍTU DO SESTAVY TV</t>
  </si>
  <si>
    <t>74C968</t>
  </si>
  <si>
    <t>TABULKA CÍSLOVÁNÍ STOŽÁRU NEBO POHONU ODPOJOVACE</t>
  </si>
  <si>
    <t>74C973</t>
  </si>
  <si>
    <t>ÚPRAVY STÁVAJÍCÍHO TV - PROVIZORNÍ STAVY ZA 100 M ZPROVOZNOVANÉ SKUPINY</t>
  </si>
  <si>
    <t>1. Položka obsahuje:
 – veškeré další práce a úpravy na stávajícím TV, nutné ke zprovoznení TV
2. Položka neobsahuje:
 X
3. Zpusob merení:
Udává se pocet kusu kompletní konstrukce nebo práce.</t>
  </si>
  <si>
    <t>74C975</t>
  </si>
  <si>
    <t>AKTUALIZACE TV DLE KOLEJOVÝCH POSTUPU ZA 100 M ZPROVOZNOVANÉ SKUPINY</t>
  </si>
  <si>
    <t>1. Položka obsahuje:
 – veškeré další práce na aktualizaci TV po každém stavebním postupu
2. Položka neobsahuje:
 X
3. Zpusob merení:
Udává se pocet kusu kompletní konstrukce nebo práce.</t>
  </si>
  <si>
    <t>74CF11</t>
  </si>
  <si>
    <t>TAŽNÉ HNACÍ VOZIDLO K PRACOVNÍM SOUPRAVÁM (PRO VODICE - MONTÁŽ)</t>
  </si>
  <si>
    <t xml:space="preserve">1. Položka obsahuje:
 – kolejové mechanizmy pro výstavbu  trakcního vedení
 – dopravu kolejových mechanismu z materského depa do prostoru stavby a zpet
2. Položka neobsahuje:
 X
3. Zpusob merení:
Udává se cas v hodinách bez pohotovostních stavu vozidla.</t>
  </si>
  <si>
    <t>74F2</t>
  </si>
  <si>
    <t>Nátery TV</t>
  </si>
  <si>
    <t>74F231</t>
  </si>
  <si>
    <t>BEZPECNOSTNÍ PRUH NA PODPERE TV CERNOŽLUTÝ</t>
  </si>
  <si>
    <t>1. Položka obsahuje:
 – náter, ocištení, odrezivení a materiál (barva, redidlo, odrezovac), náter proveden dle TKP
2. Položka neobsahuje:
 X
3. Zpusob merení:
Udává se pocet kusu kompletní konstrukce nebo práce.</t>
  </si>
  <si>
    <t>74F232</t>
  </si>
  <si>
    <t>BEZPECNOSTNÍ PRUH NA PODPERE TV BÍLOCERVENÝ</t>
  </si>
  <si>
    <t>74F3</t>
  </si>
  <si>
    <t>Revize, zkoušky a merení TV</t>
  </si>
  <si>
    <t>74F311</t>
  </si>
  <si>
    <t>MERENÍ PARAMETRU TV DYNAMICKÉ (MERÍCÍM VOZEM)</t>
  </si>
  <si>
    <t xml:space="preserve">1. Položka obsahuje:
 – pronájem merící soupravy vcetne pracovníku  pro uvedná merení, kolejové mechanizmy, vyhodnocení a závery z merení TV
 – dopravu kolejových mechanismu z materského depa do prostoru stavby a zpet
2. Položka neobsahuje:
 X
3. Zpusob merení:
Merí se projeté kilometry pri merení, tj. bez režijních jízd.</t>
  </si>
  <si>
    <t>74F312</t>
  </si>
  <si>
    <t>MERENÍ PARAMETRU TV STATICKÉ</t>
  </si>
  <si>
    <t>1. Položka obsahuje:
 – merení parametru TV pro revizi a dokumentaci skutecného provedení
 – dopravu kolejových mechanismu z materského depa do prostoru stavby a zpet
2. Položka neobsahuje:
 X
3. Zpusob merení:
Merí se projeté kilometry pri merení, tj. bez režijních jízd.</t>
  </si>
  <si>
    <t>74F313</t>
  </si>
  <si>
    <t>MERENÍ ELEKTRICKÝCH VLASTNOSTÍ TV</t>
  </si>
  <si>
    <t>1. Položka obsahuje:
 – merení elektrických parametru TV pro zpracování revize
 – dopravu kolejových mechanismu z materského depa do prostoru stavby a zpet
2. Položka neobsahuje:
 X
3. Zpusob merení:
Merí se projeté kilometry pri merení, tj. bez režijních jízd.</t>
  </si>
  <si>
    <t>74F321</t>
  </si>
  <si>
    <t>PROTOKOL ZPUSOBILOSTI</t>
  </si>
  <si>
    <t>1. Položka obsahuje:
 – vyhotovení dokladu právnickou osobou o trolejových vedeních a trakcních zarízeních
2. Položka neobsahuje:
 X
3. Zpusob merení:
Udává se pocet kusu kompletní konstrukce nebo práce.</t>
  </si>
  <si>
    <t>74F322</t>
  </si>
  <si>
    <t>REVIZNÍ ZPRÁVA</t>
  </si>
  <si>
    <t>1. Položka obsahuje:
 – revizi autorizovaným revizním technikem na zarízeních trakcního vedení podle požadavku CSN, vcetne hodnocení
2. Položka neobsahuje:
 X
3. Zpusob merení:
Udává se pocet kusu kompletní konstrukce nebo práce.</t>
  </si>
  <si>
    <t>74F323</t>
  </si>
  <si>
    <t>1. Položka obsahuje:
 – protokol autorizovaným revizním technikem na zarízeních trakcního vedení podle požadavku CSN, vcetne hodnocení
2. Položka neobsahuje:
 X
3. Zpusob merení:
Udává se pocet kusu kompletní konstrukce nebo práce.</t>
  </si>
  <si>
    <t>74F331</t>
  </si>
  <si>
    <t>TECHNICKÁ POMOC PRI VÝSTAVBE TV</t>
  </si>
  <si>
    <t>1. Položka obsahuje:
 – zajištení pracovište TDI vc. nájmu pracovníku a poUŽITÝch mechanismu nutných k výkonu
2. Položka neobsahuje:
 X
3. Zpusob merení:
Udává se cas v hodinách.</t>
  </si>
  <si>
    <t>74F332</t>
  </si>
  <si>
    <t>VÝKON ORGANIZACNÍCH JEDNOTEK SPRÁVCE</t>
  </si>
  <si>
    <t>1. Položka obsahuje:
 – zajištení pracovište správcem TV (zkratování TV), zajištení prejezdu správcem TV vc. nájmu pracovníku a poUŽITÝch mechanismu nutných k výkonu
2. Položka neobsahuje:
 X
3. Zpusob merení:
Udává se cas v hodinách.</t>
  </si>
  <si>
    <t>74F4</t>
  </si>
  <si>
    <t>Demontáže TV</t>
  </si>
  <si>
    <t>74EF11</t>
  </si>
  <si>
    <t>HNACÍ KOLEJOVÁ VOZIDLA DEMONTÁŽNÍCH SOUPRAV PRO PRÁCE NA TV</t>
  </si>
  <si>
    <t>1. Položka obsahuje:
 – kolejové mechanizmy demontáže TV
 – dopravu kolejových mechanismu z materského depa do prostoru stavby a zpet
2. Položka neobsahuje:
 X
3. Zpusob merení:
Udává se cas v hodinách bez pohotovostních stavu vozidla.</t>
  </si>
  <si>
    <t>74F411</t>
  </si>
  <si>
    <t>DEMONTÁŽ BETONOVÝCH ZÁKLADU TV</t>
  </si>
  <si>
    <t>1. Položka obsahuje:
 – demontáž stávajícího betonového základu se všemi pomocnými doplnujícími úpravami pro uvedení do požadovaného stavu a s prepravou a dovozem potrebných mechanizmu k uvedené cinnosti
 – naložení vybouraného materiálu na dopravní prostredek
2. Položka neobsahuje:
 – odvoz vybouraného materiálu
 – poplatek za likvidaci odpadu (nacení se dle SSD 0)
3. Zpusob merení:
Merí se metr krychlový.</t>
  </si>
  <si>
    <t>74F421</t>
  </si>
  <si>
    <t>DEMONTÁŽ KOTEVNÍCH SLOUPKU</t>
  </si>
  <si>
    <t>1. Položka obsahuje:
 – všechny náklady na demontáž stávajícího zarízení se všemi pomocnými doplnujícími úpravami pro jeho likvidaci
 – naložení a odvoz vybouraného materiálu 
2. Položka neobsahuje:
 – základ
 – poplatek za likvidaci odpadu (nacení se dle SSD 0)
3. Zpusob merení:
Udává se pocet kusu kompletní konstrukce nebo práce.</t>
  </si>
  <si>
    <t>74F423</t>
  </si>
  <si>
    <t>DEMONTÁŽ OCELOVÝCH STOŽÁRU PRÍHRADOVÝCH</t>
  </si>
  <si>
    <t>1. Položka obsahuje:
 – všechny náklady na demontáž stávajícího zarízení se všemi pomocnými doplnujícími úpravami pro jeho likvidaci
 – naložení a odvoz vybouraného materiálu na urcené místo pro stavbu
2. Položka neobsahuje:
 – poplatek za likvidaci odpadu (nacení se dle SSD 0)
3. Zpusob merení:
Udává se pocet kusu kompletní konstrukce nebo práce.</t>
  </si>
  <si>
    <t>74F435</t>
  </si>
  <si>
    <t>DEMONTÁŽ ZÁVESU TV NA BRÁNE</t>
  </si>
  <si>
    <t>1. Položka obsahuje:
 – všechny náklady na demontáž stávajícího zarízení se všemi pomocnými doplnujícími úpravami pro jeho likvidaci
 – naložení a odvoz demontovaného materiálu na urcené místo pro stavbu
2. Položka neobsahuje:
 – poplatek za likvidaci odpadu (nacení se dle SSD 0)
3. Zpusob merení:
Udává se pocet kusu kompletní konstrukce nebo práce.</t>
  </si>
  <si>
    <t>74F441</t>
  </si>
  <si>
    <t>DEMONTÁŽ DELICU</t>
  </si>
  <si>
    <t>74F442</t>
  </si>
  <si>
    <t>DEMONTÁŽ PEVNÝCH BODU VCETNE ZAKOTVENÍ</t>
  </si>
  <si>
    <t>74F443</t>
  </si>
  <si>
    <t>DEMONTÁŽ KOTVENÍ TR NEBO NL PEVNÝCH</t>
  </si>
  <si>
    <t>74F444</t>
  </si>
  <si>
    <t>DEMONTÁŽ KOTVENÍ TR NEBO NL POHYBLIVÝCH</t>
  </si>
  <si>
    <t>74F447</t>
  </si>
  <si>
    <t>DEMONTÁŽ KOTEVNÍ LIŠTY PREVESU NEBO SVODU Z ODPOJOVACE</t>
  </si>
  <si>
    <t>74F452</t>
  </si>
  <si>
    <t>DEMONTÁŽ SVODU Z PREVESU NEBO Z ODPOJOVACE - DVOJITÉ NEBO TROJITÉ LANO</t>
  </si>
  <si>
    <t>74F454</t>
  </si>
  <si>
    <t>DEMONTÁŽ BLESKOJISTEK A SVODICU PREPETÍ</t>
  </si>
  <si>
    <t>74F455</t>
  </si>
  <si>
    <t>DEMONTÁŽ VEŠÁKU TROLEJE</t>
  </si>
  <si>
    <t>74F456</t>
  </si>
  <si>
    <t>DEMONTÁŽ PROUDOVÝCH PROPOJENÍ PODÉLNÝCH A PRÍCNÝCH</t>
  </si>
  <si>
    <t>74F457</t>
  </si>
  <si>
    <t>DEMONTÁŽ VLOŽENÝCH IZOLACÍ V PODÉLNÝCH A PRÍCNÝCH POLÍCH</t>
  </si>
  <si>
    <t xml:space="preserve"> 52.000000 = 52,000 [A]_x000d_</t>
  </si>
  <si>
    <t>74F458</t>
  </si>
  <si>
    <t>DEMONTÁŽ ROZPERNÝCH TYCÍ</t>
  </si>
  <si>
    <t>74F463</t>
  </si>
  <si>
    <t>DEMONTÁŽ NÁVESTÍ PRO ELEKTRICKÝ PROVOZ</t>
  </si>
  <si>
    <t>74F464</t>
  </si>
  <si>
    <t>DEMONTÁŽ TROLEJE VCETNE NÁSTAVKU, VEŠÁKU, PROPOJEK A SPOJEK STRIHÁNÍM</t>
  </si>
  <si>
    <t xml:space="preserve">1. Položka obsahuje:
 – všechny náklady na demontáž stávajícího zarízení se všemi pomocnými doplnujícími úpravami pro jeho likvidaci
 - naložení a odvoz demontovaného materiálu na urcené místo pro stavbu
2. Položka neobsahuje:
 – poplatek za likvidaci odpadu (nacení se dle SSD 0)
3. Zpusob merení:
Merí se na metr délky  vodice nebo lana.</t>
  </si>
  <si>
    <t>74F466</t>
  </si>
  <si>
    <t>DEMONTÁŽ LAN NOSNÝCH VCETNE NÁSTAVKU, PROPOJEK A SPOJEK STRIHÁNÍM</t>
  </si>
  <si>
    <t>74F468</t>
  </si>
  <si>
    <t>DEMONTÁŽ LAN ZV, NV, OV VCETNE PROPOJEK A SPOJEK STRIHÁNÍM</t>
  </si>
  <si>
    <t>R74F492</t>
  </si>
  <si>
    <t>DEMONTÁŽ - NALOŽENÍ A VYLOŽENÍ PRO ODVOZ (NA LIKVIDACI ODPADU NEBO JINÉ URCENÉ MÍSTO)</t>
  </si>
  <si>
    <t>74R</t>
  </si>
  <si>
    <t>Ruzné TV</t>
  </si>
  <si>
    <t>74R000R</t>
  </si>
  <si>
    <t>Kontrolní zamerení základu TV</t>
  </si>
  <si>
    <t>74R001R</t>
  </si>
  <si>
    <t>Vytýcení výšky TK projektované koleje</t>
  </si>
  <si>
    <t>BOD</t>
  </si>
  <si>
    <t>74R010R</t>
  </si>
  <si>
    <t>Zamerení skutecného stavu trakcního vedení - 1 stožár</t>
  </si>
  <si>
    <t xml:space="preserve"> 120.000000 = 120,000 [A]_x000d_</t>
  </si>
  <si>
    <t xml:space="preserve">1. Položka obsahuje: 
 – veškeré poplatky provozovateli skládky, recyklacní linky nebo jiného zarízení na zpracování nebo likvidaci odpadu související s prevzetím, uložením, zpracováním nebo likvidací odpadu 
 – náklady spojené s dopravou z místa stavby na místo prevzetí provozovatelem skládky, recyklacní linky nebo jiného zarízení na zpracování nebo likvidaci odpadu  
 – náklady spojené s vyložením a manipulací s materiálem v míste skládky  
2. Položka neobsahuje: 
 – náklady spojené s naložením a manipulací materiálem  
3. Zpusob merení: 
Tunou se rozumí hmotnost odpadu vytrídeného v souladu se zákonem c. 185/2001 Sb., o nakládání s odpady, v platném znení.</t>
  </si>
  <si>
    <t>Evidencní položka 
Druhotná surovina - výkup</t>
  </si>
  <si>
    <t>R015840</t>
  </si>
  <si>
    <t>NEOCENOVAT - POPLATKY ZA LIKVIDACI ODPADU NEKONTAMINOVANÝCH - 17 04 01 - ODPAD MEDI A JEJÍCH SLITIN, VCETNE DOPRAVY</t>
  </si>
  <si>
    <t>SO 01-06-01</t>
  </si>
  <si>
    <t>701004</t>
  </si>
  <si>
    <t>VYHLEDÁVACÍ MARKER ZEMNÍ</t>
  </si>
  <si>
    <t>1. Položka obsahuje: – obsahuje i demontáž po skoncení provizorního stavu – dopravu do skladu nebo na likvidaci – obrátkovost, opotrebení zapujceného materiálu – poplatek za likvidaci odpadu, pokud je materiál likvidován2. Položka neobsahuje: X3. Zpusob merení:Udává se pocet kusu kompletní konstrukce nebo práce.</t>
  </si>
  <si>
    <t>R742J31</t>
  </si>
  <si>
    <t>TCEKFY 2P1,0,KABEL SDELOVACÍ IZOLACE PVC</t>
  </si>
  <si>
    <t>R742J51</t>
  </si>
  <si>
    <t>UKONCENÍ SDELOVACÍHO KABELU KABELOVOU SPOJKOU VC. POMOCNÉHO MATERIÁLU A ZMERENÍ KONTINUITY OVLÁDACÍHO OBVODU</t>
  </si>
  <si>
    <t xml:space="preserve">Položka obsahuje : Dodávku a montáž kabelového zakoncení a kabelu vc. podružného materiálu, dovozu, odizolování plášte a izolace žil kabelu, montáž kabelové spojky, spojení stínení a pod..  Dále obsahuje cenu za pom. mechanismy vcetne všech ostatních vedlejších nákladu</t>
  </si>
  <si>
    <t>743823</t>
  </si>
  <si>
    <t>VÝSTROJ EOV PRO VÝHYBKU OBLOUKOVOU TVARU 1:12-500</t>
  </si>
  <si>
    <t xml:space="preserve">1. Položka obsahuje: – kompletní vybavení výhybky zarízením EOV – topné tyce, príchytky hlavic topných tycí a pérových príchytek vlastních topných tycí, pripojovací šnury a chránicky pro tyto šnury, rozvodné skrínky vc. nosných konstrukcí techto skrínek, dále topnice pro ohrev táhel všech prestavníku vc. sálavých desek a veškerého drobného spojovacího a upevnovacího materiálu.  – technický popis viz. projektová dokumentace2. Položka neobsahuje: X3. Zpusob merení:Udává se pocet kusu kompletní konstrukce nebo práce.</t>
  </si>
  <si>
    <t>743952</t>
  </si>
  <si>
    <t>ROZVADEC EOV S NADRAZENÝM OVLADACEM - SOFTWARE A PARAMETRIZACE NA 1 KS VÝHYBKY/VETVE OSVETLENÍ</t>
  </si>
  <si>
    <t>1. Položka obsahuje: – technický popis viz. projektová dokumentace2. Položka neobsahuje: X3. Zpusob merení:Udává se pocet kusu kompletní konstrukce nebo práce.</t>
  </si>
  <si>
    <t>743Z41</t>
  </si>
  <si>
    <t>DEMONTÁŽ ZARÍZENÍ EOV NA VÝHYBCE</t>
  </si>
  <si>
    <t xml:space="preserve"> 32.000000 = 32,000 [A]_x000d_</t>
  </si>
  <si>
    <t xml:space="preserve">Evidencní položka, Neocenovat v objektu SO/PS, položka se ocenuje pouze v objektu SO 90-90  
Výzisk - prebírá Správa železnic</t>
  </si>
  <si>
    <t>SO 01-06-02</t>
  </si>
  <si>
    <t>742F23</t>
  </si>
  <si>
    <t>KABEL NN NEBO VODIC JEDNOŽÍLOVÝ AL S PLASTOVOU IZOLACÍ OD 25 DO 50 MM2</t>
  </si>
  <si>
    <t>742H24</t>
  </si>
  <si>
    <t>KABEL NN CTYR- A PETIŽÍLOVÝ AL S PLASTOVOU IZOLACÍ OD 70 DO 120 MM2</t>
  </si>
  <si>
    <t>742H25</t>
  </si>
  <si>
    <t>KABEL NN CTYR- A PETIŽÍLOVÝ AL S PLASTOVOU IZOLACÍ OD 150 DO 240 MM2</t>
  </si>
  <si>
    <t>742K13</t>
  </si>
  <si>
    <t>UKONCENÍ JEDNOŽÍLOVÉHO KABELU V ROZVADECI NEBO NA PRÍSTROJI OD 25 DO 50 MM2</t>
  </si>
  <si>
    <t>742L14</t>
  </si>
  <si>
    <t>UKONCENÍ DVOU AŽ PETIŽÍLOVÉHO KABELU V ROZVADECI NEBO NA PRÍSTROJI OD 70 DO 120 MM2</t>
  </si>
  <si>
    <t>742L15</t>
  </si>
  <si>
    <t>UKONCENÍ DVOU AŽ PETIŽÍLOVÉHO KABELU V ROZVADECI NEBO NA PRÍSTROJI OD 150 DO 240 MM2</t>
  </si>
  <si>
    <t>742L21</t>
  </si>
  <si>
    <t>UKONCENÍ DVOU AŽ PETIŽÍLOVÉHO KABELU KABELOVOU SPOJKOU DO 2,5 MM2</t>
  </si>
  <si>
    <t>742L24</t>
  </si>
  <si>
    <t>UKONCENÍ DVOU AŽ PETIŽÍLOVÉHO KABELU KABELOVOU SPOJKOU OD 70 DO 120 MM2</t>
  </si>
  <si>
    <t>742L25</t>
  </si>
  <si>
    <t>UKONCENÍ DVOU AŽ PETIŽÍLOVÉHO KABELU KABELOVOU SPOJKOU OD 150 DO 240 MM2</t>
  </si>
  <si>
    <t>742M22</t>
  </si>
  <si>
    <t>UKONCENÍ 7-12ŽÍLOVÉHO KABELU KABELOVOU SPOJKOU OD 4 DO 6 MM2</t>
  </si>
  <si>
    <t>743D31</t>
  </si>
  <si>
    <t>SKRÍN PRÍPOJKOVÁ POJISTKOVÁ KOMPAKTNÍ PILÍROVÁ PRES 160 A, DO 240 MM2, S 1-2 SADAMI JISTÍCÍCH PRVKU</t>
  </si>
  <si>
    <t>743E12</t>
  </si>
  <si>
    <t>SKRÍN ROZPOJOVACÍ POJISTKOVÁ DO 400 A, DO 240 MM2, DO VÝKLENKU S POJISTKOVÝMI SPODKY SE 4-6 SADAMI JISTÍCÍCH PRVKU</t>
  </si>
  <si>
    <t>1. Položka obsahuje: – instalaci vc. vybourání niky ve zdi pro skrín a kabely a zapravení zdiva, omítky a fasády po dokoncené montáži – technický popis viz. projektová dokumentace2. Položka neobsahuje: X3. Zpusob merení:Udává se pocet kusu kompletní konstrukce nebo práce.</t>
  </si>
  <si>
    <t>743Z71</t>
  </si>
  <si>
    <t>DEMONTÁŽ KABELOVÉ SKRÍNE</t>
  </si>
  <si>
    <t>747422</t>
  </si>
  <si>
    <t>MERENÍ FUNKCNÍHO PROPOJENÍ UZEMNOVACÍ SÍTE S KOLEJÍ</t>
  </si>
  <si>
    <t>747513</t>
  </si>
  <si>
    <t>ZKOUŠKY VODICU A KABELU NN PRUREZU ŽÍLY OD 4X150 DO 300 MM2</t>
  </si>
  <si>
    <t>747521</t>
  </si>
  <si>
    <t>ZKOUŠKY VODICU A KABELU OVLÁDACÍCH OD 5 DO 12 ŽIL</t>
  </si>
  <si>
    <t xml:space="preserve"> 11.500000 = 11,500 [A]_x000d_</t>
  </si>
  <si>
    <t>SO 01-12-01</t>
  </si>
  <si>
    <t>742581</t>
  </si>
  <si>
    <t>KABEL VN - JEDNOŽÍLOVÝ, 22-CXEKVC(V)E(Y) DO 70 MM2</t>
  </si>
  <si>
    <t>742721</t>
  </si>
  <si>
    <t>KABELOVÁ SPOJKA VN JEDNOŽÍLOVÁ PRO KABELY PRES 6 KV DO 70 MM2</t>
  </si>
  <si>
    <t>742D21</t>
  </si>
  <si>
    <t>KABELOVÁ KONCOVKA VN VENKOVNÍ, SADA TRÍ ŽIL NEBO TRÍŽÍLOVÁ PRO KABELY PRES 6 KV DO 70 MM2</t>
  </si>
  <si>
    <t>742P14</t>
  </si>
  <si>
    <t>ZATAŽENÍ KABELU DO CHRÁNICKY - KABEL PRES 4 KG/M</t>
  </si>
  <si>
    <t>1. Položka obsahuje: – montáž kabelu o váze nad 4 kg/m do chránicky/ kolektoru2. Položka neobsahuje: X3. Zpusob merení:Merí se metr délkový.</t>
  </si>
  <si>
    <t>742P16</t>
  </si>
  <si>
    <t>SVAZKOVÁNÍ JEDNOŽILOVÝCH KABELU VN</t>
  </si>
  <si>
    <t>742Z24</t>
  </si>
  <si>
    <t>DEMONTÁŽ KABELOVÉHO VEDENÍ VN</t>
  </si>
  <si>
    <t>R742D21</t>
  </si>
  <si>
    <t>KABELOVÁ KONCOVKA VN VENKOVNÍ, SADA TRÍ ŽIL - SOUPRAVA PRO NEPÁJENÉ PRIPOJENÍ UZEMNOVACÍHO VODICE</t>
  </si>
  <si>
    <t>747531</t>
  </si>
  <si>
    <t>ZKOUŠKY VODICU A KABELU VN ZVÝŠENÝM NAPETÍM DO 35 KV</t>
  </si>
  <si>
    <t>747532</t>
  </si>
  <si>
    <t>ZKOUŠKY VODICU A KABELU VN - PROVOZ MERÍCÍHO VOZU PO DOBU ZKOUŠEK VN KABELU</t>
  </si>
  <si>
    <t>R747708</t>
  </si>
  <si>
    <t>PROVOZ MOBILNÍHO NÁHRADNÍHO ZDROJE PRES 32 DO 160 KVA VC. PRONÁJMU ZDROJE</t>
  </si>
  <si>
    <t>1. Položka obsahuje:
 – cenu za dobu provozu náhradního zdroje ve stanici / zastávce vc. dovozu na místo urcení a zapojení do stávajících rozvodu
2. Položka neobsahuje:
 X
3. Zpusob merení:
Udává se cas v hodinách.</t>
  </si>
  <si>
    <t>SO 01-01-02</t>
  </si>
  <si>
    <t>74C921</t>
  </si>
  <si>
    <t>PRÍMÉ UKOLEJNENÍ KONSTRUKCE VŠECH TYPU (VCETNE VÝZTUŽNÝCH DVOJIC) - 1 VODIC</t>
  </si>
  <si>
    <t xml:space="preserve"> "viz príloha c.3 - Soupis sestavení + rezervy na postupy výstavby"_x000d_</t>
  </si>
  <si>
    <t>74C923</t>
  </si>
  <si>
    <t>NEPRÍMÉ UKOLEJNENÍ KONSTRUKCE VŠECH TYPU (VCETNE VÝZTUŽNÝCH DVOJIC) - 1 VODIC</t>
  </si>
  <si>
    <t>74C926</t>
  </si>
  <si>
    <t>SKUPINOVÉ VODIVÉ SPOJENÍ KONSTRUKCÍ (DO 20 M)</t>
  </si>
  <si>
    <t>74C971</t>
  </si>
  <si>
    <t>POSPOJOVÁNÍ VODIVÝCH KONSTRUKCÍ PROUDOVOU PROPOJKOU</t>
  </si>
  <si>
    <t>74C974</t>
  </si>
  <si>
    <t>AKTUALIZACE KSU A TP DLE KOLEJOVÝCH POSTUPU ZA 100 M ZPROVOZNOVANÉ SKUPINY</t>
  </si>
  <si>
    <t xml:space="preserve"> "dle délky úprav na 100m"_x000d_</t>
  </si>
  <si>
    <t>1. Položka obsahuje:
 – veškeré další práce na aktualizaci KSU a TP po každém stavebním postupu
2. Položka neobsahuje:
 X
3. Zpusob merení:
Udává se pocet kusu kompletní konstrukce nebo práce.</t>
  </si>
  <si>
    <t>74C976</t>
  </si>
  <si>
    <t>ZPRACOVÁNÍ KSU A TP PRO ÚCELY ZAVEDENÍ DO PROVOZU ZA 100 M ZPROVOZNOVANÉ SKUPINY</t>
  </si>
  <si>
    <t>1. Položka obsahuje:
 – veškeré další práce pro zpracování a odsouhlasení KSU a TP pri uvádení do provozu
2. Položka neobsahuje:
 X
3. Zpusob merení:
Udává se pocet kusu kompletní konstrukce nebo práce.</t>
  </si>
  <si>
    <t>R74C941-01</t>
  </si>
  <si>
    <t>TAŽENÍ OCHRANNÉHO VODICE FEZN O10MM V PE TRUBCE</t>
  </si>
  <si>
    <t>R74C941-02</t>
  </si>
  <si>
    <t>TAŽENÍ OCHRANNÉHO VODICE FEZN O10MM</t>
  </si>
  <si>
    <t>74D</t>
  </si>
  <si>
    <t>74F459</t>
  </si>
  <si>
    <t>DEMONTÁŽ UKOLEJNENÍ KONSTRUKCÍ A PODPER VCETNE UCHYCENÍ A VODICE</t>
  </si>
  <si>
    <t xml:space="preserve"> "viz príloha c.1 - Technická zpráva"_x000d_</t>
  </si>
  <si>
    <t xml:space="preserve">Revize, zkoušky, merení  a technická pomoc TV</t>
  </si>
  <si>
    <t>74F314</t>
  </si>
  <si>
    <t>MERENÍ DOTYKOVÉHO NAPETÍ U VODIVÉ KONSTRUKCE</t>
  </si>
  <si>
    <t>R74F314-01</t>
  </si>
  <si>
    <t>MERENÍ POTENCIÁLU KOLEJNICE - ZEM (1 NAPÁJECÍ ÚSEK)</t>
  </si>
  <si>
    <t>1. Položka obsahuje:
– merení elektrických parametru TV pro úpravu zpetné cesty
2. Položka neobsahuje:
X
3. Zpusob merení:
Napájecí úsek se uvažuje bud TT-SpS, nebo TM – TM.</t>
  </si>
  <si>
    <t>SO 90-00-01</t>
  </si>
  <si>
    <t>Položka zahrnuje:
- odstranení krovin a stromu do prumeru 100 mm
- dopravu drevin bez ohledu na vzdálenost
- spálení na hromadách nebo štepkování
Položka nezahrnuje:
- x</t>
  </si>
  <si>
    <t>112018</t>
  </si>
  <si>
    <t>KÁCENÍ STROMU D KMENE DO 0,5M S ODSTRANENÍM PAREZU, ODVOZ DO 20KM</t>
  </si>
  <si>
    <t xml:space="preserve">Položka  zahrnuje:
- poražení stromu a osekání vetví
- spálení vetví na hromadách nebo štepkování
- dopravu a uložení kmenu, prípadné další práce s nimi dle pokynu zadávací dokumentace
- vytrhání nebo vykopání parezu
- veškeré zemní práce spojené s odstranením parezu
- dopravu a uložení parezu, prípadne další práce s nimi dle pokynu zadávací dokumentace
- zásyp jam po parezech
Položka nezahrnuje:
- x
Zpusob merení:
- kácení stromu se merí v [ks] poražených stromu (prumer stromu se merí ve výšce 1,3m nad terénem)</t>
  </si>
  <si>
    <t>112028</t>
  </si>
  <si>
    <t>KÁCENÍ STROMU D KMENE DO 0,9M S ODSTRANENÍM PAREZU, ODVOZ DO 20KM</t>
  </si>
  <si>
    <t>112038</t>
  </si>
  <si>
    <t>KÁCENÍ STROMU D KMENE PRES 0,9M S ODSTR PAREZU, ODVOZ DO 20KM</t>
  </si>
  <si>
    <t>112048</t>
  </si>
  <si>
    <t>KÁCENÍ STROMU D KMENE DO 0,3M S ODSTRANENÍM PAREZU, ODVOZ DO 20KM</t>
  </si>
  <si>
    <t>11241</t>
  </si>
  <si>
    <t>ÚPRAVA STROMU D DO 0,5M REZEM VETVÍ</t>
  </si>
  <si>
    <t>Položka zahrnuje: 
- odrezání vetví 1 ks stromu presahujících do komunikace bez ohledu na zpusob a použitou mechanizaci (napr. plošina), bez ohledu na pocet vetví 
- všechna opatrení související se silnicním provozem (napr. provizorní dopravní znacení)
- odvoz a likvidaci vyzískaného materiálu dle pokynu zadávací dokumentace
Položka nezahrnuje:
- x
Zpusob merení:
- prumer stromu se merí ve výšce 1,3m nad terénem.</t>
  </si>
  <si>
    <t>18481</t>
  </si>
  <si>
    <t>OCHRANA STROMU BEDNENÍM</t>
  </si>
  <si>
    <t>Položka zahrnuje:
- veškerý materiál, výrobky a polotovary, vcetne mimostaveništní a vnitrostaveništní dopravy (rovnež presuny), vcetne naložení a složení, prípadne s uložením
Položka nezahrnuje:
- x</t>
  </si>
  <si>
    <t>R015160</t>
  </si>
  <si>
    <t>NEOCENOVAT - POPLATKY ZA LIKVIDACI ODPADU NEKONTAMINOVANÝCH - 02 01 03 SMÝCENÉ STROMY A KERE VCETNE DOPRAVY</t>
  </si>
  <si>
    <t xml:space="preserve">Evidencní položka, Neocenovat v objektu SO/PS, položka se ocenuje pouze v objektu SO 90-90    
Zpusob likvidace: kompostování.</t>
  </si>
  <si>
    <t xml:space="preserve"> 40.000000 = 40,000 [A]_x000d_</t>
  </si>
  <si>
    <t xml:space="preserve">1. Položka obsahuje:      
 – veškeré poplatky provozovateli skládky, recyklacní linky nebo jiného zarízení na zpracování nebo likvidaci odpadu související s prevzetím, uložením, zpracováním nebo likvidací odpadu      
 – náklady spojené s dopravou z místa stavby na místo prevzetí provozovatelem skládky, recyklacní linky nebo jiného zarízení na zpracování nebo likvidaci odpadu       
 – náklady spojené s vyložením a manipulací s materiálem v míste skládky       
2. Položka neobsahuje:      
 – náklady spojené s naložením a manipulací materiálem       
3. Zpusob merení:      
Tunou se rozumí hmotnost odpadu vytrídeného v souladu se zákonem c. 541/2020 Sb., o nakládání s odpady, v platném znení.</t>
  </si>
  <si>
    <t>R184B14</t>
  </si>
  <si>
    <t>Cena za náhradní výsadby pro celou stavbu.
V rozpoctu je uvedena souhrná hodnota pro ekologickou újmu, hodnoty ekologické újmy pro jednotlivé katastrální území jsou uvedeny v TZ SO 90-00-01 Náhradní výsadby a vegetacní úpravy.</t>
  </si>
  <si>
    <t>SO 98-98</t>
  </si>
  <si>
    <t>Dokumentace stavby</t>
  </si>
  <si>
    <t>VSEOB001</t>
  </si>
  <si>
    <t>Dokumentace skutecného provedení stavby, geodetická cást</t>
  </si>
  <si>
    <t>Vypracování vybrané cásti dokumentace skutecného provedení (DSPS)</t>
  </si>
  <si>
    <t>"v predepsaném rozsahu a poctu dle VTP a ZTP" _x000d_
Celkem 1 = 1,000_x000d_</t>
  </si>
  <si>
    <t xml:space="preserve">Položka zahrnuje veškeré cinnosti nezbytné k vypracování dokumentace skutecného provedení dle SOD na zhotovení stavby a v rozsahu vyhlášky c. 499/2006 Sb., v platném znení,  a dle požadavku VTP a ZTP. Jedná se o souhrn cinností zahrnujících vyhotovení geodetické cásti dokumentace skutecného provedení stavby, která mimo jiné zahrnuje geodetické merení, zapracování všech zmen behem výstavby, geometrické plány pro zápis vlastnických a jiných vecných práv do katastru nemovitostí, výsledné merící protokoly, aktuální údaje apod. Zhotovitel bude postupovat dle požadavku na obsahovou náležitost této cásti DSPS, která je uvedená v interním predpisu Objednatele - SŽ SM011 Dokumentace staveb Správy železnic, státní organizace. Položka zahrnuje odevzdání dokumentace v predepsaném poctu v listinné i elektronické forme uvedeném v ZTP a VTP.</t>
  </si>
  <si>
    <t>VSEOB002</t>
  </si>
  <si>
    <t>Dokumentace skutecného provedení stavby, technická cást</t>
  </si>
  <si>
    <t xml:space="preserve">Položka zahrnuje veškeré cinnosti nezbytné k vypracování dokumentace skutecného provedení dle SOD na zhotovení stavby a v rozsahu vyhlášky c. 499/2006 Sb. v platném znení a dle požadavku VTP a ZTP.  Jedná se o souhrn cinností zahrnujících vyhotovení dokumentace skutecného provedení stavby v predepsaném poctu v listinné i elektronické forme. Zhotovitel bude postupovat dle požadavku na obsahovou náležitost této cásti DSPS, která je uvedená v interním predpisu Objednatele - SŽ SM011 Dokumentace staveb Správy železnic, státní organizace.</t>
  </si>
  <si>
    <t>VSEOB003</t>
  </si>
  <si>
    <t>Dokumentace skutecného provedení stavby, dokladová cást</t>
  </si>
  <si>
    <t xml:space="preserve">Položka zahrnuje veškeré cinnosti nezbytné k vypracování dokumentace skutecného provedení dle SOD na zhotovení stavby a v rozsahu vyhlášky c. 499/2006 Sb. v platném znení a dle požadavku VTP a ZTP.  Jedná se o souhrn cinností zahrnujících doložení dokladu a podkladu pro predání stavby a její kolaudace v predepsané forme a poctu v listinné i elektronické forme. Zhotovitel bude postupovat dle požadavku na obsahovou náležitost této cásti DSPS, která je uvedená v interním predpisu Objednatele - SŽ SM011 Dokumentace staveb Správy železnic, státní organizace.</t>
  </si>
  <si>
    <t>VSEOB004</t>
  </si>
  <si>
    <t>Osvedcení o shode notifikovanou osobou</t>
  </si>
  <si>
    <t>Zajištení vydání osvedcení o shode notifikovanou osobou</t>
  </si>
  <si>
    <t xml:space="preserve">Položka zahrnuje veškeré cinnosti nezbytné k zajištení vydání platného prohlášení o overení subsystému notifikovanou osobou ve stádiu realizace podle Smernice Evropského parlamentu a Rady 2008/57/ES ze dne 17. cervna 2008 o interoperabilite železnicního systému, ve znení pozdejších predpisu  v souhrnu pro stavební objekty a provozní soubory. 
Položka zahrnuje  všechny nezbytné práce, náklady a zarízení  vcetne  všech doprav a pomocného materiálu nutných  pro uskutecnení dané cinnosti.</t>
  </si>
  <si>
    <t>VSEOB005</t>
  </si>
  <si>
    <t>Osvedcení o bezpecnosti pred uvedením do provozu</t>
  </si>
  <si>
    <t>Zajištení vydání osvedcení o bezpecnosti pred uvedením do provozu.</t>
  </si>
  <si>
    <t xml:space="preserve">Položka zahrnuje veškeré cinnosti nezbytné k zajištení vydání zprávy o posouzení bezpecnosti dle provádecího narízení Komise (EU) c. 402/2013 ze dne 30. dubna 2013 o spolecné bezpecnostní metode pro hodnocení a posuzování rizik a požadavky Drážního úradu.
Položka zahrnuje  všechny nezbytné práce, náklady a zarízení  vcetne  všech doprav a pomocného materiálu nutných  pro uskutecnení dané cinnosti.</t>
  </si>
  <si>
    <t>VSEOB006</t>
  </si>
  <si>
    <t>Ekologický dozor</t>
  </si>
  <si>
    <t>VSEOB007</t>
  </si>
  <si>
    <t>Hlukové merení pro úcely realizace stavby</t>
  </si>
  <si>
    <t>popis položky</t>
  </si>
  <si>
    <t xml:space="preserve">Položka zahrnuje náklady na  provedení všech hlukových merení a jejich vyhodnocení, která jsou nutná ke kolaudaci stavby a která dokumentují úcinnost protihlukových opatrení, prípadne jiných opatrení, které dokládají vliv stavby na hlukové emise. Položka zahrnuje  všechny nezbytné práce, náklady a zarízení  vcetne  všech doprav a pomocného materiálu nutných  pro uskutecnení merení.</t>
  </si>
  <si>
    <t>VSEOB008</t>
  </si>
  <si>
    <t>Rekognoskace vozovek, parcel a objektu</t>
  </si>
  <si>
    <t>VSEOB009</t>
  </si>
  <si>
    <t>PDPS (realizacní PD vybraných PS)</t>
  </si>
  <si>
    <t>zajištení podmínke pro výkon cinnosti externího dohlížecího orgánu</t>
  </si>
  <si>
    <t>VSEOB010</t>
  </si>
  <si>
    <t>Nájmy hrazené zhotovitelem stavby</t>
  </si>
  <si>
    <t>VSEOB011</t>
  </si>
  <si>
    <t>Publicita - povinná</t>
  </si>
  <si>
    <t>VSEOB012</t>
  </si>
  <si>
    <t>Publicita - nepovinná</t>
  </si>
  <si>
    <t>VSEOB013</t>
  </si>
  <si>
    <t>Studentská exkurze</t>
  </si>
  <si>
    <t>2 x v dobe realizace</t>
  </si>
  <si>
    <t>"v predepsaném rozsahu a poctu dle VTP a ZTP" _x000d_
Celkem 2 = 2,000_x000d_</t>
  </si>
  <si>
    <t>VSEOB014</t>
  </si>
  <si>
    <t>DIO - dopravne-inženýrské opatrení</t>
  </si>
  <si>
    <t>Komplet dopravne inženýrských opatrení po dobu výstavby. Prechodné dopravní znacení  - dopravní znacky základní velikosti, zvetšené, SSZ a výstražná svetla, (pronájem znacení, dovoz, montáž, údržba, demontáž, odvoz). Projednání provizorního dopravního znacení, vc. zajištení potrebných souhlasu. Úhrnná cástka musí obsahovat též náklady na docasné úpravy a regulaci dopravy (i peší) na staveništi. Trasy pro peší v souladu s vyhl. c. 398/2009 Sb., o obecných technických požadavcích zabezpecujících bezbariérové užívání staveb. Položka uvažuje s 500 m2 plochy pro docasné peší komunikace a 700 m2 plochy pro docasné úcelové komunikace. Zpusob zpevnení docasných komunikací musí odpovídat dopravnímu zatížení. Po dobu realizace stavby bude zajišten prístup k objektum pro požární techniku, policie, záchranné služby.</t>
  </si>
  <si>
    <t>SO 90-90</t>
  </si>
  <si>
    <t xml:space="preserve"> 97438.977000 = 97438,977 [A]_x000d_</t>
  </si>
  <si>
    <t xml:space="preserve"> 3089.802000 = 3089,802 [A]_x000d_</t>
  </si>
  <si>
    <t>POPLATKY ZA LIKVIDACI ODPADU NEKONTAMINOVANÝCH - 17 01 07 STAVEBNÍ A DEMOLICNÍ SUT VCETNE DOPRAVY</t>
  </si>
  <si>
    <t xml:space="preserve">Evidencní položka, Neocenovat v objektu SO/PS, položka se ocenuje pouze v objektu SO 90-90    
V prípade možnosti je u odpadu uprednostnována recyklace pred skládkováním.</t>
  </si>
  <si>
    <t xml:space="preserve"> 1198.671000 = 1198,671 [A]_x000d_</t>
  </si>
  <si>
    <t>POPLATKY ZA LIKVIDACI ODPADU NEKONTAMINOVANÝCH - 17 09 04 SMESNÉ STAVEBNÍ A DEMOLICNÍ ODPADY Z INTERIÉRU BUDOV, RÁMY OKEN SE SKLENENOU VÝPLNÍ, VCETNE DOPRAVY</t>
  </si>
  <si>
    <t xml:space="preserve"> 531.224000 = 531,224 [A]_x000d_</t>
  </si>
  <si>
    <t>POPLATKY ZA LIKVIDACI ODPADU NEKONTAMINOVANÝCH - 17 08 02 STAVEBNÍ MATERIÁLY NA BÁZI SÁDRY, VCETNE DOPRAVY</t>
  </si>
  <si>
    <t xml:space="preserve"> 0.121000 = 0,121 [A]_x000d_</t>
  </si>
  <si>
    <t>POPLATKY ZA LIKVIDACI ODPADU NEKONTAMINOVANÝCH - 17 03 02 VYBOURANÝ ASFALTOVÝ BETON BEZ DEHTU VCETNE DOPRAVY</t>
  </si>
  <si>
    <t xml:space="preserve"> 5159.794000 = 5159,794 [A]_x000d_</t>
  </si>
  <si>
    <t xml:space="preserve"> 3360.384000 = 3360,384 [A]_x000d_</t>
  </si>
  <si>
    <t>POPLATKY ZA LIKVIDACI ODPADU NEKONTAMINOVANÝCH - 17 05 08 ŠTERK Z KOLEJIŠTE (ODPAD PO RECYKLACI) VCETNE DOPRAVY</t>
  </si>
  <si>
    <t xml:space="preserve"> 3845.000000 = 3845,000 [A]_x000d_</t>
  </si>
  <si>
    <t>POPLATKY ZA LIKVIDACI ODPADU NEKONTAMINOVANÝCH - 02 01 03 SMÝCENÉ STROMY A KERE VCETNE DOPRAVY</t>
  </si>
  <si>
    <t xml:space="preserve"> 40.100000 = 40,100 [A]_x000d_</t>
  </si>
  <si>
    <t xml:space="preserve"> 103.700000 = 103,700 [A]_x000d_</t>
  </si>
  <si>
    <t>POPLATKY ZA LIKVIDACI ODPADU NEKONTAMINOVANÝCH - 20 03 01 SMESNÝ KOMUNÁLNÍ ODPAD, VCETNE DOPRAVY</t>
  </si>
  <si>
    <t xml:space="preserve"> 29.000000 = 29,000 [A]_x000d_</t>
  </si>
  <si>
    <t xml:space="preserve"> 2.290000 = 2,290 [A]_x000d_</t>
  </si>
  <si>
    <t xml:space="preserve"> 0.280000 = 0,280 [A]_x000d_</t>
  </si>
  <si>
    <t>POPLATKY ZA LIKVIDACI ODPADU NEKONTAMINOVANÝCH - 16 02 14 ELEKTROŠROT (VYRAZENÁ ELEKTRICKÁ ZARÍZENÍ A PRÍSTROJE), VCETNE DOPRAVY</t>
  </si>
  <si>
    <t xml:space="preserve">Evidencní položka, Neocenovat v objektu SO/PS, položka se ocenuje pouze v objektu SO 90-90    
Výzisk - prebírá Správa železnic</t>
  </si>
  <si>
    <t>POPLATKY ZA LIKVIDACI ODPADU NEKONTAMINOVANÝCH - 17 06 04 ZBYTKY IZOLACNÍCH MATERIÁLU VCETNE DOPRAVY</t>
  </si>
  <si>
    <t xml:space="preserve"> 0.020000 = 0,020 [A]_x000d_</t>
  </si>
  <si>
    <t xml:space="preserve"> 2067.000000 = 2067,000 [A]_x000d_</t>
  </si>
  <si>
    <t xml:space="preserve"> 2256.000000 = 2256,000 [A]_x000d_</t>
  </si>
  <si>
    <t xml:space="preserve"> 1966.000000 = 1966,000 [A]_x000d_</t>
  </si>
  <si>
    <t>POPLATKY ZA LIKVIDACI ODPADU NEBEZPECNÝCH - 17 05 03* ZEMINA Z KOLEJIŠTE (VÝHYBKY) LOKÁLNE ZNECIŠTENÁ NEBEZPECNÝMI LÁTKAMI (NAPR. As, Pb) - SKLÁDKA S-NO, VCETNE DOPRAVY</t>
  </si>
  <si>
    <t xml:space="preserve"> 1179.000000 = 1179,000 [A]_x000d_</t>
  </si>
  <si>
    <t xml:space="preserve">Evidencní položka, neocenovat v objektu SO/PS, položka se ocenuje pouze v objektu SO 90-90.    
N odpad: nebezpecné látky: težké kovy a pod.        
Zpusob likvidace: spalovna N odpadu, skládka S-NO</t>
  </si>
  <si>
    <t xml:space="preserve"> 15.600000 = 15,600 [A]_x000d_</t>
  </si>
  <si>
    <t>POPLATKY ZA LIKVIDACI ODPADU NEBEZPECNÝCH - 17 03 01* ASFALTOVÉ SMESI OBSAHUJÍCÍ DEHET (VOZOVKA, IZOLACE, STAVEBNÍ NÁTERY), VCETNE DOPRAVY</t>
  </si>
  <si>
    <t xml:space="preserve">Evidencní položka, neocenovat v objektu SO/PS, položka se ocenuje pouze v objektu SO 90-90.    
N odpad: nebezpecné látky:dehet (trída vyluhovatelnosti prekracuje I, a II. trídu a neprekracuje III. trídu dle vyhlášky 273/2021 Sb.)       
Zpusob likvidace: skládka S-NO, spalovna N odpadu</t>
  </si>
  <si>
    <t xml:space="preserve"> 362.465000 = 362,465 [A]_x000d_</t>
  </si>
  <si>
    <t>POPLATKY ZA LIKVIDACI ODPADU NEBEZPECNÝCH - 16 06 05* JINÉ BATERIE A AKUMULÁTORY (NAPR. S LITHIEM), VCETNE DOPRAVY</t>
  </si>
  <si>
    <t xml:space="preserve">Evidencní položka, neocenovat v objektu SO/PS, položka se ocenuje pouze v objektu SO 90-90.    
N odpad: nebezpecné látky        
Zpusob likvidace: likvidace oprávnenou osobou</t>
  </si>
  <si>
    <t xml:space="preserve">Evidencní položka, neocenovat v objektu SO/PS, položka se ocenuje pouze v objektu SO 90-90.    
Druhotná surovina - výkup</t>
  </si>
  <si>
    <t xml:space="preserve"> 182.171000 = 182,171 [A]_x000d_</t>
  </si>
  <si>
    <t>POPLATKY ZA LIKVIDACI ODPADU NEKONTAMINOVANÝCH - 17 04 01 - ODPAD MEDI A JEJÍCH SLITIN, VCETNE DOPRAVY</t>
  </si>
  <si>
    <t>POPLATKY ZA LIKVIDACI ODPADU NEKONTAMINOVANÝCH - 17 04 11 - KABELY A VODICE BEZ NEBEZPECNÝCH LÁTEK, VCETNE DOPRAVY</t>
  </si>
  <si>
    <t xml:space="preserve"> 5.700000 = 5,700 [A]_x000d_</t>
  </si>
  <si>
    <t>SO 01-11-11</t>
  </si>
  <si>
    <t>11345</t>
  </si>
  <si>
    <t>ODSTRAN KRYTU ZPEVNENÝCH PLOCH Z BETONU VCET PODKLADU</t>
  </si>
  <si>
    <t>R11355</t>
  </si>
  <si>
    <t>REZÁNÍ SPÁRY ASFALTU NEBO BETONU</t>
  </si>
  <si>
    <t>Položka obsahuje: Provedení spáry zarízením pro rezání spáry. Dále obsahuje cenu za pom. Mechanismy vcetne všech ostatních vedlejších nákladu.</t>
  </si>
  <si>
    <t>56132</t>
  </si>
  <si>
    <t>VOZOVKOVÉ VRSTVY Z MEZEROVITÉHO BETONU TL DO 100MM</t>
  </si>
  <si>
    <t>- dodání smesi v požadované kvalite- ocištení podkladu- uložení smesi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nezahrnuje postriky, nátery- nezahrnuje úpravu povrchu krytu</t>
  </si>
  <si>
    <t>56323</t>
  </si>
  <si>
    <t>VOZOVKOVÉ VRSTVY Z VIBROVANÉHO ŠTERKU TL. DO 150MM</t>
  </si>
  <si>
    <t>702412</t>
  </si>
  <si>
    <t>KABELOVÝ PROSTUP DO OBJEKTU PRES ZÁKLAD ZDENÝ SVETLÉ ŠÍRKY PRES 100 DO 200 MM</t>
  </si>
  <si>
    <t xml:space="preserve">1. Položka obsahuje: – kompletní montáž, rozmerení, upevnení, svárení, rezání, spojování a pod.  – veškerý spojovací a montážní materiál vc. upevnovacího materiálu ( stojky, držáky, konzoly apod.) – elektrické pospojování – pomocné mechanismy a náter2. Položka neobsahuje: – víko a kabelové príchytky3. Zpusob merení:Merí se metr délkový.</t>
  </si>
  <si>
    <t>744</t>
  </si>
  <si>
    <t>Silnoproud - Rozvadece nn</t>
  </si>
  <si>
    <t>744I01</t>
  </si>
  <si>
    <t>POJISTKOVÁ VLOŽKA DO 160 A</t>
  </si>
  <si>
    <t xml:space="preserve"> 13.000000 = 13,000 [A]_x000d_</t>
  </si>
  <si>
    <t>SO 01-11-12</t>
  </si>
  <si>
    <t>703511</t>
  </si>
  <si>
    <t>ELEKTROINSTALACNÍ LIŠTA ŠÍRKY DO 30 MM</t>
  </si>
  <si>
    <t>742I11</t>
  </si>
  <si>
    <t>KABEL NN CU OVLÁDACÍ 7-12ŽÍLOVÝ DO 2,5 MM2</t>
  </si>
  <si>
    <t>742M11</t>
  </si>
  <si>
    <t>UKONCENÍ 7-12ŽÍLOVÉHO KABELU V ROZVADECI NEBO NA PRÍSTROJI DO 2,5 MM2</t>
  </si>
  <si>
    <t>747211</t>
  </si>
  <si>
    <t>CELKOVÁ PROHLÍDKA, ZKOUŠENÍ, MERENÍ A VYHOTOVENÍ VÝCHOZÍ REVIZNÍ ZPRÁVY, PRO OBJEM IN DO 100 TIS. KC</t>
  </si>
  <si>
    <t>SO 01-11-13</t>
  </si>
  <si>
    <t>743152</t>
  </si>
  <si>
    <t>OSVETLOVACÍ STOŽÁR - STOŽÁROVÁ ROZVODNICE S 3-4 JISTÍCÍMI PRVKY</t>
  </si>
  <si>
    <t xml:space="preserve"> 49.000000 = 49,000 [A]_x000d_</t>
  </si>
  <si>
    <t xml:space="preserve"> 2.500000 = 2,500 [A]_x000d_</t>
  </si>
  <si>
    <t>SO 01-15-04</t>
  </si>
  <si>
    <t>SO 01-15-04.05</t>
  </si>
  <si>
    <t>Silnoproud a ochrana pred bleskem</t>
  </si>
  <si>
    <t>Všeobecné práce pro silnoproud</t>
  </si>
  <si>
    <t xml:space="preserve">KOMPLETNÍ DODÁVKA SE VŠEMI POMOCNÝMI A DOPLNUJÍCÍMI PRACEMI, VÝPOMOCEMI A SOUCÁSTMI, S  KTERÝMI TVORÍ POŽADOVANÉ DÍLO.</t>
  </si>
  <si>
    <t>&lt;vv&gt;&lt;r&gt;&lt;t&gt;&lt;vv&gt;&lt;r&gt;&lt;t&gt;&lt;/t&gt;&lt;/r&gt;&lt;/vv&gt; &lt;/t&gt;&lt;v&gt;30.000000&lt;/v&gt;&lt;vy&gt;A&lt;/vy&gt;&lt;/r&gt;&lt;/vv&gt; 30.000000 = 30,000 [A]_x000d_</t>
  </si>
  <si>
    <t>&lt;vv&gt;&lt;r&gt;&lt;t&gt;&lt;vv&gt;&lt;r&gt;&lt;t&gt;&lt;/t&gt;&lt;/r&gt;&lt;/vv&gt; &lt;/t&gt;&lt;v&gt;10.000000&lt;/v&gt;&lt;vy&gt;A&lt;/vy&gt;&lt;/r&gt;&lt;/vv&gt; 10.000000 = 10,000 [A]_x000d_</t>
  </si>
  <si>
    <t>702512</t>
  </si>
  <si>
    <t>PRURAZ ZDIVEM (PRÍCKOU) ZDENÝM TLOUŠTKY PRES 45 DO 60 CM</t>
  </si>
  <si>
    <t>&lt;vv&gt;&lt;r&gt;&lt;t&gt;&lt;vv&gt;&lt;r&gt;&lt;t&gt;&lt;/t&gt;&lt;/r&gt;&lt;/vv&gt; &lt;/t&gt;&lt;v&gt;8.000000&lt;/v&gt;&lt;vy&gt;A&lt;/vy&gt;&lt;/r&gt;&lt;/vv&gt; 8.000000 = 8,000 [A]_x000d_</t>
  </si>
  <si>
    <t>703212</t>
  </si>
  <si>
    <t>KABELOVÝ ŽLAB NOSNÝ/DRÁTENÝ ŽÁROVE ZINKOVANÝ VCETNE UPEVNENÍ A PRÍSLUŠENSTVÍ SVETLÉ ŠÍRKY PRES 100 DO 250 MM</t>
  </si>
  <si>
    <t>703512</t>
  </si>
  <si>
    <t>ELEKTROINSTALACNÍ LIŠTA ŠÍRKY PRES 30 DO 60 MM</t>
  </si>
  <si>
    <t>&lt;vv&gt;&lt;r&gt;&lt;t&gt;&lt;vv&gt;&lt;r&gt;&lt;t&gt;&lt;/t&gt;&lt;/r&gt;&lt;/vv&gt; &lt;/t&gt;&lt;v&gt;50.000000&lt;/v&gt;&lt;vy&gt;A&lt;/vy&gt;&lt;/r&gt;&lt;/vv&gt; 50.000000 = 50,000 [A]_x000d_</t>
  </si>
  <si>
    <t>703721</t>
  </si>
  <si>
    <t>KABELOVÁ PRÍCHYTKA PRO ROZSAH UPNUTÍ DO 25 MM</t>
  </si>
  <si>
    <t>&lt;vv&gt;&lt;r&gt;&lt;t&gt;&lt;vv&gt;&lt;r&gt;&lt;t&gt;&lt;/t&gt;&lt;/r&gt;&lt;/vv&gt; &lt;/t&gt;&lt;v&gt;60.000000&lt;/v&gt;&lt;vy&gt;A&lt;/vy&gt;&lt;/r&gt;&lt;/vv&gt; 60.000000 = 60,000 [A]_x000d_</t>
  </si>
  <si>
    <t>&lt;vv&gt;&lt;r&gt;&lt;t&gt;&lt;vv&gt;&lt;r&gt;&lt;t&gt;&lt;/t&gt;&lt;/r&gt;&lt;/vv&gt; &lt;/t&gt;&lt;v&gt;2.000000&lt;/v&gt;&lt;vy&gt;A&lt;/vy&gt;&lt;/r&gt;&lt;/vv&gt; 2.000000 = 2,000 [A]_x000d_</t>
  </si>
  <si>
    <t>709511</t>
  </si>
  <si>
    <t>PODPURNÉ A POMOCNÉ KONSTRUKCE OCELOVÉ Z PROFILU SVAROVANÝCH A ŠROUBOVANÝCH BEZ POVRCHOVÉ ÚPRAVY</t>
  </si>
  <si>
    <t>KG</t>
  </si>
  <si>
    <t>&lt;vv&gt;&lt;r&gt;&lt;t&gt;&lt;vv&gt;&lt;r&gt;&lt;t&gt;&lt;/t&gt;&lt;/r&gt;&lt;/vv&gt; &lt;/t&gt;&lt;v&gt;20.000000&lt;/v&gt;&lt;vy&gt;A&lt;/vy&gt;&lt;/r&gt;&lt;/vv&gt; 20.000000 = 20,000 [A]_x000d_</t>
  </si>
  <si>
    <t>741111</t>
  </si>
  <si>
    <t>KRABICE (ROZVODKA) INSTALACNÍ PRÍSTROJOVÁ PRÁZDNÁ</t>
  </si>
  <si>
    <t>&lt;vv&gt;&lt;r&gt;&lt;t&gt;&lt;vv&gt;&lt;r&gt;&lt;t&gt;&lt;/t&gt;&lt;/r&gt;&lt;/vv&gt; &lt;/t&gt;&lt;v&gt;56.000000&lt;/v&gt;&lt;vy&gt;A&lt;/vy&gt;&lt;/r&gt;&lt;/vv&gt; 56.000000 = 56,000 [A]_x000d_</t>
  </si>
  <si>
    <t>741122</t>
  </si>
  <si>
    <t>KRABICE (ROZVODKA) INSTALACNÍ ODBOCNÁ SE SVORKOVNICÍ DO 4 MM2</t>
  </si>
  <si>
    <t>&lt;vv&gt;&lt;r&gt;&lt;t&gt;&lt;vv&gt;&lt;r&gt;&lt;t&gt;&lt;/t&gt;&lt;/r&gt;&lt;/vv&gt; &lt;/t&gt;&lt;v&gt;16.000000&lt;/v&gt;&lt;vy&gt;A&lt;/vy&gt;&lt;/r&gt;&lt;/vv&gt; 16.000000 = 16,000 [A]_x000d_</t>
  </si>
  <si>
    <t>741172</t>
  </si>
  <si>
    <t>KRABICE (ROZVODKA) INSTALACNÍ KABELOVÁ VE VYŠŠÍM KRYTÍ - MIN. IP 44 VCETNE PRUCHODEK SE SVORKAMI 3-F DO 10 MM2</t>
  </si>
  <si>
    <t>&lt;vv&gt;&lt;r&gt;&lt;t&gt;&lt;vv&gt;&lt;r&gt;&lt;t&gt;&lt;/t&gt;&lt;/r&gt;&lt;/vv&gt; &lt;/t&gt;&lt;v&gt;12.000000&lt;/v&gt;&lt;vy&gt;A&lt;/vy&gt;&lt;/r&gt;&lt;/vv&gt; 12.000000 = 12,000 [A]_x000d_</t>
  </si>
  <si>
    <t>741211</t>
  </si>
  <si>
    <t>SPÍNAC INSTALACNÍ JEDNODUCHÝ KOMPLETNÍ MONTÁŽ NA KRABICI</t>
  </si>
  <si>
    <t>&lt;vv&gt;&lt;r&gt;&lt;t&gt;&lt;vv&gt;&lt;r&gt;&lt;t&gt;&lt;/t&gt;&lt;/r&gt;&lt;/vv&gt; &lt;/t&gt;&lt;v&gt;15.000000&lt;/v&gt;&lt;vy&gt;A&lt;/vy&gt;&lt;/r&gt;&lt;/vv&gt; 15.000000 = 15,000 [A]_x000d_</t>
  </si>
  <si>
    <t>741212</t>
  </si>
  <si>
    <t>SPÍNAC INSTALACNÍ JEDNODUCHÝ KOMPLETNÍ NÁSTENNÝ - KRYTÍ MIN. IP 44</t>
  </si>
  <si>
    <t>&lt;vv&gt;&lt;r&gt;&lt;t&gt;&lt;vv&gt;&lt;r&gt;&lt;t&gt;&lt;/t&gt;&lt;/r&gt;&lt;/vv&gt; &lt;/t&gt;&lt;v&gt;1.000000&lt;/v&gt;&lt;vy&gt;A&lt;/vy&gt;&lt;/r&gt;&lt;/vv&gt; 1.000000 = 1,000 [A]_x000d_</t>
  </si>
  <si>
    <t>741221</t>
  </si>
  <si>
    <t>SPÍNAC INSTALACNÍ DVOJITÝ KOMPLETNÍ MONTÁŽ NA KRABICI</t>
  </si>
  <si>
    <t>741311</t>
  </si>
  <si>
    <t>ZÁSUVKA INSTALACNÍ JEDNODUCHÁ, MONTÁŽ NA KRABICI</t>
  </si>
  <si>
    <t>&lt;vv&gt;&lt;r&gt;&lt;t&gt;&lt;vv&gt;&lt;r&gt;&lt;t&gt;&lt;/t&gt;&lt;/r&gt;&lt;/vv&gt; &lt;/t&gt;&lt;v&gt;22.000000&lt;/v&gt;&lt;vy&gt;A&lt;/vy&gt;&lt;/r&gt;&lt;/vv&gt; 22.000000 = 22,000 [A]_x000d_</t>
  </si>
  <si>
    <t>741312</t>
  </si>
  <si>
    <t>ZÁSUVKA INSTALACNÍ JEDNODUCHÁ, NÁSTENNÁ VE VYŠŠÍM KRYTÍ - MIN. IP 44</t>
  </si>
  <si>
    <t>741321</t>
  </si>
  <si>
    <t>ZÁSUVKA INSTALACNÍ JEDNODUCHÁ S PREPETOVOU OCHRANOU, MONTÁŽ NA KRABICI</t>
  </si>
  <si>
    <t>&lt;vv&gt;&lt;r&gt;&lt;t&gt;&lt;vv&gt;&lt;r&gt;&lt;t&gt;&lt;/t&gt;&lt;/r&gt;&lt;/vv&gt; &lt;/t&gt;&lt;v&gt;4.000000&lt;/v&gt;&lt;vy&gt;A&lt;/vy&gt;&lt;/r&gt;&lt;/vv&gt; 4.000000 = 4,000 [A]_x000d_</t>
  </si>
  <si>
    <t>741331</t>
  </si>
  <si>
    <t>ZÁSUVKA INSTALACNÍ DVOJNÁSOBNÁ, MONTÁŽ NA KRABICI</t>
  </si>
  <si>
    <t>&lt;vv&gt;&lt;r&gt;&lt;t&gt;&lt;vv&gt;&lt;r&gt;&lt;t&gt;&lt;/t&gt;&lt;/r&gt;&lt;/vv&gt; &lt;/t&gt;&lt;v&gt;11.000000&lt;/v&gt;&lt;vy&gt;A&lt;/vy&gt;&lt;/r&gt;&lt;/vv&gt; 11.000000 = 11,000 [A]_x000d_</t>
  </si>
  <si>
    <t>741532</t>
  </si>
  <si>
    <t>SVÍTIDLO INTERIÉROVÉ LED (IP 20) OD 11 DO 25 W</t>
  </si>
  <si>
    <t xml:space="preserve">SVÍTIDLO Z, KOMPLETNÍ DODÁVKA SE VŠEMI POMOCNÝMI A DOPLNUJÍCÍMI PRACEMI, VÝPOMOCEMI A SOUCÁSTMI, S  KTERÝMI TVORÍ POŽADOVANÉ DÍLO.</t>
  </si>
  <si>
    <t>741533a</t>
  </si>
  <si>
    <t>SVÍTIDLO INTERIÉROVÉ LED (IP 20) OD 26 DO 45 W</t>
  </si>
  <si>
    <t xml:space="preserve">SVÍTIDLO A-B 8ks, C2 7ks, KOMPLETNÍ DODÁVKA SE VŠEMI POMOCNÝMI A DOPLNUJÍCÍMI PRACEMI, VÝPOMOCEMI A SOUCÁSTMI, S  KTERÝMI TVORÍ POŽADOVANÉ DÍLO.</t>
  </si>
  <si>
    <t>741534</t>
  </si>
  <si>
    <t>SVÍTIDLO INTERIÉROVÉ LED (IP 20) PRES 45 W</t>
  </si>
  <si>
    <t xml:space="preserve">SVÍTIDLO C1, KOMPLETNÍ DODÁVKA SE VŠEMI POMOCNÝMI A DOPLNUJÍCÍMI PRACEMI, VÝPOMOCEMI A SOUCÁSTMI, S  KTERÝMI TVORÍ POŽADOVANÉ DÍLO.</t>
  </si>
  <si>
    <t>741541</t>
  </si>
  <si>
    <t>SVÍTIDLO INTERIÉROVÉ NOUZOVÉ DO 10 W</t>
  </si>
  <si>
    <t xml:space="preserve">SVÍTIDLO N2, KOMPLETNÍ DODÁVKA SE VŠEMI POMOCNÝMI A DOPLNUJÍCÍMI PRACEMI, VÝPOMOCEMI A SOUCÁSTMI, S  KTERÝMI TVORÍ POŽADOVANÉ DÍLO.</t>
  </si>
  <si>
    <t>&lt;vv&gt;&lt;r&gt;&lt;t&gt;&lt;vv&gt;&lt;r&gt;&lt;t&gt;&lt;/t&gt;&lt;/r&gt;&lt;/vv&gt; &lt;/t&gt;&lt;v&gt;5.000000&lt;/v&gt;&lt;vy&gt;A&lt;/vy&gt;&lt;/r&gt;&lt;/vv&gt; 5.000000 = 5,000 [A]_x000d_</t>
  </si>
  <si>
    <t>741552</t>
  </si>
  <si>
    <t>SVÍTIDLO INTERIÉROVÉ - PRÍPLATEK ZA PRUMYSLOVÉ PROVEDENÍ</t>
  </si>
  <si>
    <t>741711</t>
  </si>
  <si>
    <t>SPÍNAC CASOVÝ DO KRABICE POD VYPÍNAC</t>
  </si>
  <si>
    <t>&lt;vv&gt;&lt;r&gt;&lt;t&gt;&lt;vv&gt;&lt;r&gt;&lt;t&gt;&lt;/t&gt;&lt;/r&gt;&lt;/vv&gt; &lt;/t&gt;&lt;v&gt;3.000000&lt;/v&gt;&lt;vy&gt;A&lt;/vy&gt;&lt;/r&gt;&lt;/vv&gt; 3.000000 = 3,000 [A]_x000d_</t>
  </si>
  <si>
    <t>741C01</t>
  </si>
  <si>
    <t>EKVIPOTENCIÁLNÍ PRÍPOJNICE</t>
  </si>
  <si>
    <t>741D11</t>
  </si>
  <si>
    <t>HROMOSVODOVÝ VODIC FEZN NA POVRCHU</t>
  </si>
  <si>
    <t>&lt;vv&gt;&lt;r&gt;&lt;t&gt;&lt;vv&gt;&lt;r&gt;&lt;t&gt;&lt;/t&gt;&lt;/r&gt;&lt;/vv&gt; &lt;/t&gt;&lt;v&gt;13.000000&lt;/v&gt;&lt;vy&gt;A&lt;/vy&gt;&lt;/r&gt;&lt;/vv&gt; 13.000000 = 13,000 [A]_x000d_</t>
  </si>
  <si>
    <t>741D31</t>
  </si>
  <si>
    <t>HROMOSVODOVÝ VODIC ALMGSI NA POVRCHU</t>
  </si>
  <si>
    <t>&lt;vv&gt;&lt;r&gt;&lt;t&gt;&lt;vv&gt;&lt;r&gt;&lt;t&gt;&lt;/t&gt;&lt;/r&gt;&lt;/vv&gt; &lt;/t&gt;&lt;v&gt;76.000000&lt;/v&gt;&lt;vy&gt;A&lt;/vy&gt;&lt;/r&gt;&lt;/vv&gt; 76.000000 = 76,000 [A]_x000d_</t>
  </si>
  <si>
    <t>741I01</t>
  </si>
  <si>
    <t>SPOJOVÁNÍ A PRIPOJOVÁNÍ HROMOSVODOVÝCH VODICU</t>
  </si>
  <si>
    <t>741I04</t>
  </si>
  <si>
    <t>OCHRANNÝ ÚHELNÍK KE SVODOVÉMU VODICI</t>
  </si>
  <si>
    <t>R741173</t>
  </si>
  <si>
    <t>Krabice s prep. ochr. TYB B 1f</t>
  </si>
  <si>
    <t>Vlastní</t>
  </si>
  <si>
    <t>&lt;vv&gt;&lt;r&gt;&lt;t&gt;&lt;vv&gt;&lt;r&gt;&lt;t&gt;&lt;/t&gt;&lt;/r&gt;&lt;/vv&gt; &lt;/t&gt;&lt;v&gt;6.000000&lt;/v&gt;&lt;vy&gt;A&lt;/vy&gt;&lt;/r&gt;&lt;/vv&gt; 6.000000 = 6,000 [A]_x000d_</t>
  </si>
  <si>
    <t>R741174</t>
  </si>
  <si>
    <t>Krabice s prep. ochr. TYB B 3f</t>
  </si>
  <si>
    <t>742F12</t>
  </si>
  <si>
    <t>KABEL NN NEBO VODIC JEDNOŽÍLOVÝ CU S PLASTOVOU IZOLACÍ OD 4 DO 16 MM2</t>
  </si>
  <si>
    <t>&lt;vv&gt;&lt;r&gt;&lt;t&gt;&lt;vv&gt;&lt;r&gt;&lt;t&gt;&lt;/t&gt;&lt;/r&gt;&lt;/vv&gt; &lt;/t&gt;&lt;v&gt;130.000000&lt;/v&gt;&lt;vy&gt;A&lt;/vy&gt;&lt;/r&gt;&lt;/vv&gt; 130.000000 = 130,000 [A]_x000d_</t>
  </si>
  <si>
    <t xml:space="preserve">2x1,5 90m, 3x1,5 530m, 3x2,5 505m, KOMPLETNÍ DODÁVKA SE VŠEMI POMOCNÝMI A DOPLNUJÍCÍMI PRACEMI, VÝPOMOCEMI A SOUCÁSTMI, S  KTERÝMI TVORÍ POŽADOVANÉ DÍLO.</t>
  </si>
  <si>
    <t>&lt;vv&gt;&lt;r&gt;&lt;t&gt;&lt;vv&gt;&lt;r&gt;&lt;t&gt;&lt;/t&gt;&lt;/r&gt;&lt;/vv&gt; &lt;/t&gt;&lt;v&gt;1125.000000&lt;/v&gt;&lt;vy&gt;A&lt;/vy&gt;&lt;/r&gt;&lt;/vv&gt; 1125.000000 = 1125,000 [A]_x000d_</t>
  </si>
  <si>
    <t xml:space="preserve">3x4, KOMPLETNÍ DODÁVKA SE VŠEMI POMOCNÝMI A DOPLNUJÍCÍMI PRACEMI, VÝPOMOCEMI A SOUCÁSTMI, S  KTERÝMI TVORÍ POŽADOVANÉ DÍLO.</t>
  </si>
  <si>
    <t>742G41</t>
  </si>
  <si>
    <t>KABEL NN DVOU- A TRÍŽÍLOVÝ CU FLEXIBILNÍ DO 2,5 MM2</t>
  </si>
  <si>
    <t>&lt;vv&gt;&lt;r&gt;&lt;t&gt;&lt;vv&gt;&lt;r&gt;&lt;t&gt;&lt;/t&gt;&lt;/r&gt;&lt;/vv&gt; &lt;/t&gt;&lt;v&gt;9.000000&lt;/v&gt;&lt;vy&gt;A&lt;/vy&gt;&lt;/r&gt;&lt;/vv&gt; 9.000000 = 9,000 [A]_x000d_</t>
  </si>
  <si>
    <t>742G42</t>
  </si>
  <si>
    <t>KABEL NN DVOU- A TRÍŽÍLOVÝ CU FLEXIBILNÍ OD 4 DO 16 MM2</t>
  </si>
  <si>
    <t>742H11</t>
  </si>
  <si>
    <t>KABEL NN CTYR- A PETIŽÍLOVÝ CU S PLASTOVOU IZOLACÍ DO 2,5 MM2</t>
  </si>
  <si>
    <t xml:space="preserve">5x2,5, KOMPLETNÍ DODÁVKA SE VŠEMI POMOCNÝMI A DOPLNUJÍCÍMI PRACEMI, VÝPOMOCEMI A SOUCÁSTMI, S  KTERÝMI TVORÍ POŽADOVANÉ DÍLO.</t>
  </si>
  <si>
    <t xml:space="preserve">4x16, KOMPLETNÍ DODÁVKA SE VŠEMI POMOCNÝMI A DOPLNUJÍCÍMI PRACEMI, VÝPOMOCEMI A SOUCÁSTMI, S  KTERÝMI TVORÍ POŽADOVANÉ DÍLO.</t>
  </si>
  <si>
    <t>&lt;vv&gt;&lt;r&gt;&lt;t&gt;&lt;vv&gt;&lt;r&gt;&lt;t&gt;&lt;/t&gt;&lt;/r&gt;&lt;/vv&gt; &lt;/t&gt;&lt;v&gt;25.000000&lt;/v&gt;&lt;vy&gt;A&lt;/vy&gt;&lt;/r&gt;&lt;/vv&gt; 25.000000 = 25,000 [A]_x000d_</t>
  </si>
  <si>
    <t>742H41</t>
  </si>
  <si>
    <t>KABEL NN CTYR- A PETIŽÍLOVÝ CU FLEXIBILNÍ DO 2,5 MM2</t>
  </si>
  <si>
    <t>744J11</t>
  </si>
  <si>
    <t>SILOVÝ KOMPLETNÍ VYPÍNAC 0-1 JEDNO-DVOUPÓLOVÝ DO 32 A</t>
  </si>
  <si>
    <t>744J31</t>
  </si>
  <si>
    <t>SILOVÝ KOMPLETNÍ VYPÍNAC 0-1 TRÍ-CTYRPÓLOVÝ DO 32 A</t>
  </si>
  <si>
    <t>744J71</t>
  </si>
  <si>
    <t>SILOVÝ KOMPLETNÍ SPÍNAC - OCHRANNÝ KRYT, MIN. IP 54 PRO SPÍNAC DO 32 A</t>
  </si>
  <si>
    <t>R744115</t>
  </si>
  <si>
    <t>Rozvadec RH v.c. - TOS v.c.2.004</t>
  </si>
  <si>
    <t>Silnoproud - ostatní</t>
  </si>
  <si>
    <t>748151</t>
  </si>
  <si>
    <t>BEZPECNOSTNÍ TABULKA</t>
  </si>
  <si>
    <t>R96813</t>
  </si>
  <si>
    <t>VYSEKÁNÍ OTVORU, KAPES, RÝH V CIHELNÉM ZDIVU</t>
  </si>
  <si>
    <t>SO 01-15-04.1</t>
  </si>
  <si>
    <t>121151124</t>
  </si>
  <si>
    <t>Sejmutí ornice plochy pres 500 m2 tl vrstvy pres 200 do 250 mm strojne</t>
  </si>
  <si>
    <t xml:space="preserve"> "sejmutí ornice"_x000d_
 14.1*15.1*0.2 = 42,582 [A]_x000d_
 Celkem: A = 42,582 [B]_x000d_</t>
  </si>
  <si>
    <t>131351103</t>
  </si>
  <si>
    <t>Hloubení jam nezapažených v hornine trídy težitelnosti II skupiny 4 objem do 100 m3 strojne</t>
  </si>
  <si>
    <t xml:space="preserve"> "Výkopy"_x000d_
 14.1*15.1*0.43 = 91,551 [A]_x000d_
 Celkem: A = 91,551 [B]_x000d_</t>
  </si>
  <si>
    <t>132351101</t>
  </si>
  <si>
    <t>Hloubení rýh nezapažených š do 800 mm v hornine trídy težitelnosti II skupiny 4 objem do 20 m3 strojne</t>
  </si>
  <si>
    <t xml:space="preserve"> "Výkopy pasu"_x000d_
 (11.38*2+9.38+2.25+6.63)*0.5*0.5 = 10,255 [A]_x000d_
 7.13*0.6*0.5 = 2,139 [B]_x000d_
 Celkem: A+B = 12,394 [C]_x000d_</t>
  </si>
  <si>
    <t>162351123</t>
  </si>
  <si>
    <t>Vodorovné premístení pres 50 do 500 m výkopku/sypaniny z hornin trídy težitelnosti II skupiny 4 a 5</t>
  </si>
  <si>
    <t xml:space="preserve"> "premístení výkopku na deponii stavby"_x000d_
 42.582+91.551+12.394 = 146,527 [A]_x000d_
 Celkem: A = 146,527 [B]_x000d_</t>
  </si>
  <si>
    <t>167151112</t>
  </si>
  <si>
    <t>Nakládání výkopku z hornin trídy težitelnosti II skupiny 4 a 5 pres 100 m3</t>
  </si>
  <si>
    <t>174111101</t>
  </si>
  <si>
    <t>Zásyp jam, šachet rýh nebo kolem objektu sypaninou se zhutnením rucne</t>
  </si>
  <si>
    <t>Zásyp sypaninou z jakékoliv horniny rucne s uložením výkopku ve vrstvách se zhutnením jam, šachet, rýh nebo kolem objektu v techto vykopávkách</t>
  </si>
  <si>
    <t xml:space="preserve"> 91.55-12.394-5.116-15.347 = 58,693 [A]_x000d_</t>
  </si>
  <si>
    <t>181951114</t>
  </si>
  <si>
    <t>Úprava pláne v hornine trídy težitelnosti II skupiny 4 a 5 se zhutnením strojne</t>
  </si>
  <si>
    <t xml:space="preserve"> 14.1*15.1 = 212,910 [A]_x000d_
 Celkem: A = 212,910 [B]_x000d_</t>
  </si>
  <si>
    <t>271532212</t>
  </si>
  <si>
    <t>Podsyp pod základové konstrukce se zhutnením z hrubého kameniva frakce 16 až 32 mm</t>
  </si>
  <si>
    <t xml:space="preserve"> "Podkladní podsyp"_x000d_
 10.38*5.63*0.3 = 17,532 [A]_x000d_
 7.63*5.75*0.3 = 13,162 [B]_x000d_
 (14.1*2*2)+(15.1*2*2)*0.63 = 94,452 [C]_x000d_
 Celkem: A+B+C = 125,146 [D]_x000d_</t>
  </si>
  <si>
    <t>273313511</t>
  </si>
  <si>
    <t>Základové desky z betonu tr. C 12/15</t>
  </si>
  <si>
    <t xml:space="preserve"> "Podkladní beton "_x000d_
 10.38*5.63*0.05 = 2,922 [A]_x000d_
 7.63*5.75*0.05 = 2,194 [B]_x000d_
 Celkem: A+B = 5,116 [C]_x000d_</t>
  </si>
  <si>
    <t>273322511</t>
  </si>
  <si>
    <t>Základové desky ze ŽB se zvýšenými nároky na prostredí tr. C 25/30</t>
  </si>
  <si>
    <t xml:space="preserve"> "Podlahová deska"_x000d_
 10.38*5.63*0.15 = 8,766 [A]_x000d_
 7.63*5.75*0.15 = 6,581 [B]_x000d_
 Celkem: A+B = 15,347 [C]_x000d_</t>
  </si>
  <si>
    <t>273351121</t>
  </si>
  <si>
    <t>Zrízení bednení základových desek</t>
  </si>
  <si>
    <t xml:space="preserve"> "Bednení desky:"_x000d_
 (10.38+5.63)*2*0.15 = 4,803 [A]_x000d_
 (7.63+5.75)*2*0.15 = 4,014 [B]_x000d_
 Celkem: A+B = 8,817 [C]_x000d_</t>
  </si>
  <si>
    <t>273351122</t>
  </si>
  <si>
    <t>Odstranení bednení základových desek</t>
  </si>
  <si>
    <t>273362021</t>
  </si>
  <si>
    <t>Výztuž základových desek svarovanými sítemi Kari</t>
  </si>
  <si>
    <t xml:space="preserve"> "Kari sít 1x 6/150/150 mm + 1x 6/100/100"_x000d_
 10.38*5.63*3.03*1.25*0.001 = 0,221 [A]_x000d_
 7.63*5.75*3.03*1.25*0.001 = 0,166 [B]_x000d_
 10.38*5.63*4.44*1.25*0.001 = 0,324 [C]_x000d_
 7.63*5.75*4.44*1.25*0.001 = 0,243 [D]_x000d_
 Celkem: A+B+C+D = 0,955 [E]_x000d_</t>
  </si>
  <si>
    <t>274322511</t>
  </si>
  <si>
    <t>Základové pasy ze ŽB se zvýšenými nároky na prostredí tr. C 25/30</t>
  </si>
  <si>
    <t xml:space="preserve"> "Základové pasy"_x000d_
 (11.38*2+9.38+2.25+6.63)*0.5*0.5 = 10,255 [A]_x000d_
 7.13*0.6*0.5 = 2,139 [B]_x000d_
 Celkem: A+B = 12,394 [C]_x000d_</t>
  </si>
  <si>
    <t>274351121</t>
  </si>
  <si>
    <t>Zrízení bednení základových pasu rovného</t>
  </si>
  <si>
    <t xml:space="preserve"> "Bednení pasu:"_x000d_
 (11.38*2+9.38+2.25+6.63)*0.5*2 = 41,020 [A]_x000d_
 7.13*0.5*2 = 7,130 [B]_x000d_
 Celkem: A+B = 48,150 [C]_x000d_</t>
  </si>
  <si>
    <t>274351122</t>
  </si>
  <si>
    <t>Odstranení bednení základových pasu rovného</t>
  </si>
  <si>
    <t>274361821</t>
  </si>
  <si>
    <t>Výztuž základových pasu betonárskou ocelí 10 505 (R)</t>
  </si>
  <si>
    <t xml:space="preserve"> "Výztuž pasy"_x000d_
 1.2 = 1,200 [A]_x000d_
 Celkem: A = 1,200 [B]_x000d_</t>
  </si>
  <si>
    <t>279113154</t>
  </si>
  <si>
    <t>Základová zed tl pres 250 do 300 mm z tvárnic ztraceného bednení vcetne výplne z betonu tr. C 25/30</t>
  </si>
  <si>
    <t xml:space="preserve"> "Ztracené bednení tl.300 mm"_x000d_
 (11.38*2+9.38+2.25+6.63)*0.25 = 10,255 [A]_x000d_
 7.13*0.25 = 1,783 [B]_x000d_
 Celkem: A+B = 12,038 [C]_x000d_</t>
  </si>
  <si>
    <t>279361821</t>
  </si>
  <si>
    <t>Výztuž základových zdí nosných betonárskou ocelí 10 505</t>
  </si>
  <si>
    <t xml:space="preserve"> "Výztuž "_x000d_
 0.45 = 0,450 [A]_x000d_
 Celkem: A = 0,450 [B]_x000d_</t>
  </si>
  <si>
    <t>311235131</t>
  </si>
  <si>
    <t>Zdivo jednovrstvé z cihel broušených do P10 na tenkovrstvou maltu tl 240 mm</t>
  </si>
  <si>
    <t xml:space="preserve"> "Zdivo atika"_x000d_
 (11.38+10.38*2)*0.5 = 16,070 [A]_x000d_
 Celkem: A = 16,070 [B]_x000d_</t>
  </si>
  <si>
    <t>311235161</t>
  </si>
  <si>
    <t>Zdivo jednovrstvé z cihel broušených pres P10 do P15 na tenkovrstvou maltu tl 300 mm</t>
  </si>
  <si>
    <t xml:space="preserve"> "Vnitrní nosné"_x000d_
 "1.NP"_x000d_
 4.615*3 = 13,845 [A]_x000d_
 "Zakládací zdivo"_x000d_
 (11.38*2+10.38*2)*0.5 = 21,760 [B]_x000d_
 Celkem: A+B = 35,605 [C]_x000d_</t>
  </si>
  <si>
    <t>311235211</t>
  </si>
  <si>
    <t>Zdivo jednovrstvé z cihel broušených do P10 na tenkovrstvou maltu tl 440 mm</t>
  </si>
  <si>
    <t xml:space="preserve"> "Obvodové zdivo"_x000d_
 "1.NP"_x000d_
 (11.38*2+10.38*2)*2.5 = 108,800 [A]_x000d_
 "odecet otvory"_x000d_
 -2.5*1.375-1*2.25-2.25*2.08-3.75*2.08-1.8*2.08-1.75*2.25 = -25,849 [B]_x000d_
 Celkem: A+B = 82,951 [C]_x000d_</t>
  </si>
  <si>
    <t>317168012</t>
  </si>
  <si>
    <t>Preklad keramický plochý š 115 mm dl 1250 mm</t>
  </si>
  <si>
    <t xml:space="preserve"> "Preklady príckovek"_x000d_
 9 = 9,000 [A]_x000d_
 Celkem: A = 9,000 [B]_x000d_</t>
  </si>
  <si>
    <t>317168053</t>
  </si>
  <si>
    <t>Preklad keramický vysoký v 238 mm dl 1500 mm</t>
  </si>
  <si>
    <t xml:space="preserve"> "Preklad P2"_x000d_
 4 = 4,000 [A]_x000d_
 Celkem: A = 4,000 [B]_x000d_</t>
  </si>
  <si>
    <t>317168056</t>
  </si>
  <si>
    <t>Preklad keramický vysoký v 238 mm dl 2250 mm</t>
  </si>
  <si>
    <t xml:space="preserve"> "Preklad P3"_x000d_
 4 = 4,000 [A]_x000d_
 Celkem: A = 4,000 [B]_x000d_</t>
  </si>
  <si>
    <t>317168059</t>
  </si>
  <si>
    <t>Preklad keramický vysoký v 238 mm dl 3000 mm</t>
  </si>
  <si>
    <t xml:space="preserve"> "Preklad P1"_x000d_
 4 = 4,000 [A]_x000d_
 Celkem: A = 4,000 [B]_x000d_</t>
  </si>
  <si>
    <t>317998111</t>
  </si>
  <si>
    <t>Tepelná izolace mezi preklady v 24 cm z EPS tl pres 30 do 50 mm</t>
  </si>
  <si>
    <t xml:space="preserve"> "Preklad P1-P3"_x000d_
 4*3+4*2.25+4*1.5 = 27,000 [A]_x000d_
 Celkem: A = 27,000 [B]_x000d_</t>
  </si>
  <si>
    <t>317998115</t>
  </si>
  <si>
    <t>Tepelná izolace mezi preklady v 24 cm z EPS tl 100 mm</t>
  </si>
  <si>
    <t>342244201</t>
  </si>
  <si>
    <t>Prícka z cihel broušených na tenkovrstvou maltu tlouštky 80 mm</t>
  </si>
  <si>
    <t xml:space="preserve"> (0.9+1*2)*3 = 8,700 [A]_x000d_
 Celkem: A = 8,700 [B]_x000d_</t>
  </si>
  <si>
    <t>342244211</t>
  </si>
  <si>
    <t>Prícka z cihel broušených na tenkovrstvou maltu tlouštky 115 mm</t>
  </si>
  <si>
    <t xml:space="preserve"> "Vnitrní prícky"_x000d_
 "1.NP"_x000d_
 (2.5+4.5+2.135+1.75+3.235+1.75+6.75+2.1*3)*3.25 = 93,990 [A]_x000d_
 Celkem: A = 93,990 [B]_x000d_</t>
  </si>
  <si>
    <t>389361001</t>
  </si>
  <si>
    <t>Doplnující výztuž prefabrikovaných konstrukcí z betonárské oceli</t>
  </si>
  <si>
    <t xml:space="preserve"> "Dobetonávka+zálivková výztuž"_x000d_
 0.75 = 0,750 [A]_x000d_
 Celkem: A = 0,750 [B]_x000d_</t>
  </si>
  <si>
    <t>389381001</t>
  </si>
  <si>
    <t>Dobetonování prefabrikovaných konstrukcí</t>
  </si>
  <si>
    <t xml:space="preserve"> "Dobetonávka"_x000d_
 (11.1*2+10.1*2)*0.3*0.2 = 2,544 [A]_x000d_
 "Betonová zálivka spar"_x000d_
 (88.2)*0.0068 = 0,600 [B]_x000d_
 Celkem: A+B = 3,144 [C]_x000d_</t>
  </si>
  <si>
    <t>411121125</t>
  </si>
  <si>
    <t>Montáž prefabrikovaných ŽB stropu ze stropních panelu š 1200 mm dl pres 3800 do 7000 mm</t>
  </si>
  <si>
    <t xml:space="preserve"> "Spiroll "_x000d_
 "1.NP"_x000d_
 14 = 14,000 [A]_x000d_
 Celkem: A = 14,000 [B]_x000d_</t>
  </si>
  <si>
    <t>411354313</t>
  </si>
  <si>
    <t>Zrízení podperné konstrukce stropu výšky do 4 m tl pres 15 do 25 cm</t>
  </si>
  <si>
    <t xml:space="preserve"> "strop nad 1.NP"_x000d_
 4.95*1.2*8 = 47,520 [A]_x000d_
 5.65*1.2*6 = 40,680 [B]_x000d_
 Mezisoucet: A+B = 88,200 [C]_x000d_
 Celkem: A+B = 88,200 [D]_x000d_</t>
  </si>
  <si>
    <t>411354314</t>
  </si>
  <si>
    <t>Odstranení podperné konstrukce stropu výšky do 4 m tl pres 15 do 25 cm</t>
  </si>
  <si>
    <t>417321515</t>
  </si>
  <si>
    <t>Ztužující pásy a vence ze ŽB tr. C 25/30</t>
  </si>
  <si>
    <t xml:space="preserve"> "vence a pruvlaky"_x000d_
 "V1"_x000d_
 (11.1+6.75+5.75+3.5)*0.3*0.25 = 2,033 [A]_x000d_
 "V2"_x000d_
 9.5*0.3*0.25 = 0,713 [B]_x000d_
 "V3"_x000d_
 6*0.3*0.25 = 0,450 [C]_x000d_
 "P1"_x000d_
 5.35*0.3*0.45 = 0,722 [D]_x000d_
 "atikový venec"_x000d_
 (11.38+10.38*2)*0.24*0.15 = 1,157 [E]_x000d_
 Celkem: A+B+C+D+E = 5,074 [F]_x000d_</t>
  </si>
  <si>
    <t>417351115</t>
  </si>
  <si>
    <t>Zrízení bednení ztužujících vencu</t>
  </si>
  <si>
    <t xml:space="preserve"> "bednení vencu"_x000d_
 "V1"_x000d_
 (11.1+6.75+5.75+3.5)*0.25*2 = 13,550 [A]_x000d_
 "V2"_x000d_
 9.5*0.25*2 = 4,750 [B]_x000d_
 "V3"_x000d_
 6*0.25*2 = 3,000 [C]_x000d_
 "P1"_x000d_
 5.35*0.45*2 = 4,815 [D]_x000d_
 "atikový venec"_x000d_
 (11.38+10.38*2)*0.15*2 = 9,642 [E]_x000d_
 Celkem: A+B+C+D+E = 35,757 [F]_x000d_</t>
  </si>
  <si>
    <t>417351116</t>
  </si>
  <si>
    <t>Odstranení bednení ztužujících vencu</t>
  </si>
  <si>
    <t>417361821</t>
  </si>
  <si>
    <t>Výztuž ztužujících pásu a vencu betonárskou ocelí 10 505</t>
  </si>
  <si>
    <t xml:space="preserve"> "výztuž venec "_x000d_
 2.797 = 2,797 [A]_x000d_
 Celkem: A = 2,797 [B]_x000d_</t>
  </si>
  <si>
    <t>59343001</t>
  </si>
  <si>
    <t>stropní panel ŽB vcetne výztuže do 150kg/m3 objem prefabrikátu pres 1m3</t>
  </si>
  <si>
    <t xml:space="preserve"> "strop nad 1.NP"_x000d_
 4.95*1.2*8*0.2 = 9,504 [A]_x000d_
 5.65*1.2*6*0.2 = 8,136 [B]_x000d_
 Celkem: A+B = 17,640 [C]_x000d_</t>
  </si>
  <si>
    <t>28375951</t>
  </si>
  <si>
    <t>deska EPS 70 fasádní ?=0,039 tl 140mm</t>
  </si>
  <si>
    <t xml:space="preserve"> 52.224*1.05 Prepoctené koeficientem množství = 54,835 [A]_x000d_
 Celkem: A = 54,835 [B]_x000d_</t>
  </si>
  <si>
    <t>28376017</t>
  </si>
  <si>
    <t>deska perimetrická fasádní soklová 150kPa ?=0,035 tl 100mm</t>
  </si>
  <si>
    <t xml:space="preserve"> "Zateplení soklu tl.100 mm"_x000d_
 43.52 = 43,520 [A]_x000d_
 Celkem: A = 43,520 [B]_x000d_
 43.52*1.15 Prepoctené koeficientem množství = 50,048 [C]_x000d_
 Celkem: C = 50,048 [D]_x000d_</t>
  </si>
  <si>
    <t>55331486</t>
  </si>
  <si>
    <t>záruben jednokrídlá ocelová pro zdení tl steny 110-150mm rozmeru 700/1970, 2100mm</t>
  </si>
  <si>
    <t>55331487</t>
  </si>
  <si>
    <t>záruben jednokrídlá ocelová pro zdení tl steny 110-150mm rozmeru 800/1970, 2100mm</t>
  </si>
  <si>
    <t>611111001</t>
  </si>
  <si>
    <t>Ubroušení výstupku betonu vnitrních neomítaných stropu po odbednení</t>
  </si>
  <si>
    <t xml:space="preserve"> "Vnitrní omítka "_x000d_
 "strop nad 1.NP"_x000d_
 "m.c.101,102,103,106,107,111,112"_x000d_
 23.2+11.25+5.63+15.8+4.53+2.75+2.71 = 65,870 [A]_x000d_
 Celkem: A = 65,870 [B]_x000d_</t>
  </si>
  <si>
    <t>611111121</t>
  </si>
  <si>
    <t>Vyspravení lokální cementovou maltou vnitrních stropu betonových nebo železobetonových</t>
  </si>
  <si>
    <t>611131101</t>
  </si>
  <si>
    <t>Cementový postrik vnitrních stropu nanášený celoplošne rucne</t>
  </si>
  <si>
    <t>611142001</t>
  </si>
  <si>
    <t>Potažení vnitrních stropu sklovláknitým pletivem vtlaceným do tenkovrstvé hmoty</t>
  </si>
  <si>
    <t>611321141</t>
  </si>
  <si>
    <t>Vápenocementová omítka štuková dvouvrstvá vnitrních stropu rovných nanášená rucne</t>
  </si>
  <si>
    <t>611321191</t>
  </si>
  <si>
    <t>Príplatek k vápenocementové omítce vnitrních stropu za každých dalších 5 mm tlouštky rucne</t>
  </si>
  <si>
    <t xml:space="preserve"> "+5 mm "_x000d_
 65.87 = 65,870 [A]_x000d_
 Celkem: A = 65,870 [B]_x000d_</t>
  </si>
  <si>
    <t>612131101</t>
  </si>
  <si>
    <t>Cementový postrik vnitrních sten nanášený celoplošne rucne</t>
  </si>
  <si>
    <t xml:space="preserve"> "Vnitrní omítky"_x000d_
 363.63+73.061 = 436,691 [A]_x000d_
 Celkem: A = 436,691 [B]_x000d_</t>
  </si>
  <si>
    <t>612142001</t>
  </si>
  <si>
    <t>Potažení vnitrních sten sklovláknitým pletivem vtlaceným do tenkovrstvé hmoty</t>
  </si>
  <si>
    <t xml:space="preserve"> "Vnitrní omítky"_x000d_
 "Obvodové zdivo"_x000d_
 "1.NP"_x000d_
 (11.38*2+10.38*2)*3 = 130,560 [A]_x000d_
 "Vnitrní nosné"_x000d_
 "1.NP"_x000d_
 4.615*3*2 = 27,690 [B]_x000d_
 "Vnitrní prícky"_x000d_
 "1.NP"_x000d_
 (2.5+4.5+2.135+1.75+3.235+1.75+6.75+2.1*3)*3.25*2 = 187,980 [C]_x000d_
 (0.9+1*2)*3*2 = 17,400 [D]_x000d_
 Mezisoucet: A+B+C+D = 363,630 [E]_x000d_
 Celkem: A+B+C+D = 363,630 [F]_x000d_</t>
  </si>
  <si>
    <t>612321111</t>
  </si>
  <si>
    <t>Vápenocementová omítka hrubá jednovrstvá zatrená vnitrních sten nanášená rucne</t>
  </si>
  <si>
    <t xml:space="preserve"> "Keramický obklad"_x000d_
 "1 NP"_x000d_
 (1.75+1.02)*2*2.5 = 13,850 [A]_x000d_
 (1.75+1)*2*2.5 = 13,750 [B]_x000d_
 (1.5+2.1)*2*2.5 = 18,000 [C]_x000d_
 (1+2.1)*2*2.5 = 15,500 [D]_x000d_
 (1.75+2.1)*2*2.5 = 19,250 [E]_x000d_
 Mezisoucet: A+B+C+D+E = 80,350 [F]_x000d_
 "odecet otvory"_x000d_
 -(0.7*1.97*3+0.8*1.97*2) = -7,289 [G]_x000d_
 Mezisoucet: G = -7,289 [H]_x000d_
 Celkem: A+B+C+D+E+G = 73,061 [I]_x000d_</t>
  </si>
  <si>
    <t>612321141</t>
  </si>
  <si>
    <t>Vápenocementová omítka štuková dvouvrstvá vnitrních sten nanášená rucne</t>
  </si>
  <si>
    <t>622131101</t>
  </si>
  <si>
    <t>Cementový postrik vnejších sten nanášený celoplošne rucne</t>
  </si>
  <si>
    <t xml:space="preserve"> "Venkovní omítka"_x000d_
 (11.38*2+10.38*2)*4 = 174,080 [A]_x000d_
 Celkem: A = 174,080 [B]_x000d_</t>
  </si>
  <si>
    <t>622131121</t>
  </si>
  <si>
    <t>Penetracní náter vnejších sten nanášený rucne</t>
  </si>
  <si>
    <t>622142001</t>
  </si>
  <si>
    <t>Potažení vnejších sten sklovláknitým pletivem vtlaceným do tenkovrstvé hmoty</t>
  </si>
  <si>
    <t>622151001</t>
  </si>
  <si>
    <t>Penetracní akrylátový náter vnejších pastovitých tenkovrstvých omítek sten</t>
  </si>
  <si>
    <t xml:space="preserve"> "Penetrace"_x000d_
 (11.38*2+10.38*2)*4 = 174,080 [A]_x000d_
 Celkem: A = 174,080 [B]_x000d_</t>
  </si>
  <si>
    <t>622211021</t>
  </si>
  <si>
    <t>Montáž kontaktního zateplení vnejších sten lepením a mechanickým kotvením polystyrénových desek do betonu a zdiva tl pres 80 do 120 mm</t>
  </si>
  <si>
    <t xml:space="preserve"> "Zateplení soklu"_x000d_
 (11.38*2+10.38*2)*1 = 43,520 [A]_x000d_
 Celkem: A = 43,520 [B]_x000d_</t>
  </si>
  <si>
    <t>622211031</t>
  </si>
  <si>
    <t>Montáž kontaktního zateplení vnejších sten lepením a mechanickým kotvením polystyrénových desek do betonu a zdiva tl pres 120 do 160 mm</t>
  </si>
  <si>
    <t xml:space="preserve"> "Zateplení atiky"_x000d_
 (11.38*2+10.38*2)*1.2 = 52,224 [A]_x000d_
 Celkem: A = 52,224 [B]_x000d_</t>
  </si>
  <si>
    <t>622251105</t>
  </si>
  <si>
    <t>Príplatek k cenám kontaktního zateplení vnejších sten za zápustnou montáž a použití použití tepelneizolacních zátek z minerální vlny</t>
  </si>
  <si>
    <t xml:space="preserve"> 43.52+52.224 = 95,744 [A]_x000d_
 Celkem: A = 95,744 [B]_x000d_</t>
  </si>
  <si>
    <t>622322121</t>
  </si>
  <si>
    <t>Vápenocementová lehcená omítka hladká jednovrstvá vnejších sten nanášená rucne</t>
  </si>
  <si>
    <t xml:space="preserve"> "Venkovní jádrová omítka"_x000d_
 (11.38*2+10.38*2)*4 = 174,080 [A]_x000d_
 Celkem: A = 174,080 [B]_x000d_</t>
  </si>
  <si>
    <t>622531022</t>
  </si>
  <si>
    <t>Tenkovrstvá silikonová zrnitá omítka zrnitost 2,0 mm vnejších sten</t>
  </si>
  <si>
    <t xml:space="preserve"> "Omítka"_x000d_
 (11.38*2+10.38*2)*4 = 174,080 [A]_x000d_
 Celkem: A = 174,080 [B]_x000d_</t>
  </si>
  <si>
    <t>629991012</t>
  </si>
  <si>
    <t>Zakrytí výplní otvoru fólií prilepenou na zacištovací lišty</t>
  </si>
  <si>
    <t xml:space="preserve"> "Venkovní zakrytí"_x000d_
 2.5*1.375+1*2.25+2.25*2.08+3.75*2.08+1.8*2.08+1.75*2.25 = 25,849 [A]_x000d_
 Mezisoucet: A = 25,849 [B]_x000d_
 "vnitrní zakrytí"_x000d_
 2.5*1.375+1*2.25+2.25*2.08+3.75*2.08+1.8*2.08+1.75*2.25 = 25,849 [C]_x000d_
 Mezisoucet: C = 25,849 [D]_x000d_
 Celkem: A+C = 51,698 [E]_x000d_</t>
  </si>
  <si>
    <t>631362021</t>
  </si>
  <si>
    <t>Výztuž mazanin svarovanými sítemi Kari</t>
  </si>
  <si>
    <t xml:space="preserve"> "Kari sít 6/100/100"_x000d_
 78.34*4.44*1.25*0.001 = 0,435 [A]_x000d_
 Celkem: A = 0,435 [B]_x000d_</t>
  </si>
  <si>
    <t>632451234</t>
  </si>
  <si>
    <t>Poter cementový samonivelacní litý C25 tl pres 45 do 50 mm</t>
  </si>
  <si>
    <t xml:space="preserve"> "Skladba F1-F3"_x000d_
 78.34 = 78,340 [A]_x000d_
 Celkem: A = 78,340 [B]_x000d_</t>
  </si>
  <si>
    <t>632481213</t>
  </si>
  <si>
    <t>Separacní vrstva z PE fólie</t>
  </si>
  <si>
    <t xml:space="preserve"> "separacní vrstva "_x000d_
 "Skladba F1-F3"_x000d_
 78.34 = 78,340 [A]_x000d_
 Celkem: A = 78,340 [B]_x000d_</t>
  </si>
  <si>
    <t>633811111</t>
  </si>
  <si>
    <t>Broušení nerovností betonových podlah do 2 mm - stržení šlemu</t>
  </si>
  <si>
    <t>634112112</t>
  </si>
  <si>
    <t>Obvodová dilatace podlahovým páskem z penového PE mezi stenou a mazaninou nebo poterem v 100 mm</t>
  </si>
  <si>
    <t xml:space="preserve"> "Obvodová dilatace "_x000d_
 300 = 300,000 [A]_x000d_
 Celkem: A = 300,000 [B]_x000d_</t>
  </si>
  <si>
    <t>642942111</t>
  </si>
  <si>
    <t>Osazování zárubní nebo rámu dverních kovových do 2,5 m2 na MC</t>
  </si>
  <si>
    <t xml:space="preserve"> "ocelové zárubne pro dvere D01+D2"_x000d_
 9 = 9,000 [A]_x000d_
 Celkem: A = 9,000 [B]_x000d_</t>
  </si>
  <si>
    <t>11163150</t>
  </si>
  <si>
    <t>lak penetracní asfaltový</t>
  </si>
  <si>
    <t xml:space="preserve"> "materiál penetrace vodorovné"_x000d_
 102.312*0.4/1000*1.15 = 0,047 [A]_x000d_
 "materiál penetrace svislé"_x000d_
 47.872*0.4/1000*1.15 = 0,022 [B]_x000d_
 "materiál penetrace povlaková krytina"_x000d_
 121.596*0.00032 Prepoctené koeficientem množství = 0,039 [C]_x000d_
 Mezisoucet: A+B+C = 0,108 [D]_x000d_
 Celkem: A+B+C = 0,108 [E]_x000d_</t>
  </si>
  <si>
    <t>62832002</t>
  </si>
  <si>
    <t>pás asfaltový natavitelný oxidovaný tl 4,2mm typu s vložkou ze sklenené rohože, hrubozrnným posypem</t>
  </si>
  <si>
    <t xml:space="preserve"> "materiál"_x000d_
 102.312 = 102,312 [A]_x000d_
 Mezisoucet: A = 102,312 [B]_x000d_
 Celkem: A = 102,312 [C]_x000d_
 102.312*1.15 Prepoctené koeficientem množství = 117,659 [D]_x000d_
 Celkem: D = 117,659 [E]_x000d_</t>
  </si>
  <si>
    <t xml:space="preserve"> "materiál"_x000d_
 47.872 = 47,872 [A]_x000d_
 Celkem: A = 47,872 [B]_x000d_
 47.872*1.15 Prepoctené koeficientem množství = 55,053 [C]_x000d_
 Celkem: C = 55,053 [D]_x000d_</t>
  </si>
  <si>
    <t>711111001</t>
  </si>
  <si>
    <t>Provedení izolace proti zemní vlhkosti vodorovné za studena náterem penetracním</t>
  </si>
  <si>
    <t xml:space="preserve"> "Penetrace"_x000d_
 10.38*5.63 = 58,439 [A]_x000d_
 7.63*5.75 = 43,873 [B]_x000d_
 Celkem: A+B = 102,312 [C]_x000d_</t>
  </si>
  <si>
    <t>711112001</t>
  </si>
  <si>
    <t>Provedení izolace proti zemní vlhkosti svislé za studena náterem penetracním</t>
  </si>
  <si>
    <t xml:space="preserve"> "Penetrace"_x000d_
 (10.38*2+11.38*2)*1.1 = 47,872 [A]_x000d_
 Celkem: A = 47,872 [B]_x000d_</t>
  </si>
  <si>
    <t>711113117</t>
  </si>
  <si>
    <t>Izolace proti vlhkosti vodorovná za studena tesnicí sterkou jednosložkovou na bázi cementu</t>
  </si>
  <si>
    <t xml:space="preserve"> "Hydroizolace v koupelnách"_x000d_
 "1.NP"_x000d_
 "104,105,108,109,110"_x000d_
 1.79+1.75+3.15+2.1+3.68 = 12,470 [A]_x000d_
 Celkem: A = 12,470 [B]_x000d_</t>
  </si>
  <si>
    <t>711113127</t>
  </si>
  <si>
    <t>Izolace proti vlhkosti svislá za studena tesnicí sterkou jednosložkovou na bázi cementu</t>
  </si>
  <si>
    <t xml:space="preserve"> "Hydroizolace "_x000d_
 "1 NP"_x000d_
 (1.75+1.02)*2*2.5 = 13,850 [A]_x000d_
 (1.75+1)*2*2.5 = 13,750 [B]_x000d_
 (1.5+2.1)*2*2.5 = 18,000 [C]_x000d_
 (1+2.1)*2*2.5 = 15,500 [D]_x000d_
 (1.75+2.1)*2*2.5 = 19,250 [E]_x000d_
 Mezisoucet: A+B+C+D+E = 80,350 [F]_x000d_
 "odecet otvory"_x000d_
 -(0.7*1.97*3+0.8*1.97*2) = -7,289 [G]_x000d_
 Mezisoucet: G = -7,289 [H]_x000d_
 Celkem: A+B+C+D+E+G = 73,061 [I]_x000d_</t>
  </si>
  <si>
    <t>711141559</t>
  </si>
  <si>
    <t>Provedení izolace proti zemní vlhkosti pásy pritavením vodorovné NAIP</t>
  </si>
  <si>
    <t xml:space="preserve"> "Hydroizolace "_x000d_
 10.38*5.63 = 58,439 [A]_x000d_
 7.63*5.75 = 43,873 [B]_x000d_
 Celkem: A+B = 102,312 [C]_x000d_</t>
  </si>
  <si>
    <t>711142559</t>
  </si>
  <si>
    <t>Provedení izolace proti zemní vlhkosti pásy pritavením svislé NAIP</t>
  </si>
  <si>
    <t xml:space="preserve"> "Hydroizolace "_x000d_
 (10.38*2+11.38*2)*1.1 = 47,872 [A]_x000d_
 Celkem: A = 47,872 [B]_x000d_</t>
  </si>
  <si>
    <t>998711101</t>
  </si>
  <si>
    <t>Presun hmot tonážní pro izolace proti vode, vlhkosti a plynum v objektech v do 6 m</t>
  </si>
  <si>
    <t>712</t>
  </si>
  <si>
    <t>Povlakové krytiny</t>
  </si>
  <si>
    <t>28322012</t>
  </si>
  <si>
    <t>fólie hydroizolacní strešní mPVC mechanicky kotvená tl 1,5mm šedá</t>
  </si>
  <si>
    <t xml:space="preserve"> 121.596 = 121,596 [A]_x000d_
 Celkem: A = 121,596 [B]_x000d_
 121.596*1.15 Prepoctené koeficientem množství = 139,835 [C]_x000d_
 Celkem: C = 139,835 [D]_x000d_</t>
  </si>
  <si>
    <t>62866281</t>
  </si>
  <si>
    <t>pás asfaltový samolepicí modifikovaný SBS tl 3,0mm s vložkou ze sklenené tkaniny se spalitelnou fólií nebo jemnozrnným minerálním posypem nebo textilií na horní</t>
  </si>
  <si>
    <t>pás asfaltový samolepicí modifikovaný SBS tl 3,0mm s vložkou ze sklenené tkaniny se spalitelnou fólií nebo jemnozrnným minerálním posypem nebo textilií na horním povrchu</t>
  </si>
  <si>
    <t xml:space="preserve"> 121.596*1.1655 Prepoctené koeficientem množství = 141,720 [A]_x000d_
 Celkem: A = 141,720 [B]_x000d_</t>
  </si>
  <si>
    <t>69311172</t>
  </si>
  <si>
    <t>geotextilie PP s ÚV stabilizací 300g/m2</t>
  </si>
  <si>
    <t>712311101</t>
  </si>
  <si>
    <t>Provedení povlakové krytiny strech do 10° za studena lakem penetracním nebo asfaltovým</t>
  </si>
  <si>
    <t xml:space="preserve"> "Penetrace"_x000d_
 "strešní plášt - skladba R1"_x000d_
 10.38*5.63+7.63*5.75 = 102,312 [A]_x000d_
 "svislá cást atiky"_x000d_
 10.38*2*0.6 = 12,456 [B]_x000d_
 11.38*0.6 = 6,828 [C]_x000d_
 Celkem: A+B+C = 121,596 [D]_x000d_</t>
  </si>
  <si>
    <t>712331111</t>
  </si>
  <si>
    <t>Provedení povlakové krytiny strech do 10° podkladní vrstvy pásy na sucho samolepící</t>
  </si>
  <si>
    <t xml:space="preserve"> "Parotes"_x000d_
 "strešní plášt - skladba R1"_x000d_
 10.38*5.63+7.63*5.75 = 102,312 [A]_x000d_
 "svislá cást atiky"_x000d_
 10.38*2*0.6 = 12,456 [B]_x000d_
 11.38*0.6 = 6,828 [C]_x000d_
 Celkem: A+B+C = 121,596 [D]_x000d_</t>
  </si>
  <si>
    <t>712363352</t>
  </si>
  <si>
    <t>Povlakové krytiny strech do 10° z tvarovaných poplastovaných lišt délky 2 m koutová lišta vnitrní rš 100 mm</t>
  </si>
  <si>
    <t xml:space="preserve"> "plochá strecha"_x000d_
 30.5 = 30,500 [A]_x000d_
 Celkem: A = 30,500 [B]_x000d_</t>
  </si>
  <si>
    <t>712363353</t>
  </si>
  <si>
    <t>Povlakové krytiny strech do 10° z tvarovaných poplastovaných lišt délky 2 m koutová lišta vnejší rš 100 mm</t>
  </si>
  <si>
    <t>712363356</t>
  </si>
  <si>
    <t>Povlakové krytiny strech do 10° z tvarovaných poplastovaných lišt délky 2 m okapnice široká rš 200 mm</t>
  </si>
  <si>
    <t xml:space="preserve"> "plochá strecha"_x000d_
 11.38 = 11,380 [A]_x000d_
 Celkem: A = 11,380 [B]_x000d_</t>
  </si>
  <si>
    <t>712363605</t>
  </si>
  <si>
    <t>Provedení povlak krytiny mechanicky kotvenou do betonu TI tl pres 240 mm krajní pole, budova v do 18 m</t>
  </si>
  <si>
    <t xml:space="preserve"> "strešní plášt - skladba R1"_x000d_
 10.38*5.63+7.63*5.75 = 102,312 [A]_x000d_
 "svislá cást atiky"_x000d_
 10.38*2*0.6 = 12,456 [B]_x000d_
 11.38*0.6 = 6,828 [C]_x000d_
 Celkem: A+B+C = 121,596 [D]_x000d_</t>
  </si>
  <si>
    <t>712391171</t>
  </si>
  <si>
    <t>Provedení povlakové krytiny strech do 10° podkladní textilní vrstvy</t>
  </si>
  <si>
    <t xml:space="preserve"> "strešní plášt - skladba R1"_x000d_
 121.596 = 121,596 [A]_x000d_
 Celkem: A = 121,596 [B]_x000d_</t>
  </si>
  <si>
    <t>712391176</t>
  </si>
  <si>
    <t>Provedení povlakové krytiny strech do 10° pripevnení izolace kotvícími terci</t>
  </si>
  <si>
    <t>712R002</t>
  </si>
  <si>
    <t>Detaily strechy, prostupy, systémové pruchodky, utesnení vc. dodávky materiálu apod.</t>
  </si>
  <si>
    <t>998712101</t>
  </si>
  <si>
    <t>Presun hmot tonážní tonážní pro krytiny povlakové v objektech v do 6 m</t>
  </si>
  <si>
    <t>713</t>
  </si>
  <si>
    <t>Izolace tepelné</t>
  </si>
  <si>
    <t>28372306</t>
  </si>
  <si>
    <t>deska EPS 100 pro konstrukce s bežným zatížením ?=0,037 tl 60mm</t>
  </si>
  <si>
    <t xml:space="preserve"> "strešní plášt - skladba R1"_x000d_
 "svislá cást atiky"_x000d_
 10.38*2*0.6 = 12,456 [A]_x000d_
 11.38*0.6 = 6,828 [B]_x000d_
 Celkem: A+B = 19,284 [C]_x000d_
 19.284*1.15 Prepoctené koeficientem množství = 22,177 [D]_x000d_
 Celkem: D = 22,177 [E]_x000d_</t>
  </si>
  <si>
    <t>28372309</t>
  </si>
  <si>
    <t>deska EPS 100 pro konstrukce s bežným zatížením ?=0,037 tl 100mm</t>
  </si>
  <si>
    <t xml:space="preserve"> "strešní plášt - skladba R1"_x000d_
 10.38*5.63+7.63*5.75 = 102,312 [A]_x000d_
 Celkem: A = 102,312 [B]_x000d_
 102.312*1.15 Prepoctené koeficientem množství = 117,659 [C]_x000d_
 Celkem: C = 117,659 [D]_x000d_</t>
  </si>
  <si>
    <t>28375912</t>
  </si>
  <si>
    <t>deska EPS 150 pro konstrukce s vysokým zatížením ?=0,035 tl 80mm</t>
  </si>
  <si>
    <t xml:space="preserve"> "2 vrstva"_x000d_
 78.34 = 78,340 [A]_x000d_
 Celkem: A = 78,340 [B]_x000d_
 78.34*1.15 Prepoctené koeficientem množství = 90,091 [C]_x000d_
 Celkem: C = 90,091 [D]_x000d_</t>
  </si>
  <si>
    <t>28375914</t>
  </si>
  <si>
    <t>deska EPS 150 pro konstrukce s vysokým zatížením ?=0,035 tl 100mm</t>
  </si>
  <si>
    <t xml:space="preserve"> "1 vrstva"_x000d_
 78.34 = 78,340 [A]_x000d_
 Celkem: A = 78,340 [B]_x000d_
 78.34*1.15 Prepoctené koeficientem množství = 90,091 [C]_x000d_
 Celkem: C = 90,091 [D]_x000d_</t>
  </si>
  <si>
    <t>28376141</t>
  </si>
  <si>
    <t>klín izolacní EPS 100 spád do 5%</t>
  </si>
  <si>
    <t xml:space="preserve"> 102.312*0.12 = 12,277 [A]_x000d_
 Celkem: A = 12,277 [B]_x000d_</t>
  </si>
  <si>
    <t>713121121</t>
  </si>
  <si>
    <t>Montáž izolace tepelné podlah volne kladenými rohožemi, pásy, dílci, deskami 2 vrstvy</t>
  </si>
  <si>
    <t xml:space="preserve"> "Skladba F1-F3"_x000d_
 "m.c.101,102,103,106,107,111,112"_x000d_
 23.2+11.25+5.63+15.8+4.53+2.75+2.71 = 65,870 [A]_x000d_
 "104,105,108,109,110"_x000d_
 1.79+1.75+3.15+2.1+3.68 = 12,470 [B]_x000d_
 Celkem: A+B = 78,340 [C]_x000d_</t>
  </si>
  <si>
    <t>713141151</t>
  </si>
  <si>
    <t>Montáž izolace tepelné strech plochých kladené volne 1 vrstva rohoží, pásu, dílcu, desek</t>
  </si>
  <si>
    <t>713141263</t>
  </si>
  <si>
    <t>Prikotvení tepelné izolace šrouby do betonu pro izolaci tl pres 240 mm</t>
  </si>
  <si>
    <t>713141311</t>
  </si>
  <si>
    <t>Montáž izolace tepelné strech plochých kladené volne, spádová vrstva</t>
  </si>
  <si>
    <t xml:space="preserve"> "strešní plášt - skladba R1"_x000d_
 10.38*5.63+7.63*5.75 = 102,312 [A]_x000d_
 Celkem: A = 102,312 [B]_x000d_</t>
  </si>
  <si>
    <t>998713101</t>
  </si>
  <si>
    <t>Presun hmot tonážní pro izolace tepelné v objektech v do 6 m</t>
  </si>
  <si>
    <t>721</t>
  </si>
  <si>
    <t>Zdravotechnika - vnitrní kanalizace</t>
  </si>
  <si>
    <t>721241102</t>
  </si>
  <si>
    <t>Lapac strešních splavenin z litiny DN 125</t>
  </si>
  <si>
    <t>998721101</t>
  </si>
  <si>
    <t>Presun hmot tonážní pro vnitrní kanalizace v objektech v do 6 m</t>
  </si>
  <si>
    <t>35442062</t>
  </si>
  <si>
    <t>pás zemnící 30x4mm FeZn vcetne spojek</t>
  </si>
  <si>
    <t xml:space="preserve"> 60 = 60,000 [A]_x000d_
 Celkem: A = 60,000 [B]_x000d_</t>
  </si>
  <si>
    <t>741410022</t>
  </si>
  <si>
    <t>Montáž vodic uzemnovací pásek prurezu do 120 mm2 v prumyslové výstavbe v zemi</t>
  </si>
  <si>
    <t xml:space="preserve"> "Uzemnení "_x000d_
 11.38*2+10.38*2 = 43,520 [A]_x000d_
 Celkem: A = 43,520 [B]_x000d_</t>
  </si>
  <si>
    <t>998741101</t>
  </si>
  <si>
    <t>Presun hmot tonážní pro silnoproud v objektech v do 6 m</t>
  </si>
  <si>
    <t>Presun hmot pro silnoproud stanovený z hmotnosti presunovaného materiálu vodorovná dopravní vzdálenost do 50 m v objektech výšky do 6 m</t>
  </si>
  <si>
    <t>762</t>
  </si>
  <si>
    <t>Konstrukce tesarské</t>
  </si>
  <si>
    <t>60514106</t>
  </si>
  <si>
    <t>rezivo jehlicnaté lat pevnostní trída S10-13 prurez 40x60mm</t>
  </si>
  <si>
    <t xml:space="preserve"> "materiál"_x000d_
 64.28*0.04*0.06*1.15 = 0,177 [A]_x000d_
 Celkem: A = 0,177 [B]_x000d_</t>
  </si>
  <si>
    <t>762361313</t>
  </si>
  <si>
    <t>Konstrukcní a vyrovnávací vrstva pod klempírské prvky (atiky) z desek drevoštepkových tl 25 mm</t>
  </si>
  <si>
    <t xml:space="preserve"> "atiky"_x000d_
 (10.38*2+11.38)*0.44 = 14,142 [A]_x000d_
 Celkem: A = 14,142 [B]_x000d_</t>
  </si>
  <si>
    <t>762429001</t>
  </si>
  <si>
    <t xml:space="preserve">Montáž  podkladový rošt</t>
  </si>
  <si>
    <t xml:space="preserve"> "atika"_x000d_
 (10.38*2+11.38)*2 = 64,280 [A]_x000d_
 Celkem: A = 64,280 [B]_x000d_</t>
  </si>
  <si>
    <t>998762101</t>
  </si>
  <si>
    <t>Presun hmot tonážní pro kce tesarské v objektech v do 6 m</t>
  </si>
  <si>
    <t>28329274</t>
  </si>
  <si>
    <t>fólie PE vyztužená pro parotesnou vrstvu (reakce na ohen - trída E) 110g/m2</t>
  </si>
  <si>
    <t xml:space="preserve"> 12.47 = 12,470 [A]_x000d_
 Celkem: A = 12,470 [B]_x000d_
 12.47*1.1235 Prepoctené koeficientem množství = 14,010 [C]_x000d_
 Celkem: C = 14,010 [D]_x000d_</t>
  </si>
  <si>
    <t>763131451</t>
  </si>
  <si>
    <t>SDK podhled deska 1xH2 12,5 bez izolace dvouvrstvá spodní kce profil CD+UD</t>
  </si>
  <si>
    <t xml:space="preserve"> "1.NP"_x000d_
 "104,105,108,109,110"_x000d_
 1.79+1.75+3.15+2.1+3.68 = 12,470 [A]_x000d_
 Celkem: A = 12,470 [B]_x000d_</t>
  </si>
  <si>
    <t>763131751</t>
  </si>
  <si>
    <t>Montáž parotesné zábrany do SDK podhledu</t>
  </si>
  <si>
    <t xml:space="preserve"> "Parozábrana"_x000d_
 12.47 = 12,470 [A]_x000d_
 Celkem: A = 12,470 [B]_x000d_</t>
  </si>
  <si>
    <t>998763100</t>
  </si>
  <si>
    <t>Presun hmot tonážní pro drevostavby v objektech v do 6 m</t>
  </si>
  <si>
    <t>764011402</t>
  </si>
  <si>
    <t>Podkladní plech z PZ plechu pro hrebeny, nároží, úžlabí nebo okapové hrany tl 0,55 mm rš 200 mm</t>
  </si>
  <si>
    <t xml:space="preserve"> "okap"_x000d_
 10.5 = 10,500 [A]_x000d_
 Celkem: A = 10,500 [B]_x000d_</t>
  </si>
  <si>
    <t>764212663</t>
  </si>
  <si>
    <t>Oplechování rovné okapové hrany z Pz s povrchovou úpravou rš 250 mm</t>
  </si>
  <si>
    <t xml:space="preserve"> "Prvek K7"_x000d_
 10.5 = 10,500 [A]_x000d_
 Celkem: A = 10,500 [B]_x000d_</t>
  </si>
  <si>
    <t>764214603</t>
  </si>
  <si>
    <t>Oplechování horních ploch a atik bez rohu z Pz s povrch úpravou mechanicky kotvené rš 250 mm</t>
  </si>
  <si>
    <t xml:space="preserve"> "Prvek K5"_x000d_
 30.5 = 30,500 [A]_x000d_
 Celkem: A = 30,500 [B]_x000d_</t>
  </si>
  <si>
    <t>764214605</t>
  </si>
  <si>
    <t>Oplechování horních ploch a atik bez rohu z Pz s povrch úpravou mechanicky kotvené rš 400 mm</t>
  </si>
  <si>
    <t xml:space="preserve"> "Prvek K4"_x000d_
 33.1 = 33,100 [A]_x000d_
 Celkem: A = 33,100 [B]_x000d_</t>
  </si>
  <si>
    <t>764216601</t>
  </si>
  <si>
    <t>Oplechování rovných parapetu mechanicky kotvené z Pz s povrchovou úpravou rš 150 mm</t>
  </si>
  <si>
    <t xml:space="preserve"> "Prvek K2"_x000d_
 7.81 = 7,810 [A]_x000d_
 Celkem: A = 7,810 [B]_x000d_</t>
  </si>
  <si>
    <t>764216603</t>
  </si>
  <si>
    <t>Oplechování rovných parapetu mechanicky kotvené z Pz s povrchovou úpravou rš 250 mm</t>
  </si>
  <si>
    <t xml:space="preserve"> "Prvek K1"_x000d_
 2.5 = 2,500 [A]_x000d_
 Celkem: A = 2,500 [B]_x000d_</t>
  </si>
  <si>
    <t>764311603</t>
  </si>
  <si>
    <t>Lemování rovných zdí strech s krytinou prejzovou nebo vlnitou z Pz s povrchovou úpravou rš 250 mm</t>
  </si>
  <si>
    <t xml:space="preserve"> "Prvek K6"_x000d_
 30.5 = 30,500 [A]_x000d_
 Celkem: A = 30,500 [B]_x000d_</t>
  </si>
  <si>
    <t>764511602</t>
  </si>
  <si>
    <t>Žlab podokapní pulkruhový z Pz s povrchovou úpravou rš 330 mm</t>
  </si>
  <si>
    <t xml:space="preserve"> "Prvek K8"_x000d_
 11.4 = 11,400 [A]_x000d_
 Celkem: A = 11,400 [B]_x000d_</t>
  </si>
  <si>
    <t>764518623</t>
  </si>
  <si>
    <t>Svody kruhové vcetne objímek, kolen, odskoku z Pz s povrchovou úpravou prumeru 120 mm</t>
  </si>
  <si>
    <t xml:space="preserve"> "Prvek K9"_x000d_
 3.3 = 3,300 [A]_x000d_
 Celkem: A = 3,300 [B]_x000d_</t>
  </si>
  <si>
    <t>54914128</t>
  </si>
  <si>
    <t>kování rozetové spodní pro WC</t>
  </si>
  <si>
    <t>54914610</t>
  </si>
  <si>
    <t>kování dverní vrchní klika vcetne rozet a montážního materiálu R BB nerez PK</t>
  </si>
  <si>
    <t>61162001</t>
  </si>
  <si>
    <t>dvere jednokrídlé drevotrískové povrch dýhovaný plné 700x1970-2100mm</t>
  </si>
  <si>
    <t xml:space="preserve"> "Prvek D2"_x000d_
 3 = 3,000 [A]_x000d_
 Celkem: A = 3,000 [B]_x000d_</t>
  </si>
  <si>
    <t>61162002</t>
  </si>
  <si>
    <t>dvere jednokrídlé drevotrískové povrch dýhovaný plné 800x1970-2100mm</t>
  </si>
  <si>
    <t xml:space="preserve"> "Prvek D1"_x000d_
 6 = 6,000 [A]_x000d_
 Celkem: A = 6,000 [B]_x000d_</t>
  </si>
  <si>
    <t>766660001</t>
  </si>
  <si>
    <t>Montáž dverních krídel otvíravých jednokrídlových š do 0,8 m do ocelové zárubne</t>
  </si>
  <si>
    <t xml:space="preserve"> "Prvek D1+D2"_x000d_
 6+3 = 9,000 [A]_x000d_
 Celkem: A = 9,000 [B]_x000d_</t>
  </si>
  <si>
    <t>766660728</t>
  </si>
  <si>
    <t>Montáž dverního interiérového kování - zámku</t>
  </si>
  <si>
    <t xml:space="preserve"> "Montáž kování"_x000d_
 9 = 9,000 [A]_x000d_
 Mezisoucet: A = 9,000 [B]_x000d_
 Celkem: A = 9,000 [C]_x000d_</t>
  </si>
  <si>
    <t>766R001</t>
  </si>
  <si>
    <t>Dodávka + montáž kuchynské linky délky 2500 mm vcetne spotrebicu - prvek P5</t>
  </si>
  <si>
    <t xml:space="preserve"> "P5"_x000d_
 1 = 1,000 [A]_x000d_
 Celkem: A = 1,000 [B]_x000d_</t>
  </si>
  <si>
    <t>766R002</t>
  </si>
  <si>
    <t>Dodávka + montáž kancelárský stul - prvek P6</t>
  </si>
  <si>
    <t xml:space="preserve"> "P6"_x000d_
 1 = 1,000 [A]_x000d_
 Celkem: A = 1,000 [B]_x000d_</t>
  </si>
  <si>
    <t>998766201</t>
  </si>
  <si>
    <t>Presun hmot procentní pro kce truhlárské v objektech v do 6 m</t>
  </si>
  <si>
    <t>%</t>
  </si>
  <si>
    <t>767</t>
  </si>
  <si>
    <t>Konstrukce zámecnické</t>
  </si>
  <si>
    <t>13010420</t>
  </si>
  <si>
    <t>úhelník ocelový rovnostranný jakost S235JR (11 375) 50x50x5mm</t>
  </si>
  <si>
    <t>55341011</t>
  </si>
  <si>
    <t>okno Al otevíravé/sklopné trojsklo pres plochu 1m2 do v 1,5m</t>
  </si>
  <si>
    <t xml:space="preserve"> "Prvek O1"_x000d_
 2.4*1.375 = 3,300 [A]_x000d_
 Celkem: A = 3,300 [B]_x000d_</t>
  </si>
  <si>
    <t>55341015</t>
  </si>
  <si>
    <t>okno Al otevíravé/sklopné trojsklo pres plochu 1m2 pres v 2,5m</t>
  </si>
  <si>
    <t xml:space="preserve"> "Prvek O2"_x000d_
 2.25*2.08 = 4,680 [A]_x000d_
 "Prvek O3"_x000d_
 3.75*2.08 = 7,800 [B]_x000d_
 "Prvek O4"_x000d_
 1.81*2.08 = 3,765 [C]_x000d_
 Celkem: A+B+C = 16,245 [D]_x000d_</t>
  </si>
  <si>
    <t>55341332</t>
  </si>
  <si>
    <t>dvere jednokrídlé Al prosklené max rozmeru otvoru 2,42m2 bezpecnostní trídy RC3</t>
  </si>
  <si>
    <t>55341335</t>
  </si>
  <si>
    <t>dvere dvoukrídlé Al prosklené max rozmeru otvoru 4,84m2 bezpecnostní trídy RC3</t>
  </si>
  <si>
    <t xml:space="preserve"> "Prvek DV2"_x000d_
 1.55*2.1 = 3,255 [A]_x000d_
 Celkem: A = 3,255 [B]_x000d_</t>
  </si>
  <si>
    <t>767620354</t>
  </si>
  <si>
    <t>Montáž oken kovových s izolacními trojskly otevíravých do zdiva plochy pres 2,5 do 6 m2</t>
  </si>
  <si>
    <t xml:space="preserve"> "Prvek O1"_x000d_
 2.4*1.375 = 3,300 [A]_x000d_
 "Prvek O2"_x000d_
 2.25*2.08 = 4,680 [B]_x000d_
 "Prvek O4"_x000d_
 1.81*2.08 = 3,765 [C]_x000d_
 Celkem: A+B+C = 11,745 [D]_x000d_</t>
  </si>
  <si>
    <t>767620355</t>
  </si>
  <si>
    <t>Montáž oken kovových s izolacními trojskly otevíravých do zdiva plochy pres 6 m2</t>
  </si>
  <si>
    <t xml:space="preserve"> "Prvek O3"_x000d_
 3.75*2.08 = 7,800 [A]_x000d_
 Celkem: A = 7,800 [B]_x000d_</t>
  </si>
  <si>
    <t>767640111</t>
  </si>
  <si>
    <t>Montáž dverí ocelových nebo hliníkových vchodových jednokrídlových bez nadsvetlíku</t>
  </si>
  <si>
    <t xml:space="preserve"> "Prvek DV1"_x000d_
 1 = 1,000 [A]_x000d_
 Celkem: A = 1,000 [B]_x000d_</t>
  </si>
  <si>
    <t>767640221</t>
  </si>
  <si>
    <t>Montáž dverí ocelových nebo hliníkových vchodových dvoukrídlových bez nadsvetlíku</t>
  </si>
  <si>
    <t xml:space="preserve"> "Prvek DV2"_x000d_
 1 = 1,000 [A]_x000d_
 Celkem: A = 1,000 [B]_x000d_</t>
  </si>
  <si>
    <t>767995113</t>
  </si>
  <si>
    <t>Montáž atypických zámecnických konstrukcí hm pres 10 do 20 kg</t>
  </si>
  <si>
    <t xml:space="preserve"> "Prvek Z1"_x000d_
 1.8*6.79 = 12,222 [A]_x000d_
 Celkem: A = 12,222 [B]_x000d_</t>
  </si>
  <si>
    <t>767R001</t>
  </si>
  <si>
    <t>Dodávka + montáž prefabrikovaný prístrešek prvek P1 o rozmerech 1500x900 mm</t>
  </si>
  <si>
    <t xml:space="preserve"> "P1"_x000d_
 1 = 1,000 [A]_x000d_
 Celkem: A = 1,000 [B]_x000d_</t>
  </si>
  <si>
    <t>767R002</t>
  </si>
  <si>
    <t>Dodávka + montáž prefabrikovaný prístrešek prvek P2 o rozmerech 4250x900 mm</t>
  </si>
  <si>
    <t xml:space="preserve"> "P2"_x000d_
 1 = 1,000 [A]_x000d_
 Celkem: A = 1,000 [B]_x000d_</t>
  </si>
  <si>
    <t>767R003</t>
  </si>
  <si>
    <t>Dodávka + montáž odbavovací terminál prvek P3</t>
  </si>
  <si>
    <t xml:space="preserve"> "P3"_x000d_
 1 = 1,000 [A]_x000d_
 Celkem: A = 1,000 [B]_x000d_</t>
  </si>
  <si>
    <t>767R004</t>
  </si>
  <si>
    <t>Dodávka + montáž šatní skrínky prvek P4</t>
  </si>
  <si>
    <t xml:space="preserve"> "P4"_x000d_
 5 = 5,000 [A]_x000d_
 Celkem: A = 5,000 [B]_x000d_</t>
  </si>
  <si>
    <t>767R005</t>
  </si>
  <si>
    <t>Dodávka + montáž prosklené dvere do sprchového koutu - prvek P7</t>
  </si>
  <si>
    <t xml:space="preserve"> "P7"_x000d_
 1 = 1,000 [A]_x000d_
 Celkem: A = 1,000 [B]_x000d_</t>
  </si>
  <si>
    <t>767R006</t>
  </si>
  <si>
    <t>Dodávka + montáž prosklené steny s jednokrídlovými dvermi - prvek D03</t>
  </si>
  <si>
    <t xml:space="preserve"> "D03"_x000d_
 1 = 1,000 [A]_x000d_
 Celkem: A = 1,000 [B]_x000d_</t>
  </si>
  <si>
    <t>767R007</t>
  </si>
  <si>
    <t>Dodávka + montáž prosklené steny s jednokrídlovými dvermi - prvek D04</t>
  </si>
  <si>
    <t xml:space="preserve"> "D04"_x000d_
 1 = 1,000 [A]_x000d_
 Celkem: A = 1,000 [B]_x000d_</t>
  </si>
  <si>
    <t>998767201</t>
  </si>
  <si>
    <t>Presun hmot procentní pro zámecnické konstrukce v objektech v do 6 m</t>
  </si>
  <si>
    <t>771</t>
  </si>
  <si>
    <t>Podlahy z dlaždic</t>
  </si>
  <si>
    <t>59761172</t>
  </si>
  <si>
    <t>dlažba keramická slinutá mrazuvzdorná R12/B povrch reliéfní/hladký tl do 10mm pres 9 do 12ks/m2</t>
  </si>
  <si>
    <t xml:space="preserve"> "Keramická dlažba + sokl"_x000d_
 22.46+21.75*0.1 = 24,635 [A]_x000d_
 Celkem: A = 24,635 [B]_x000d_
 24.635*1.15 Prepoctené koeficientem množství = 28,330 [C]_x000d_
 Celkem: C = 28,330 [D]_x000d_</t>
  </si>
  <si>
    <t>771111011</t>
  </si>
  <si>
    <t>Vysátí podkladu pred pokládkou dlažby</t>
  </si>
  <si>
    <t>771121011</t>
  </si>
  <si>
    <t>Náter penetracní na podlahu</t>
  </si>
  <si>
    <t>771151022</t>
  </si>
  <si>
    <t>Samonivelacní sterka podlah pevnosti 30 MPa tl pres 3 do 5 mm</t>
  </si>
  <si>
    <t>771474113</t>
  </si>
  <si>
    <t>Montáž soklu z dlaždic keramických rovných flexibilní lepidlo v pres 90 do 120 mm</t>
  </si>
  <si>
    <t xml:space="preserve"> "sokl"_x000d_
 "m.c.107,111,112"_x000d_
 2.1*2+2.155*2+1.57*2+1.75*2+1.55*2+1.75*2 = 21,750 [A]_x000d_
 Celkem: A = 21,750 [B]_x000d_</t>
  </si>
  <si>
    <t>771574476</t>
  </si>
  <si>
    <t>Montáž podlah keramických pro mechanické zatížení lepených cementovým flexibilním lepidlem pres 9 do 12 ks/m2</t>
  </si>
  <si>
    <t>Montáž podlah z dlaždic keramických lepených cementovým flexibilním lepidlem pro vysoké mechanické zatížení, tlouštky pres 10 mm pres 9 do 12 ks/m2</t>
  </si>
  <si>
    <t>771577112</t>
  </si>
  <si>
    <t>Príplatek k montáži podlah keramických lepených flexibilním lepidlem za omezený prostor</t>
  </si>
  <si>
    <t>998771101</t>
  </si>
  <si>
    <t>Presun hmot tonážní pro podlahy z dlaždic v objektech v do 6 m</t>
  </si>
  <si>
    <t>776</t>
  </si>
  <si>
    <t>Podlahy povlakové</t>
  </si>
  <si>
    <t>28411102</t>
  </si>
  <si>
    <t>PVC vinyl homogenní zátežový, tl 2mm, hm 3300g/m2, horlavost Bfl-s1, smykové trení µ 0.6, trída záteže 34/43</t>
  </si>
  <si>
    <t xml:space="preserve"> 55.88 = 55,880 [A]_x000d_
 Celkem: A = 55,880 [B]_x000d_
 55.88*1.15 Prepoctené koeficientem množství = 64,262 [C]_x000d_
 Celkem: C = 64,262 [D]_x000d_</t>
  </si>
  <si>
    <t>776111112</t>
  </si>
  <si>
    <t>Broušení betonového podkladu povlakových podlah</t>
  </si>
  <si>
    <t>776111311</t>
  </si>
  <si>
    <t>Vysátí podkladu povlakových podlah</t>
  </si>
  <si>
    <t>776121112</t>
  </si>
  <si>
    <t>Vodou reditelná penetrace savého podkladu povlakových podlah</t>
  </si>
  <si>
    <t>776141122</t>
  </si>
  <si>
    <t>Vyrovnání podkladu povlakových podlah sterkou pevnosti 30 MPa tl pres 3 do 5 mm</t>
  </si>
  <si>
    <t>776221111</t>
  </si>
  <si>
    <t>Lepení pásu z PVC standardním lepidlem</t>
  </si>
  <si>
    <t xml:space="preserve"> "PVC podlaha"_x000d_
 "1.NP"_x000d_
 "m.c.101,102,103,106"_x000d_
 23.2+11.25+5.63+15.8 = 55,880 [A]_x000d_
 Celkem: A = 55,880 [B]_x000d_</t>
  </si>
  <si>
    <t>998776101</t>
  </si>
  <si>
    <t>Presun hmot tonážní pro podlahy povlakové v objektech v do 6 m</t>
  </si>
  <si>
    <t>781</t>
  </si>
  <si>
    <t>Dokoncovací práce - obklady</t>
  </si>
  <si>
    <t>59761709</t>
  </si>
  <si>
    <t>obklad keramický nemrazuvzdorný povrch hladký/mat/lesk tl do 10mm pres 19 do 22ks/m2</t>
  </si>
  <si>
    <t xml:space="preserve"> "materiál"_x000d_
 73.061 = 73,061 [A]_x000d_
 Celkem: A = 73,061 [B]_x000d_
 73.061*1.1 Prepoctené koeficientem množství = 80,367 [C]_x000d_
 Celkem: C = 80,367 [D]_x000d_</t>
  </si>
  <si>
    <t>781472291</t>
  </si>
  <si>
    <t>Príplatek k montáži obkladu keramických lepených cementovým flexibilním lepidlem za plochu do 10 m2</t>
  </si>
  <si>
    <t>Montáž keramických obkladu sten lepených cementovým flexibilním lepidlem Príplatek k cenám za plochu do 10 m2 jednotlive</t>
  </si>
  <si>
    <t xml:space="preserve"> 73.061 = 73,061 [A]_x000d_</t>
  </si>
  <si>
    <t>781474112</t>
  </si>
  <si>
    <t>Montáž obkladu vnitrních keramických hladkých pres 9 do 12 ks/m2 lepených flexibilním lepidlem</t>
  </si>
  <si>
    <t>781494111</t>
  </si>
  <si>
    <t>Plastové profily rohové lepené flexibilním lepidlem</t>
  </si>
  <si>
    <t xml:space="preserve"> "Plastový profil"_x000d_
 73.061*0.3 = 21,918 [A]_x000d_
 Celkem: A = 21,918 [B]_x000d_</t>
  </si>
  <si>
    <t>781495115</t>
  </si>
  <si>
    <t>Spárování vnitrních obkladu silikonem</t>
  </si>
  <si>
    <t xml:space="preserve"> "Keramický obklad - silikon"_x000d_
 73.061*0.8 = 58,449 [A]_x000d_
 Mezisoucet: A = 58,449 [B]_x000d_
 Celkem: A = 58,449 [C]_x000d_</t>
  </si>
  <si>
    <t>998781101</t>
  </si>
  <si>
    <t>Presun hmot tonážní pro obklady keramické v objektech v do 6 m</t>
  </si>
  <si>
    <t>Presun hmot pro obklady keramické stanovený z hmotnosti presunovaného materiálu vodorovná dopravní vzdálenost do 50 m základní v objektech výšky do 6 m</t>
  </si>
  <si>
    <t>R3</t>
  </si>
  <si>
    <t>Príplatek k montáži obkladu vnitrních keramických hladkých za spárování bílým cementem</t>
  </si>
  <si>
    <t>Nátery</t>
  </si>
  <si>
    <t>783314203</t>
  </si>
  <si>
    <t>Základní antikorozní jednonásobný syntetický samozákladující náter zámecnických konstrukcí</t>
  </si>
  <si>
    <t xml:space="preserve"> "zárubne náter 1x"_x000d_
 9*1.5 = 13,500 [A]_x000d_
 Celkem: A = 13,500 [B]_x000d_</t>
  </si>
  <si>
    <t>783317101</t>
  </si>
  <si>
    <t>Krycí jednonásobný syntetický standardní náter zámecnických konstrukcí</t>
  </si>
  <si>
    <t xml:space="preserve"> "zárubne náter 2x"_x000d_
 9*1.5*2 = 27,000 [A]_x000d_
 Celkem: A = 27,000 [B]_x000d_</t>
  </si>
  <si>
    <t>784</t>
  </si>
  <si>
    <t>Dokoncovací práce - malby a tapety</t>
  </si>
  <si>
    <t>784181111</t>
  </si>
  <si>
    <t>Základní silikátová jednonásobná bezbarvá penetrace podkladu v místnostech v do 3,80 m</t>
  </si>
  <si>
    <t xml:space="preserve"> "Malba - penetrace "_x000d_
 65.87+363.63+12.47 = 441,970 [A]_x000d_
 Celkem: A = 441,970 [B]_x000d_</t>
  </si>
  <si>
    <t>784211101</t>
  </si>
  <si>
    <t>Dvojnásobné bílé malby ze smesí za mokra výborne oderuvzdorných v místnostech v do 3,80 m</t>
  </si>
  <si>
    <t xml:space="preserve"> "Malba"_x000d_
 "vnitrní steny + strop"_x000d_
 65.87+363.63+12.47 = 441,970 [A]_x000d_
 Celkem: A = 441,970 [B]_x000d_</t>
  </si>
  <si>
    <t>941211111</t>
  </si>
  <si>
    <t>Montáž lešení radového rámového lehkého zatížení do 200 kg/m2 š pres 0,6 do 0,9 m v do 10 m</t>
  </si>
  <si>
    <t xml:space="preserve"> "venkovní lešení"_x000d_
 (11.1*2+10.1*2)*4 = 169,600 [A]_x000d_
 Celkem: A = 169,600 [B]_x000d_</t>
  </si>
  <si>
    <t>941211211</t>
  </si>
  <si>
    <t>Príplatek k lešení radovému rámovému lehkému š 0,9 m v pres 10 do 25 m za první a ZKD den použití</t>
  </si>
  <si>
    <t xml:space="preserve"> "5 mesícu nájemné"_x000d_
 169.6*150 = 25440,000 [A]_x000d_
 Celkem: A = 25440,000 [B]_x000d_</t>
  </si>
  <si>
    <t>941211811</t>
  </si>
  <si>
    <t>Demontáž lešení radového rámového lehkého zatížení do 200 kg/m2 š pres 0,6 do 0,9 m v do 10 m</t>
  </si>
  <si>
    <t>944511111</t>
  </si>
  <si>
    <t>Montáž ochranné síte z textilie z umelých vláken</t>
  </si>
  <si>
    <t>944511211</t>
  </si>
  <si>
    <t>Príplatek k ochranné síti za první a ZKD den použití</t>
  </si>
  <si>
    <t>944511811</t>
  </si>
  <si>
    <t>Demontáž ochranné síte z textilie z umelých vláken</t>
  </si>
  <si>
    <t>949101112</t>
  </si>
  <si>
    <t>Lešení pomocné pro objekty pozemních staveb s lešenovou podlahou v pres 1,9 do 3,5 m zatížení do 150 kg/m2</t>
  </si>
  <si>
    <t xml:space="preserve"> "Vnitrní lešení"_x000d_
 "m.c.101,102,103,106,107,111,112"_x000d_
 23.2+11.25+5.63+15.8+4.53+2.75+2.71 = 65,870 [A]_x000d_
 "104,105,108,109,110"_x000d_
 1.79+1.75+3.15+2.1+3.68 = 12,470 [B]_x000d_
 Celkem: A+B = 78,340 [C]_x000d_</t>
  </si>
  <si>
    <t>952901111</t>
  </si>
  <si>
    <t>Vycištení budov bytové a obcanské výstavby pri výšce podlaží do 4 m</t>
  </si>
  <si>
    <t xml:space="preserve"> "úklid"_x000d_
 78.34 = 78,340 [A]_x000d_
 Celkem: A = 78,340 [B]_x000d_</t>
  </si>
  <si>
    <t>953R001</t>
  </si>
  <si>
    <t>D+M protipožárních ucpávek dle PBRS</t>
  </si>
  <si>
    <t>kopl</t>
  </si>
  <si>
    <t>R015112.901</t>
  </si>
  <si>
    <t xml:space="preserve"> (146.527-58.693)*1.6 = 140,534 [A]_x000d_</t>
  </si>
  <si>
    <t>998011001</t>
  </si>
  <si>
    <t>Presun hmot pro budovy zdené v do 6 m</t>
  </si>
  <si>
    <t>HZS</t>
  </si>
  <si>
    <t>Hodinové zúctovací sazby</t>
  </si>
  <si>
    <t>HZS1301</t>
  </si>
  <si>
    <t>Hodinová zúctovací sazba zedník</t>
  </si>
  <si>
    <t xml:space="preserve"> "provedení drážek a prostupu pro elektro, ZTI a VZT vcetne zapravení"_x000d_
 150 = 150,000 [A]_x000d_
 Celkem: A = 150,000 [B]_x000d_</t>
  </si>
  <si>
    <t>SO 01-15-04.3</t>
  </si>
  <si>
    <t>Zdravotechnika</t>
  </si>
  <si>
    <t>132151101</t>
  </si>
  <si>
    <t>Hloubení rýh nezapažených š do 800 mm v hornine trídy težitelnosti I skupiny 1 a 2 objem do 20 m3 strojne</t>
  </si>
  <si>
    <t>175151101</t>
  </si>
  <si>
    <t>Obsypání potrubí strojne sypaninou bez prohození, uloženou do 3 m</t>
  </si>
  <si>
    <t xml:space="preserve"> 4.500000 = 4,500 [A]_x000d_</t>
  </si>
  <si>
    <t>58331200</t>
  </si>
  <si>
    <t>šterkopísek netrídený</t>
  </si>
  <si>
    <t xml:space="preserve"> 9.000000 = 9,000 [A]_x000d_</t>
  </si>
  <si>
    <t>451541111</t>
  </si>
  <si>
    <t>Lože pod potrubí otevrený výkop ze šterkodrte</t>
  </si>
  <si>
    <t>721173401</t>
  </si>
  <si>
    <t>Potrubí kanalizacní z PVC SN 4 svodné DN 110</t>
  </si>
  <si>
    <t>721173402</t>
  </si>
  <si>
    <t>Potrubí kanalizacní z PVC SN 4 svodné DN 125</t>
  </si>
  <si>
    <t>721174005</t>
  </si>
  <si>
    <t>Potrubí kanalizacní z PP svodné DN 110</t>
  </si>
  <si>
    <t>721174042</t>
  </si>
  <si>
    <t>Potrubí kanalizacní z PP pripojovací DN 40</t>
  </si>
  <si>
    <t>721174043</t>
  </si>
  <si>
    <t>Potrubí kanalizacní z PP pripojovací DN 50</t>
  </si>
  <si>
    <t>721174045</t>
  </si>
  <si>
    <t>Potrubí kanalizacní z PP pripojovací DN 110</t>
  </si>
  <si>
    <t>721194104</t>
  </si>
  <si>
    <t>Vyvedení a upevnení odpadních výpustek DN 40</t>
  </si>
  <si>
    <t>721194105</t>
  </si>
  <si>
    <t>Vyvedení a upevnení odpadních výpustek DN 50</t>
  </si>
  <si>
    <t>721194109</t>
  </si>
  <si>
    <t>Vyvedení a upevnení odpadních výpustek DN 110</t>
  </si>
  <si>
    <t>721211401.HLE</t>
  </si>
  <si>
    <t>Vpust podlahová HL 510N s vodorovným odtokem DN 40/50</t>
  </si>
  <si>
    <t>721273153</t>
  </si>
  <si>
    <t>Hlavice ventilacní polypropylen PP DN 110</t>
  </si>
  <si>
    <t>721290111</t>
  </si>
  <si>
    <t>Zkouška tesnosti potrubí kanalizace vodou DN do 125</t>
  </si>
  <si>
    <t xml:space="preserve"> 28.000000 = 28,000 [A]_x000d_</t>
  </si>
  <si>
    <t xml:space="preserve"> 0.195000 = 0,195 [A]_x000d_</t>
  </si>
  <si>
    <t>722</t>
  </si>
  <si>
    <t>Zdravotechnika - vnitrní vodovod</t>
  </si>
  <si>
    <t>722174002</t>
  </si>
  <si>
    <t>Potrubí vodovodní plastové PPR svar polyfúze PN 16 D 20x2,8 mm</t>
  </si>
  <si>
    <t xml:space="preserve"> 48.000000 = 48,000 [A]_x000d_</t>
  </si>
  <si>
    <t>722174003</t>
  </si>
  <si>
    <t>Potrubí vodovodní plastové PPR svar polyfúze PN 16 D 25x3,5 mm</t>
  </si>
  <si>
    <t>722181222</t>
  </si>
  <si>
    <t>Ochrana vodovodního potrubí prilepenými termoizolacními trubicemi z PE tl pres 6 do 9 mm DN pres 22 do 45 mm</t>
  </si>
  <si>
    <t>722181231</t>
  </si>
  <si>
    <t>Ochrana vodovodního potrubí prilepenými termoizolacními trubicemi z PE tl pres 9 do 13 mm DN do 22 mm</t>
  </si>
  <si>
    <t>722182011</t>
  </si>
  <si>
    <t>Podpurný žlab pro potrubí D 20</t>
  </si>
  <si>
    <t>722190401</t>
  </si>
  <si>
    <t>Vyvedení a upevnení výpustku DN do 25</t>
  </si>
  <si>
    <t>722220121</t>
  </si>
  <si>
    <t>Nástenka pro baterii G 1/2" s jedním závitem</t>
  </si>
  <si>
    <t>722220152</t>
  </si>
  <si>
    <t>Nástenka závitová plastová PPR PN 20 DN 20 x G 1/2"</t>
  </si>
  <si>
    <t>722230101</t>
  </si>
  <si>
    <t>Ventil prímý G 1/2" se dvema závity</t>
  </si>
  <si>
    <t>722230102</t>
  </si>
  <si>
    <t>Ventil prímý G 3/4" se dvema závity</t>
  </si>
  <si>
    <t>722231073</t>
  </si>
  <si>
    <t>Ventil zpetný mosazný G 3/4" PN 10 do 110°C se dvema závity</t>
  </si>
  <si>
    <t>722231221</t>
  </si>
  <si>
    <t>Ventil pojistný mosazný G 1/2" PN 6 do 100°C k bojleru s vnitrním x vnejším závitem</t>
  </si>
  <si>
    <t>722290226</t>
  </si>
  <si>
    <t>Zkouška tesnosti vodovodního potrubí závitového DN do 50</t>
  </si>
  <si>
    <t xml:space="preserve"> 61.000000 = 61,000 [A]_x000d_</t>
  </si>
  <si>
    <t>722290234</t>
  </si>
  <si>
    <t>Proplach a dezinfekce vodovodního potrubí DN do 80</t>
  </si>
  <si>
    <t>998722101</t>
  </si>
  <si>
    <t>Presun hmot tonážní pro vnitrní vodovod v objektech v do 6 m</t>
  </si>
  <si>
    <t xml:space="preserve"> 0.093000 = 0,093 [A]_x000d_</t>
  </si>
  <si>
    <t>725</t>
  </si>
  <si>
    <t>Zdravotechnika - zarizovací predmety</t>
  </si>
  <si>
    <t>725112022</t>
  </si>
  <si>
    <t>Klozet keramický závesný na nosné steny s hlubokým splachováním odpad vodorovný</t>
  </si>
  <si>
    <t>SOUBOR</t>
  </si>
  <si>
    <t>725211602.LFN</t>
  </si>
  <si>
    <t>Umyvadlo keramické bílé LYRA PLUS šírky 550 mm bez krytu na sifon pripevnené na stenu šrouby</t>
  </si>
  <si>
    <t>725244153</t>
  </si>
  <si>
    <t>Dvere sprchové polorámové sklenené tl. 6 mm otvíravé dvoukrídlové do niky na vanicku šírky 900 mm</t>
  </si>
  <si>
    <t>725311121</t>
  </si>
  <si>
    <t>Drez jednoduchý nerezový se zápachovou uzáverkou s odkapávací plochou 560x480 mm a miskou</t>
  </si>
  <si>
    <t>725331111</t>
  </si>
  <si>
    <t>Výlevka bez výtokových armatur keramická se sklopnou plastovou mrížkou 500 mm</t>
  </si>
  <si>
    <t>725532114</t>
  </si>
  <si>
    <t>Elektrický ohrívac zásobníkový akumulacní závesný svislý 80 l / 3 kW</t>
  </si>
  <si>
    <t>725813111</t>
  </si>
  <si>
    <t>Ventil rohový bez pripojovací trubicky nebo flexi hadicky G 1/2"</t>
  </si>
  <si>
    <t>725821312</t>
  </si>
  <si>
    <t>Baterie drezová nástenná páková s otácivým kulatým ústím a délkou ramínka 300 mm</t>
  </si>
  <si>
    <t>725821325</t>
  </si>
  <si>
    <t>Baterie drezová stojánková páková s otácivým kulatým ústím a délkou ramínka 220 mm</t>
  </si>
  <si>
    <t>725822611</t>
  </si>
  <si>
    <t>Baterie umyvadlová stojánková páková bez výpusti</t>
  </si>
  <si>
    <t>725841312</t>
  </si>
  <si>
    <t>Baterie sprchová nástenná páková</t>
  </si>
  <si>
    <t>725861102</t>
  </si>
  <si>
    <t>Zápachová uzáverka pro umyvadla DN 40</t>
  </si>
  <si>
    <t>725862103</t>
  </si>
  <si>
    <t>Zápachová uzáverka pro drezy DN 40/50</t>
  </si>
  <si>
    <t>725980123</t>
  </si>
  <si>
    <t>Dvírka 30/30</t>
  </si>
  <si>
    <t>998725101</t>
  </si>
  <si>
    <t>Presun hmot tonážní pro zarizovací predmety v objektech v do 6 m</t>
  </si>
  <si>
    <t xml:space="preserve"> 0.183000 = 0,183 [A]_x000d_</t>
  </si>
  <si>
    <t>726</t>
  </si>
  <si>
    <t>Zdravotechnika - predstenové instalace</t>
  </si>
  <si>
    <t>726131041</t>
  </si>
  <si>
    <t>Instalacní predstena - klozet závesný v 1120 mm s ovládáním zepredu do lehkých sten s kovovou kcí</t>
  </si>
  <si>
    <t>726191001</t>
  </si>
  <si>
    <t>Zvukoizolacní souprava pro klozet a bidet</t>
  </si>
  <si>
    <t>998726111</t>
  </si>
  <si>
    <t>Presun hmot tonážní pro instalacní prefabrikáty v objektech v do 6 m</t>
  </si>
  <si>
    <t xml:space="preserve"> 0.034000 = 0,034 [A]_x000d_</t>
  </si>
  <si>
    <t>SO 01-15-04.4</t>
  </si>
  <si>
    <t>Vytápení, vzduchotechnika</t>
  </si>
  <si>
    <t>Zar.c.1 Odvetrání hygienického zázemí</t>
  </si>
  <si>
    <t xml:space="preserve">R  1.02</t>
  </si>
  <si>
    <t>Axiální ventilátor do koupelny s casovým spínacem, hygrostatem a plastovou zpetnou klapkou a kulickovými ložicky, O 100 mm, prutok 95m3/h, 8W</t>
  </si>
  <si>
    <t xml:space="preserve">R  1.03</t>
  </si>
  <si>
    <t>Ventilátor do potrubí TD 350/125 T typ s dobehem, prutok 330m3/hod, 26W, 0,11A, prum. 125mm</t>
  </si>
  <si>
    <t xml:space="preserve">R  1.04</t>
  </si>
  <si>
    <t>Zpetná klapka prum. 125mm</t>
  </si>
  <si>
    <t xml:space="preserve">R  1.05</t>
  </si>
  <si>
    <t>Tlumic hluku MMA 125/600</t>
  </si>
  <si>
    <t xml:space="preserve">R  1.06</t>
  </si>
  <si>
    <t>Talírový ventil odvodní plastový pr. 100mm</t>
  </si>
  <si>
    <t xml:space="preserve">R  1.07</t>
  </si>
  <si>
    <t>Mrížka plastová kruhová na fasádu pr. 100mm</t>
  </si>
  <si>
    <t xml:space="preserve">R  1.08</t>
  </si>
  <si>
    <t>Mrížka plastová kruhová na fasádu pr. 125mm</t>
  </si>
  <si>
    <t xml:space="preserve">R  1.09</t>
  </si>
  <si>
    <t>Mrížka plastová kruhová na fasádu pr. 160mm</t>
  </si>
  <si>
    <t xml:space="preserve">R  1.10</t>
  </si>
  <si>
    <t>Plastové potrubí pr.100mm, 0,5m</t>
  </si>
  <si>
    <t xml:space="preserve">R  1.11</t>
  </si>
  <si>
    <t>Plastové potrubí pr.125mm, 1,0m</t>
  </si>
  <si>
    <t xml:space="preserve">R  1.12</t>
  </si>
  <si>
    <t>Plastové potrubí pr.160mm, 1,0m</t>
  </si>
  <si>
    <t xml:space="preserve">R  1.13</t>
  </si>
  <si>
    <t>Kondenzacní jímka pr.100mm</t>
  </si>
  <si>
    <t xml:space="preserve">R  1.14</t>
  </si>
  <si>
    <t>Protipožární izolace VZT potrubí dle požadavku PBR (min. 45 minut)</t>
  </si>
  <si>
    <t>mb</t>
  </si>
  <si>
    <t xml:space="preserve">R  1.15</t>
  </si>
  <si>
    <t>Kotvící, spojovací a upevnovací materiál pro VZT potrubí prumeru 100, 125 a 200mm (pružné objímky, spojky, atd.)</t>
  </si>
  <si>
    <t>R 1.01</t>
  </si>
  <si>
    <t>Malá lokální rekuperacní jednotka 150 RD-pr.160mm, 30-60m3/hod, výkon 4,9-8,9W, úcinnost max.93% (axiální reverzibilní ventilátor, regeneracní výmeník, filtr G3), soucástí jednotky je bezdrátový ovlad</t>
  </si>
  <si>
    <t>Zar.c.2 Klimatizace - server, vrátnice a cekací prostor</t>
  </si>
  <si>
    <t xml:space="preserve">R  2.01</t>
  </si>
  <si>
    <t>Klimatizace nástenná vnitrní jednotka-split,chlaz. 8,0 kW, topení 9,0 kW, vcetne infra a kabelového ovladace (barevný displej-white) (c.m. 101) vcetne montáže</t>
  </si>
  <si>
    <t xml:space="preserve">R  2.02</t>
  </si>
  <si>
    <t>Klimatizace nástenná venkovní jednotka-split, chlaz. 8 kW, topení 9 kW, 1f, 220-240/50, 15,08A, Lpa=48dB(A), 57,7kg, chladivo R32, SEER=6,7, SCOP=3,9, vcetne montáže</t>
  </si>
  <si>
    <t xml:space="preserve">R  2.03</t>
  </si>
  <si>
    <t>Klimatizace nástenná vnitrní jednotka-split,chlaz. 3,5 kW, topení 4,0 kW, vcetne infra a kabelového ovladace (barevný displej-white) (c.m. 106), vcetne montáže</t>
  </si>
  <si>
    <t xml:space="preserve">R  2.04</t>
  </si>
  <si>
    <t>Klimatizace nástenná venkovní jednotka-split, chlaz. 3,5 kW, topení 4,0 kW, 1f, 220-240/50, 5,08A, Lpa=49dB(A), 33,3kg, chladivo R32, SEER=7,0, SCOP=4,0, vcetne montáže</t>
  </si>
  <si>
    <t xml:space="preserve">R  2.05</t>
  </si>
  <si>
    <t>Klimatizace nástenná vnitrní jednotka-split,chlaz. 2,5 kW, topení 3,2 kW, vcetne infra a kabelového ovladace (barevný displej-white) a V PRÍPADE POŽADAVKU INVESTORA DLE SKUTECNE INSTALOVANÉHO ZARÍZENÍ</t>
  </si>
  <si>
    <t xml:space="preserve">R  2.06</t>
  </si>
  <si>
    <t>Klimatizace nástenná venkovní jednotka-split, chlaz. 2,5 kW, topení 3,2 kW, 1f, 220-240/50, 5,08A, Lpa=49dB(A), 33,3kg, chladivo R32, SEER=7,0, SCOP=4,0, vcetne montáže</t>
  </si>
  <si>
    <t xml:space="preserve">R  2.07</t>
  </si>
  <si>
    <t>Klimatizace Kompletní technologické vedení ke klimatizaci nástenné jednotky do 7kW (CU potrubí 6,35/15,88 vcetne izolace - 50m, potrubí odvodu kondenzátu - 10m, prívodní kabel CYKY 3Cx4,0 a ovládací k</t>
  </si>
  <si>
    <t xml:space="preserve">R  2.08</t>
  </si>
  <si>
    <t>Klimatizace Kompletní technologické vedení ke klimatizaci nástenné jednotky do 12kW (CU potrubí 9,52/15,88 vcetne izolace -50m, potrubí odvodu kondenzátu -10m, prívodní kabel CYKY 3Cx6,0 a ovládací ka</t>
  </si>
  <si>
    <t xml:space="preserve">R  2.09</t>
  </si>
  <si>
    <t>Cerpadlo kondenzátu, vcetne montáže</t>
  </si>
  <si>
    <t xml:space="preserve">R  2.10</t>
  </si>
  <si>
    <t>Doplnení chladiva do systému R32</t>
  </si>
  <si>
    <t xml:space="preserve">R  2.11</t>
  </si>
  <si>
    <t>Ochranný ocelový koš uzamykatelný proti loupeži, provedení ze žárove zinkované oceli</t>
  </si>
  <si>
    <t xml:space="preserve">R  2.12</t>
  </si>
  <si>
    <t>Konzole venkovní pro zavešení klimatizacní jednotky (dodávka a montáž)</t>
  </si>
  <si>
    <t xml:space="preserve">R  2.13</t>
  </si>
  <si>
    <t>Kontrola tesnosti a pevnosti spoju Cu pretlakem-tlaková zkouška</t>
  </si>
  <si>
    <t xml:space="preserve">R  2.14</t>
  </si>
  <si>
    <t>Komplexní zkoušky, uvedení do provozu, zaškolení obsluhy</t>
  </si>
  <si>
    <t xml:space="preserve">R  2.15</t>
  </si>
  <si>
    <t>Svod kondenzátu hadicka 20mm</t>
  </si>
  <si>
    <t xml:space="preserve"> 125.000000 = 125,000 [A]_x000d_</t>
  </si>
  <si>
    <t xml:space="preserve">R  2.16</t>
  </si>
  <si>
    <t>Napojení kondenzátu do deštového svodu</t>
  </si>
  <si>
    <t xml:space="preserve">R  2.17</t>
  </si>
  <si>
    <t>Vycištení všech VZT a klimatizacních jednotek</t>
  </si>
  <si>
    <t xml:space="preserve">R  2.18</t>
  </si>
  <si>
    <t>Protipožární ucpávka-kamenná vlna min 120g/m3, protipožární sterka CSP, protipožární silikon</t>
  </si>
  <si>
    <t xml:space="preserve">R  2.19</t>
  </si>
  <si>
    <t>Sekání drážek ve zdivu cihelném a prostupu zdmi pro vedení chladiva a kondenzátu</t>
  </si>
  <si>
    <t xml:space="preserve">R  2.20</t>
  </si>
  <si>
    <t>Dverní mrížka 450x100mm, PVC</t>
  </si>
  <si>
    <t>Izolace</t>
  </si>
  <si>
    <t xml:space="preserve">R  3.04</t>
  </si>
  <si>
    <t>Návleková izolace potrubí z penového polyetylenu 15x9 mm</t>
  </si>
  <si>
    <t xml:space="preserve"> 80.000000 = 80,000 [A]_x000d_</t>
  </si>
  <si>
    <t xml:space="preserve">R  3.05</t>
  </si>
  <si>
    <t>Návleková izolace potrubí z penového polyetylenu 18x9 mm</t>
  </si>
  <si>
    <t xml:space="preserve"> 19.000000 = 19,000 [A]_x000d_</t>
  </si>
  <si>
    <t xml:space="preserve">R  3.06</t>
  </si>
  <si>
    <t>Návleková izolace potrubí z penového polyetylenu 22x9 mm</t>
  </si>
  <si>
    <t xml:space="preserve"> 17.000000 = 17,000 [A]_x000d_</t>
  </si>
  <si>
    <t xml:space="preserve">R  3.07</t>
  </si>
  <si>
    <t>Návleková izolace potrubí z penového polyetylenu 28x13 mm</t>
  </si>
  <si>
    <t xml:space="preserve"> 25.000000 = 25,000 [A]_x000d_</t>
  </si>
  <si>
    <t xml:space="preserve">R  3.08</t>
  </si>
  <si>
    <t>Montáž izolace</t>
  </si>
  <si>
    <t xml:space="preserve"> 141.000000 = 141,000 [A]_x000d_</t>
  </si>
  <si>
    <t>731</t>
  </si>
  <si>
    <t>Kotelny</t>
  </si>
  <si>
    <t xml:space="preserve">R  3.09</t>
  </si>
  <si>
    <t>Tepelné cerpadlo vzduch-voda 50S s tichým provozem o výkonu (pri 7°C/35°C 100%) 7,57 kW, (pri -7°C/35°C 100%) 5,0 kW; venkovní jednotka vcetne vyhrívané vany kondenzátu a upevnovací konzolou na zem, v</t>
  </si>
  <si>
    <t xml:space="preserve">R  3.10</t>
  </si>
  <si>
    <t>Doprava TC na stavbu, odborná montáž TC</t>
  </si>
  <si>
    <t xml:space="preserve">R  3.11</t>
  </si>
  <si>
    <t>Prostorový ekvitermní regulátor, vcetne venkovního cidla</t>
  </si>
  <si>
    <t xml:space="preserve">R  3.12</t>
  </si>
  <si>
    <t>Nádoby expanzní tlak.s membránou, 18 l</t>
  </si>
  <si>
    <t xml:space="preserve">R  3.13</t>
  </si>
  <si>
    <t>Montáž nádoby expanzní tlakové 18 l</t>
  </si>
  <si>
    <t xml:space="preserve">R  3.14</t>
  </si>
  <si>
    <t>Sada pro automatické dopouštení vody do systému (automatický dopouštecí ventil s manometrem)</t>
  </si>
  <si>
    <t xml:space="preserve">R  3.15</t>
  </si>
  <si>
    <t>Akumulkacní nádoba 100l s izolací</t>
  </si>
  <si>
    <t xml:space="preserve">R  3.16</t>
  </si>
  <si>
    <t>Elektroinstalace TC, vcetne elektrického topného kabelu na kondenzátní potrubí</t>
  </si>
  <si>
    <t xml:space="preserve">R  3.17</t>
  </si>
  <si>
    <t>Vedlejší náklady+režie (stavební prípomoce, pomocné lešení, apod.)</t>
  </si>
  <si>
    <t>733</t>
  </si>
  <si>
    <t>Rozvod potrubí</t>
  </si>
  <si>
    <t>733222302</t>
  </si>
  <si>
    <t>Potrubí z medených trubek D 15 x 1 mm, polotvrdé, (v položkách jsou zapocteny náklady na dodávku potrubí a tvarovek vcetne montáže)</t>
  </si>
  <si>
    <t>733222303</t>
  </si>
  <si>
    <t>Potrubí z medených trubek D 18 x 1 mm, polotvrdé, (v položkách jsou zapocteny náklady na dodávku potrubí a tvarovek vcetne montáže)</t>
  </si>
  <si>
    <t>733222304</t>
  </si>
  <si>
    <t>Potrubí z medených trubek D 22 x 1 mm, polotvrdé, (v položkách jsou zapocteny náklady na dodávku potrubí a tvarovek vcetne montáže)</t>
  </si>
  <si>
    <t xml:space="preserve">R  3.18</t>
  </si>
  <si>
    <t>Potrubí HT pripojovací DN 40 x 1,8 mm</t>
  </si>
  <si>
    <t xml:space="preserve">R  3.19</t>
  </si>
  <si>
    <t>Tlaková zkouška potrubí medeného</t>
  </si>
  <si>
    <t xml:space="preserve">R  3.20</t>
  </si>
  <si>
    <t>Topná zkouška, doregulace otopného systému, uvedení do provozu, zaškolení obsluhy</t>
  </si>
  <si>
    <t xml:space="preserve">R  3.21</t>
  </si>
  <si>
    <t>Presun hmot pro rozvody potrubí, výšky do 12 m</t>
  </si>
  <si>
    <t xml:space="preserve">R  3.22</t>
  </si>
  <si>
    <t xml:space="preserve">Dodávka a montáž úpravny vody  (demineralizacní kolona, úprava pri tvrdosti 5mmol pro max objem soustavy 200l, filtr necistot -3/4", MBPŠ 3/4" montážní blok, flexi hadice G 3/4" - pár, sul regen. tabl</t>
  </si>
  <si>
    <t xml:space="preserve">R  3.23</t>
  </si>
  <si>
    <t>Inhibitor koroze bal. 1l</t>
  </si>
  <si>
    <t xml:space="preserve">R  3.24</t>
  </si>
  <si>
    <t>Vedlejší náklady+režie</t>
  </si>
  <si>
    <t>R 3.25</t>
  </si>
  <si>
    <t>Potrubí medené tvrdé spojované mekkým pájením D 28x1,5 mm</t>
  </si>
  <si>
    <t xml:space="preserve"> "25"_x000d_</t>
  </si>
  <si>
    <t>734</t>
  </si>
  <si>
    <t>Armatury</t>
  </si>
  <si>
    <t>55114102</t>
  </si>
  <si>
    <t>kohout kulový 2x vnejší závit pácka PN 42 T 185°C 3/4" cervený</t>
  </si>
  <si>
    <t>55114106</t>
  </si>
  <si>
    <t>kohout kulový 2x vnejší závit pácka PN 35 T 185°C 1" cervený</t>
  </si>
  <si>
    <t xml:space="preserve"> "10"_x000d_</t>
  </si>
  <si>
    <t>55121284</t>
  </si>
  <si>
    <t>ventil automatický odvzdušnovací svislý T 120°C mosaz 1/2"</t>
  </si>
  <si>
    <t xml:space="preserve"> "6"_x000d_</t>
  </si>
  <si>
    <t>55128138</t>
  </si>
  <si>
    <t>teplomer s jímkou DN 15 0°-120°C 1/2"</t>
  </si>
  <si>
    <t xml:space="preserve"> "3"_x000d_</t>
  </si>
  <si>
    <t>722234265</t>
  </si>
  <si>
    <t>Filtr mosazný G 1" PN 20 do 80°C s 2x vnitrním závitem</t>
  </si>
  <si>
    <t>734209103</t>
  </si>
  <si>
    <t>Montáž armatur závitových,s 1závitem, G 1/2</t>
  </si>
  <si>
    <t xml:space="preserve"> 31.000000 = 31,000 [A]_x000d_</t>
  </si>
  <si>
    <t>734209113</t>
  </si>
  <si>
    <t>Montáž armatur závitových,se 2závity, G 1/2</t>
  </si>
  <si>
    <t>734209114</t>
  </si>
  <si>
    <t>Montáž armatur závitových,se 2závity, G 3/4</t>
  </si>
  <si>
    <t>734209115</t>
  </si>
  <si>
    <t>Montáž armatur závitových,se 2závity, G 1</t>
  </si>
  <si>
    <t xml:space="preserve">R  3.25</t>
  </si>
  <si>
    <t>Dvojité pripojovací šroubení s vypouštením pro telesa s integrovanou vložkou -rohový, G 1/2, vcetne sverného šroubení</t>
  </si>
  <si>
    <t xml:space="preserve">R  3.26</t>
  </si>
  <si>
    <t>Hlavice ovládání vent.termostatická</t>
  </si>
  <si>
    <t xml:space="preserve">R  3.27</t>
  </si>
  <si>
    <t>Magnetický filtr samocistící G1"</t>
  </si>
  <si>
    <t xml:space="preserve">R  3.28</t>
  </si>
  <si>
    <t>Zpetná klapka G 1"</t>
  </si>
  <si>
    <t xml:space="preserve">R  3.29</t>
  </si>
  <si>
    <t>Kohouty plnící a vypouštecí G 1/2</t>
  </si>
  <si>
    <t xml:space="preserve">R  3.30</t>
  </si>
  <si>
    <t>Obehové cerpadlo topného systému elektronické 25/1-4, 1 1/2", PN10, dl.180mm, 1-230V</t>
  </si>
  <si>
    <t xml:space="preserve">R  3.31</t>
  </si>
  <si>
    <t>Trojcestný ventil prepínací G 1" se servopohonem 230V/2-bodový (typ bude upresnen na základe dodaného TC a pokynu zapojení systému)</t>
  </si>
  <si>
    <t xml:space="preserve">R  3.32</t>
  </si>
  <si>
    <t>Manometr 0-6kPa</t>
  </si>
  <si>
    <t xml:space="preserve">R  3.33</t>
  </si>
  <si>
    <t>Odkalovac necistot s vypouštením 1"</t>
  </si>
  <si>
    <t xml:space="preserve">R  3.34</t>
  </si>
  <si>
    <t>Automatický odlucovac vzduchu s vypouštením 1", 0-110°C, PN 10</t>
  </si>
  <si>
    <t xml:space="preserve">R  3.35</t>
  </si>
  <si>
    <t>Orientacní štítek</t>
  </si>
  <si>
    <t xml:space="preserve">R  3.36</t>
  </si>
  <si>
    <t>Montáž orientacního štítku</t>
  </si>
  <si>
    <t xml:space="preserve">R  3.37</t>
  </si>
  <si>
    <t>Pojištovácí ventil</t>
  </si>
  <si>
    <t xml:space="preserve">R  3.38</t>
  </si>
  <si>
    <t>Presun hmot pro armatury, výšky do 12 m</t>
  </si>
  <si>
    <t>R 732429</t>
  </si>
  <si>
    <t>Montáž cerpadla obehového mokrobežného závitového do DN 50</t>
  </si>
  <si>
    <t>735</t>
  </si>
  <si>
    <t>Otopná telesa</t>
  </si>
  <si>
    <t xml:space="preserve">R  3.39</t>
  </si>
  <si>
    <t>Otopná telesa desková 22VK 600/400</t>
  </si>
  <si>
    <t xml:space="preserve">R  3.40</t>
  </si>
  <si>
    <t>Otopná telesa desková 22VK 600/500</t>
  </si>
  <si>
    <t xml:space="preserve">R  3.41</t>
  </si>
  <si>
    <t>Otopná telesa desková 22VKL 600/500</t>
  </si>
  <si>
    <t xml:space="preserve">R  3.42</t>
  </si>
  <si>
    <t>Otopná telesa desková 22VKL 600/600</t>
  </si>
  <si>
    <t xml:space="preserve">R  3.43</t>
  </si>
  <si>
    <t>Otopná telesa desková 22VKL 600/900</t>
  </si>
  <si>
    <t xml:space="preserve">R  3.44</t>
  </si>
  <si>
    <t>Otopná telesa desková 22VKL 600/1600</t>
  </si>
  <si>
    <t xml:space="preserve">R  3.45</t>
  </si>
  <si>
    <t>Otopná telesa desková 22VK 700/900</t>
  </si>
  <si>
    <t xml:space="preserve">R  3.46</t>
  </si>
  <si>
    <t>Otopná telesa desková 33VK 400/1000</t>
  </si>
  <si>
    <t xml:space="preserve">R  3.47</t>
  </si>
  <si>
    <t>Otopná telesa desková 33VK 400/1800</t>
  </si>
  <si>
    <t xml:space="preserve">R  3.48</t>
  </si>
  <si>
    <t>Otopná telesa desková 33VK 700/600</t>
  </si>
  <si>
    <t xml:space="preserve">R  3.49</t>
  </si>
  <si>
    <t>Vedlejší náklady + režie (stavební prípomoce)</t>
  </si>
  <si>
    <t xml:space="preserve">R  3.50</t>
  </si>
  <si>
    <t>Presun hmot pro otopná telesa, výšky do 12 m</t>
  </si>
  <si>
    <t xml:space="preserve"> 1.800000 = 1,800 [A]_x000d_</t>
  </si>
  <si>
    <t>R 735159</t>
  </si>
  <si>
    <t>Montáž panelových teles do délky 1600 mm</t>
  </si>
  <si>
    <t>97</t>
  </si>
  <si>
    <t>Prorážení otvoru</t>
  </si>
  <si>
    <t>971033251</t>
  </si>
  <si>
    <t>Vybourání otvoru ve zdivu základovém nebo nadzákladovém z cihel, tvárnic, príckovek z cihel pálených na maltu vápennou nebo vápenocementovou plochy do 0,0225 m2, tl. do 450 mm</t>
  </si>
  <si>
    <t>974031133</t>
  </si>
  <si>
    <t>Vysekání rýh ve zdivu cihelném na maltu vápennou nebo vápenocementovou do hl. 50 mm a šírky do 100 mm</t>
  </si>
  <si>
    <t xml:space="preserve">R  3.01</t>
  </si>
  <si>
    <t>Zapravení veškerých drážek a prostupu zdmi dodávka materiálu vcetne provedení</t>
  </si>
  <si>
    <t xml:space="preserve">R  3.02</t>
  </si>
  <si>
    <t>Vnitrostaveništní doprava suti</t>
  </si>
  <si>
    <t xml:space="preserve">R  3.03</t>
  </si>
  <si>
    <t>Odvoz suti a vybouraných hmot na skládku nebo meziskládku se složením, na vzdálenost do 1 km</t>
  </si>
  <si>
    <t>SO 01-15-05</t>
  </si>
  <si>
    <t>133251101</t>
  </si>
  <si>
    <t>Hloubení šachet nezapažených v hornine trídy težitelnosti I, skupiny 3 objem do 20 m3</t>
  </si>
  <si>
    <t xml:space="preserve"> "ŠxVxHxpocet"_x000d_
 "Oplocení A-B"_x000d_
 "0,4*0,4*1,2*19"_x000d_
 "Oplocení C-F"_x000d_
 "0,4*0,4*1,2*13"_x000d_
 "Soucet 6,144"_x000d_</t>
  </si>
  <si>
    <t>1. Ceny jsou urceny pro šachty hloubky do 12 m. Šachty vetších hloubek se ocenují individuálne.
2. V cenách jsou zapocteny i náklady na:
a) svislé premístení výkopku,
b) urovnání dna do predepsaného profilu a spádu.
c) prehození výkopku na prilehlém terénu na vzdálenost do 3 m od hrany šachty nebo naložení na dopravní prostredek.</t>
  </si>
  <si>
    <t>271572211</t>
  </si>
  <si>
    <t>Podsyp pod základové konstrukce se zhutnením z netrídeného šterkopísku</t>
  </si>
  <si>
    <t xml:space="preserve"> "ŠxVxHpocet"_x000d_
 "Oplocení A-B"_x000d_
 "0,4*0,4*0,1*19"_x000d_
 "Oplocení C-F"_x000d_
 "0,4*0,4*0,1*13"_x000d_
 "Mezisoucet 0.512"_x000d_</t>
  </si>
  <si>
    <t xml:space="preserve"> "ŠxVxHxpocet"_x000d_
 "Oplocení A-B"_x000d_
 "0,4*0,4*1,0*19"_x000d_
 "Oplocení C-F"_x000d_
 "0,4*0,4*1,0*13"_x000d_
 "Mezisoucet 5.12"_x000d_
 "`ZTRATNÉ BETONU 3,5` 5,12*1,35"_x000d_
 "Mezisoucet 6.912"_x000d_</t>
  </si>
  <si>
    <t>348121211</t>
  </si>
  <si>
    <t>Osazení podhrabových desek dl do 2 m na ocelové plotové sloupky</t>
  </si>
  <si>
    <t xml:space="preserve"> "OPLOCENÍ A-B"_x000d_
 "2"_x000d_
 "OPLOCENÍ C-F"_x000d_
 "4"_x000d_
 "Soucet 6"_x000d_</t>
  </si>
  <si>
    <t>348121221</t>
  </si>
  <si>
    <t>Osazení podhrabových desek dl pres 2 do 3 m na ocelové plotové sloupky</t>
  </si>
  <si>
    <t xml:space="preserve"> "OPLOCENÍ A-B"_x000d_
 "16+1"_x000d_
 "OPLOCENÍ C-F"_x000d_
 "1+8"_x000d_
 "Soucet 26"_x000d_</t>
  </si>
  <si>
    <t>Montáž oplocení ze strojového pletiva s napínacími dráty výšky do 2,0 m</t>
  </si>
  <si>
    <t xml:space="preserve"> "DLE TZ"_x000d_
 "75,0"_x000d_
 "Soucet 75"_x000d_</t>
  </si>
  <si>
    <t>1. V cenách nejsou zapocteny náklady na dodávku pletiva a drátu, tyto se ocenují ve specifikaci.</t>
  </si>
  <si>
    <t>55342188</t>
  </si>
  <si>
    <t>plotová profilovaná vzpera D 30-40mm dl 1,5-2,0m bez hlavy a objímky pro svarované pletivo v návinu povrchová úprava Pz a komaxit</t>
  </si>
  <si>
    <t xml:space="preserve"> "Oplocení A-B - SLOUPKY+VZPERY"_x000d_
 "3"_x000d_
 "Oplocení C-F"_x000d_
 "5"_x000d_
 "Soucet 8"_x000d_</t>
  </si>
  <si>
    <t>55342195</t>
  </si>
  <si>
    <t>hlava plotové vzpery D 40-50mm pro svarované pletivo v návinu povrchová úprava Pz a komaxit</t>
  </si>
  <si>
    <t xml:space="preserve"> "3+5"_x000d_</t>
  </si>
  <si>
    <t>55342202</t>
  </si>
  <si>
    <t>objímka pro uchycení vzpery na sloupek D 40-50mm</t>
  </si>
  <si>
    <t xml:space="preserve"> "8"_x000d_</t>
  </si>
  <si>
    <t>59232548</t>
  </si>
  <si>
    <t>držák podhrabové desky typ H pro sloupek D 40-50mm výšky 300mm prubežný povrchová úprava žárový zinek</t>
  </si>
  <si>
    <t xml:space="preserve"> "6*2+26*2"_x000d_</t>
  </si>
  <si>
    <t>R31327502</t>
  </si>
  <si>
    <t xml:space="preserve">pletivo drátené plastifikované se ctvercovými oky  v 1500mm vc.napínacího drátu</t>
  </si>
  <si>
    <t xml:space="preserve"> "75,0"_x000d_</t>
  </si>
  <si>
    <t>R338171121</t>
  </si>
  <si>
    <t>Osazování sloupku a vzper plotových ocelových v do 2,90 m se zalitím MC</t>
  </si>
  <si>
    <t xml:space="preserve"> "Oplocení A-B - SLOUPKY+VZPERY"_x000d_
 "19+3"_x000d_
 "Oplocení C-F"_x000d_
 "13+5"_x000d_
 "Soucet 40"_x000d_</t>
  </si>
  <si>
    <t>1. Ceny lze použít i pro zalití (zabetonování) vzper rohových sloupku.
2. V cenách nejsou zapocteny náklady na:
a) sloupky a vzpery, toto se ocenuje ve specifikaci,
b) vrtání jamek, tyto se ocenují souborem cen 131 1.-13.. - Vrtání jamek pro plotové sloupky tohoto katalogu.
3. Výškou sloupku se rozumí jeho délka pred osazením.
4. V cenách 338 17-1115 a -1125 je pevným podkladem myšlena stávající podezdívka nebo podhrabová deska.
5. Montáž pletiva se ocenuje cenami souboru cen 348 17 Osazení oplocení.
6. V cenách osazování do zemního vrutu je zapocten i šterk fixující sloupek.</t>
  </si>
  <si>
    <t>R55342182</t>
  </si>
  <si>
    <t>plotový profilovaný sloupek D 40-50mm dl 2,5-3,0m pro svarované pletivo v návinu povrchová úprava Pz a komaxit vc.cepicky</t>
  </si>
  <si>
    <t xml:space="preserve"> "Oplocení A-B - SLOUPKY+VZPERY"_x000d_
 "19"_x000d_
 "Oplocení C-F"_x000d_
 "13"_x000d_
 "Soucet 32"_x000d_</t>
  </si>
  <si>
    <t>R59232543</t>
  </si>
  <si>
    <t>betonová podhrabová deska z vibrolitého betonu do délky 2500x300x35mm se zámkem 15mm na ukotvení sloupku</t>
  </si>
  <si>
    <t xml:space="preserve"> "26"_x000d_</t>
  </si>
  <si>
    <t>R59232544</t>
  </si>
  <si>
    <t>betonová podhrabová deska z vibrolitého betonu do délky 1500x300x35mm se zámkem 15mm na ukotvení sloupku</t>
  </si>
  <si>
    <t xml:space="preserve">Provirorní oplocení areálu spolecnosti MSV METAL  po odstranení stávajícího odplocení a pred vybudováním nového oplocení z duvodu zajištení bezpecnosti areálu.</t>
  </si>
  <si>
    <t xml:space="preserve"> 200 = 200,000 [A]_x000d_</t>
  </si>
  <si>
    <t xml:space="preserve"> "6,144*1,6"_x000d_</t>
  </si>
  <si>
    <t xml:space="preserve"> 21.301000 = 21,301 [A]_x000d_</t>
  </si>
  <si>
    <t>SO 01-18-06</t>
  </si>
  <si>
    <t xml:space="preserve"> odstranení krovin (pl) 2 = 2,000 [A]_x000d_
 Celkem: A = 2,000 [B]_x000d_</t>
  </si>
  <si>
    <t>odstranení krovin a stromu do prumeru 100 mm doprava drevin bez ohledu na vzdálenost spálení na hromadách nebo štepkování</t>
  </si>
  <si>
    <t>112024</t>
  </si>
  <si>
    <t>KÁCENÍ STROMU D KMENE DO 0,9M S ODSTRANENÍM PAREZU, ODVOZ DO 5KM</t>
  </si>
  <si>
    <t xml:space="preserve"> kácení stromu (ks) 2 = 2,000 [A]_x000d_
 Celkem: A = 2,000 [B]_x000d_</t>
  </si>
  <si>
    <t>Kácení stromu se merí v [ks] poražených stromu (prumer stromu se merí ve výšce 1,3m nad terénem) a zahrnuje zejména:
- poražení stromu a osekání vetví 
- spálení vetví na hromadách nebo štepkování 
- dopravu a uložení kmenu, prípadné další práce s nimi dle pokynu zadávací dokumentace Odstranení parezu se merí v [ks] vytrhaných nebo vykopaných parezu a zahrnuje zejména:
- vytrhání nebo vykopání parezu 
- veškeré zemní práce spojené s odstranením parezu 
- dopravu a uložení parezu, prípadne další práce s nimi dle pokynu zadávací dokumentace 
- zásyp jam po parezech</t>
  </si>
  <si>
    <t>112044</t>
  </si>
  <si>
    <t>KÁCENÍ STROMU D KMENE DO 0,3M S ODSTRANENÍM PAREZU, ODVOZ DO 5KM</t>
  </si>
  <si>
    <t xml:space="preserve"> odkopávky v míste stávající komunikace (pl*tl) (3819.2+59.4)*0.3+(196.9+292.6)*0.4 = 1359,380 [A]_x000d_
 Celkem: A = 1359,380 [B]_x000d_</t>
  </si>
  <si>
    <t xml:space="preserve"> odstranení panelu - chodník (pl*tl) 292.6*0.2 = 58,520 [A]_x000d_
 odstranení panelu - prejezdy (pl*tl) 59.4*0.2 = 11,880 [B]_x000d_
 odstranení panelu - zpevnená plocha (pl*tl) 197*0.2 = 39,400 [C]_x000d_
 Celkem: A+B+C = 109,800 [D]_x000d_</t>
  </si>
  <si>
    <t xml:space="preserve"> silnicní obruba (dl) 511.5 = 511,500 [A]_x000d_
 chodníková obruba (dl) 125.4 = 125,400 [B]_x000d_
 Celkem: A+B = 636,900 [C]_x000d_</t>
  </si>
  <si>
    <t xml:space="preserve"> dvourádek (dl) 80+110 = 190,000 [A]_x000d_
 Celkem: A = 190,000 [B]_x000d_</t>
  </si>
  <si>
    <t xml:space="preserve"> frézování (predpoklad asf. tl. 200mm)(pl*tl) 3819.2*0.2 = 763,840 [A]_x000d_
 Celkem: A = 763,840 [B]_x000d_</t>
  </si>
  <si>
    <t xml:space="preserve"> sedjmutí ornice tl. 0,15 (pl*tl) 2944*0.15 = 441,600 [A]_x000d_
 Celkem: A = 441,600 [B]_x000d_</t>
  </si>
  <si>
    <t xml:space="preserve"> odkopávky v míste parkovište pro kamiony (pl*tl) 702*0.3 = 210,600 [A]_x000d_
 odkopávky v míste plochy pred a za vrátnicí (pl*tl) 1074*0.15+565*0.15 = 245,850 [B]_x000d_
 odkopávky 0,50 m pri sanaci zemní pláne (pl*tl) (202.7+6395+9)*0.5 = 3303,350 [C]_x000d_
 Celkem: A+B+C = 3759,800 [D]_x000d_</t>
  </si>
  <si>
    <t xml:space="preserve"> rýha pro trativody (pl*dl) 0.35*1213.8 = 424,830 [A]_x000d_
 rýha pro prípojky UV (tl*š*dl) 1*0.8*180 = 144,000 [B]_x000d_
 rýha pro chránicku (dl*tl*š) 490*1*0.8 = 392,000 [C]_x000d_
 Celkem: A+B+C = 960,830 [D]_x000d_</t>
  </si>
  <si>
    <t xml:space="preserve"> rýha pro prípojky UV (dl*tl*š) 1*0.8*180 = 144,000 [A]_x000d_
 rýha pro chránicku (dl*tl*š) 490*1*0.8 = 392,000 [B]_x000d_
 Celkem: A+B = 536,000 [C]_x000d_</t>
  </si>
  <si>
    <t xml:space="preserve"> chodníková plocha (pl) 202.7 = 202,700 [A]_x000d_
 asfaltová plocha (pl) 6395 = 6395,000 [B]_x000d_
 bet. panely (pl) 9 = 9,000 [C]_x000d_
 Celkem: A+B+C = 6606,700 [D]_x000d_</t>
  </si>
  <si>
    <t xml:space="preserve"> rozprostrení ornice (pl*tl) 473*0.15 = 70,950 [A]_x000d_
 Celkem: A = 70,950 [B]_x000d_</t>
  </si>
  <si>
    <t xml:space="preserve"> travnatá plocha (pl) 473 = 473,000 [A]_x000d_
 Celkem: A = 473,000 [B]_x000d_</t>
  </si>
  <si>
    <t xml:space="preserve"> bednení stromu (pl) 8 = 8,000 [A]_x000d_
 Celkem: A = 8,000 [B]_x000d_</t>
  </si>
  <si>
    <t>položka zahrnuje veškerý materiál, výrobky a polotovary, vcetne mimostaveništní a vnitrostaveništní dopravy (rovnež presuny), vcetne naložení a složení, prípadne s uložením</t>
  </si>
  <si>
    <t>R015161</t>
  </si>
  <si>
    <t>NÁHRADNÍ VÝSADBA</t>
  </si>
  <si>
    <t>SOUB</t>
  </si>
  <si>
    <t>Náhradní výsadba</t>
  </si>
  <si>
    <t xml:space="preserve"> náhradní výsadba (celk) 1 = 1,000 [A]_x000d_
 Celkem: A = 1,000 [B]_x000d_</t>
  </si>
  <si>
    <t xml:space="preserve"> opláštení trativodu a žeber (dl*obv) 1213.8*3 = 3641,400 [A]_x000d_
 Celkem: A = 3641,400 [B]_x000d_</t>
  </si>
  <si>
    <t xml:space="preserve"> trativody (dl) 86+134+195+178+195+276+92+57.8 = 1213,800 [A]_x000d_
 Celkem: A = 1213,800 [B]_x000d_</t>
  </si>
  <si>
    <t xml:space="preserve"> sanacní vrstva 0,50m (tl*pl) 0.5*6606.7 = 3303,350 [A]_x000d_
 Celkem: A = 3303,350 [B]_x000d_</t>
  </si>
  <si>
    <t xml:space="preserve"> geotextilie (20% presahy) (pl*presahy) 6395*1.2 = 7674,000 [A]_x000d_
 Celkem: A = 7674,000 [B]_x000d_</t>
  </si>
  <si>
    <t xml:space="preserve"> chodníková dlažba (pl) 202.7 = 202,700 [A]_x000d_
 Celkem: A = 202,700 [B]_x000d_</t>
  </si>
  <si>
    <t xml:space="preserve"> vrstva ŠD (pl) 6395 = 6395,000 [A]_x000d_
 spodní vrstva ŠD (pl) 6395*1.2 = 7674,000 [B]_x000d_
 Celkem: A+B = 14069,000 [C]_x000d_</t>
  </si>
  <si>
    <t xml:space="preserve"> chodnáková plocha (pl) 202.7 = 202,700 [A]_x000d_
 Celkem: A = 202,700 [B]_x000d_</t>
  </si>
  <si>
    <t xml:space="preserve"> infiltracní postrik (pl) 6395 = 6395,000 [A]_x000d_
 Celkem: A = 6395,000 [B]_x000d_</t>
  </si>
  <si>
    <t xml:space="preserve"> spojovací postrik 2x vrstva (pl) 6395*2 = 12790,000 [A]_x000d_
 Celkem: A = 12790,000 [B]_x000d_</t>
  </si>
  <si>
    <t xml:space="preserve"> živicný kryt (pl) 6395 = 6395,000 [A]_x000d_
 Celkem: A = 6395,000 [B]_x000d_</t>
  </si>
  <si>
    <t>58110</t>
  </si>
  <si>
    <t>CEMENTOBETONOVÝ KRYT JEDNOVRSTVÝ NEVYZTUŽENÝ</t>
  </si>
  <si>
    <t xml:space="preserve"> CB kryt podél obrub (pl*tl) 66.4*0.2 = 13,280 [A]_x000d_
 Celkem: A = 13,280 [B]_x000d_</t>
  </si>
  <si>
    <t>- dodání smesi v požadované kvalite- ocištení podkladu- uložení smesi dle predepsaného technologického predpisu a zhutnení vrstvy v predepsané tlouštce- zrízení vrstvy bez rozlišení šírky, pokládání vrstvy po etapách, vcetne pracovních spar a spoju- úpravu napojení, ukoncení- úpravu dilatacních spar vcetne predepsané výztuže- úpravu povrchu krytu uvedenou v kapitole 7.10 CSN 73 6123-1- navrtání otvoru a osazení kotev a kluzných trnu v napojovacích spárách- nezahrnuje postriky, nátery</t>
  </si>
  <si>
    <t xml:space="preserve"> chránicka (dl) 490 = 490,000 [A]_x000d_
 Celkem: A = 490,000 [B]_x000d_</t>
  </si>
  <si>
    <t xml:space="preserve">položky pro zhotovení potrubí platí bez ohledu na sklon zahrnuje:
- výrobní dokumentaci (vcetne technologického predpisu) 
- dodání veškerého trubního a pomocného materiálu  (trouby,  trubky,  tvarovky,  spojovací a tesnící  materiál a pod.), podperných, závesných a upevnovacích prvku, vcetne potrebných úprav 
- úprava a príprava podkladu a podper, ocištení a ošetrení podkladu a podper 
- zrízení plne funkcního potrubí, kompletní soustavy, podle príslušného technologického predpisu 
- zrízení potrubí i jednotlivých cástí po etapách, vcetne pracovních spar a spoju, pracovního zaslepení koncu a pod. 
- úprava prostupu, pruchodu  šachtami a komorami, okolí podper a vyústení, zaústení, napojení, vyvedení a upevnení odpad. výustí 
- ochrana potrubí náterem (vc. úpravy povrchu), prípadne izolací, nejsou
-li tyto práce predmetem jiné položky 
- úprava, ocištení a ošetrení prostoru kolem potrubí  vcetne prípadne predepsaného utesnení koncu chránicek 
- položky platí pro práce provádené v prostoru zapaženém i nezapaženém a i v kolektorech, chránickách</t>
  </si>
  <si>
    <t xml:space="preserve"> prípojky UV (dl) 180 = 180,000 [A]_x000d_
 Celkem: A = 180,000 [B]_x000d_</t>
  </si>
  <si>
    <t xml:space="preserve"> nové UV (ks) 26 = 26,000 [A]_x000d_
 Celkem: A = 26,000 [B]_x000d_</t>
  </si>
  <si>
    <t>914141</t>
  </si>
  <si>
    <t>DOPRAV ZNAC ZÁKL VEL OCEL FÓLIE TR 3 - DODÁVKA A MONT</t>
  </si>
  <si>
    <t xml:space="preserve"> 2x P4, 1x P2 (ks) 3 = 3,000 [A]_x000d_
 Celkem: A = 3,000 [B]_x000d_</t>
  </si>
  <si>
    <t>914142</t>
  </si>
  <si>
    <t>DOPRAV ZNAC ZÁKL VEL OCEL FÓLIE TR 3 - MONT S PRESUNEM</t>
  </si>
  <si>
    <t xml:space="preserve"> premístení stávajících DZ (ks) 5 = 5,000 [A]_x000d_
 Celkem: A = 5,000 [B]_x000d_</t>
  </si>
  <si>
    <t>položka zahrnuje:
- dopravu demontované znacky z docasné skládky 
- osazení a montáž znacky na míste urceném projektem 
- nutnou opravu poškozených cástí nezahrnuje dodávku znacky</t>
  </si>
  <si>
    <t>914911</t>
  </si>
  <si>
    <t>SLOUPKY A STOJKY DOPRAVNÍCH ZNACEK Z OCEL TRUBEK SE ZABETONOVÁNÍM - DODÁVKA A MONTÁŽ</t>
  </si>
  <si>
    <t>917211</t>
  </si>
  <si>
    <t>ZÁHONOVÉ OBRUBY Z BETONOVÝCH OBRUBNÍKU ŠÍR 50MM</t>
  </si>
  <si>
    <t xml:space="preserve"> chodníková obruba (dl) 120 = 120,000 [A]_x000d_
 Celkem: A = 120,000 [B]_x000d_</t>
  </si>
  <si>
    <t xml:space="preserve"> silnicní obruba (dl) 86+55+47+17+18+83+93+58+26+107+53+120+105+22+40+130+31 = 1091,000 [A]_x000d_
 Celkem: A = 1091,000 [B]_x000d_</t>
  </si>
  <si>
    <t>919124</t>
  </si>
  <si>
    <t>REZÁNÍ BETONOVÉHO KRYTU VOZOVEK TL DO 200MM</t>
  </si>
  <si>
    <t xml:space="preserve"> rezání bet. panelu (dl) 137.5 = 137,500 [A]_x000d_
 Celkem: A = 137,500 [B]_x000d_</t>
  </si>
  <si>
    <t>921332</t>
  </si>
  <si>
    <t>ŽELEZNICNÍ PREJEZD A PRECHOD ZE ZÁDLAŽBOVÝCH PANELU PRO KOLEJ NA BETONOVÝCHH PRAŽCÍCH</t>
  </si>
  <si>
    <t xml:space="preserve"> bet. panely (pl) 4 = 4,000 [A]_x000d_
 Celkem: A = 4,000 [B]_x000d_</t>
  </si>
  <si>
    <t xml:space="preserve">1. Položka obsahuje:
  – úpravu a hutnení podloží prejezdové konstrukce  – dodávku prejezdové konstrukce s veškerými prvky a cástmi daného typu prejezdové konstrukce vcetne záverných zídek a jejich betonového základu dle odpovídajících vzorových listu a TKP  – montáž prejezdové konstrukce z dílu a soucástí na míste pri prerušení železnicního a silnicního provozu  – speciální montážní náradí, závesné zarízení  – ochranné nábehy, koncové i mezilehlé zarážky, podélnou fixaci atd.  – príplatky za ztížené podmínky vyskytující se pri zrízení prejezdu, napr. za prekážky na strane koleje ap. 
2. Položka neobsahuje:
  – zrízení, pronájem a odstranení dopravního znacení objízdné trasy  – úpravy koleje (napr. posun pražcu, doplnení kolejového lože, smerová a výšková úprava)  – silnicní panely v prechodu teles  – prahovou vpust 3. Zpusob merení:
 Merí se pudorysná plocha (pojízdná nebo pochozí) vlastní prejezdové konstrukce tvorené daným systémem. kolejnice a žlábky se z plochy neodecítají. Do plochy se nezapocítávají ochranné klíny, prahové vpusti apod.</t>
  </si>
  <si>
    <t xml:space="preserve"> zalití UV (dl*ks) 2*26 = 52,000 [A]_x000d_
 zalití spár (dl) 33+35+9+9+11+12 = 109,000 [B]_x000d_
 Celkem: A+B = 161,000 [C]_x000d_</t>
  </si>
  <si>
    <t xml:space="preserve"> vybourání stávajících UV (ks) 19 = 19,000 [A]_x000d_
 Celkem: A = 19,000 [B]_x000d_</t>
  </si>
  <si>
    <t>položka zahrnuje:
- kompletní bourací práce vcetne nezbytného rozsahu zemních prací, 
- veškerou manipulaci s vybouranou sutí a hmotami vcetne uložení na skládku, 
- veškeré další práce plynoucí z technologického predpisu a z platných predpisu, 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</si>
  <si>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 xml:space="preserve"> rýhy (obj*obj.hm) 424.83*2.1 = 892,143 [A]_x000d_
 sanace (obj*obj.hm) 3303.35*2.1 = 6937,035 [B]_x000d_
 odkopávky (obj*obj.hm) 1815.83*2.1 = 3813,243 [C]_x000d_
 ornice (obj*obj.hm) (441.6-70.95)*2.1 = 778,365 [D]_x000d_
 Celkem: A+B+C+D = 12420,786 [E]_x000d_</t>
  </si>
  <si>
    <t xml:space="preserve"> ŽB panely (obj*obj.hm) 109.8*2.4 = 263,520 [A]_x000d_
 obruby (pl*tl*obj.hm) (0.09*511.5+0.07*125.4)*2.2 = 120,589 [B]_x000d_
 Celkem: A+B = 384,109 [C]_x000d_</t>
  </si>
  <si>
    <t xml:space="preserve"> 90% bez dehtu(pl*tl*obj.hm)  (3819.2*0.2)*2.2*0.9 = 1512,403 [A]_x000d_
 Celkem: A = 1512,403 [B]_x000d_</t>
  </si>
  <si>
    <t xml:space="preserve">NEOCENOVAT - POPLATKY ZA LIKVIDACI ODPADU NEKONTAMINOVANÝCH - 02 01 03  SMÝCENÉ STROMY A KERE VCETNE DOPRAVY</t>
  </si>
  <si>
    <t>Evidencní položka, Neocenovat v objektu SO/PS, položka se ocenuje pouze v objektu SO 90-90
Zpusob likvidace: kompostování.
Položka obsahuje:
– veškeré poplatky provozovateli skládky, recyklacní linky nebo jiného zarízení na zpracování nebo likvidaci odpadu související s prevzetím, uložením, zpracováním nebo likvidací odpadu
– náklady spojené s dopravou z místa stavby na místo prevzetí provozovatelem skládky, recyklacní linky nebo jiného zarízení na zpracování nebo likvidaci odpadu
– náklady spojené s vyložením a manipulací s materiálem v míste skládky
2. Položka neobsahuje:
 – náklady spojené s naložením a manipulací materiálem
3. Zpusob merení:
Tunou se rozumí hmotnost odpadu vytrídeného v souladu se zákonem c. 541/2020 Sb., o nakládání s odpady, v platném znení.</t>
  </si>
  <si>
    <t xml:space="preserve"> 0.1 = 0,100 [A]_x000d_
 Celkem: A = 0,100 [B]_x000d_</t>
  </si>
  <si>
    <t xml:space="preserve">1. Položka obsahuje:
  – veškeré poplatky provozovateli skládky, recyklacní linky nebo jiného zarízení na zpracování nebo likvidaci odpadu související s prevzetím, uložením, zpracováním nebo likvidací odpadu 
2. Položka neobsahuje:
  – náklady spojené s dopravou odpadu z místa stavby na místo prevzetí provozovatelem skládky, recyklacní linky nebo jiného zarízení na zpracování nebo likvidaci odpadu 3. Zpusob merení:
 Tunou se rozumí hmotnost odpadu vytrídeného v souladu se zákonem c. 541/2020 Sb., o nakládání s odpady, v platném znení.</t>
  </si>
  <si>
    <t xml:space="preserve"> 10% s dehtem (pl*tl*obj.hm) (3819.2*0.2)*2.2*0.1 = 168,045 [A]_x000d_
 Celkem: A = 168,045 [B]_x000d_</t>
  </si>
  <si>
    <t>SO 01-18-07</t>
  </si>
  <si>
    <t xml:space="preserve"> "209"_x000d_</t>
  </si>
  <si>
    <t>položka zahrnuje:
- svislá doprava, premístení, preložení, manipulace s výkopkem- kompletní provedení vykopávky nezapažené i zapažené- ošetrení výkopište po celou dobu práce v nem vc. klimatických opatrení- ztížení vykopávek v blízkosti podzemního vedení, konstrukcí a objektu vc. jejich docasného zajištení- ztížení pod vodou, v okolí výbušnin, ve stísnených prostorech a pod.- príplatek za lepivost- težení po vrstvách, pásech a po jiných nutných cástech (figurách)- cerpání vody vc. cerpacích jímek, potrubí a pohotovostní cerpací soupravy (viz ustanovení k pol. 1151,2)- potrebné snížení hladiny podzemní vody- težení a rozpojování jednotlivých balvanu- vytahování a nošení výkopku- svahování a presvah. svahu do konecného tvaru, výmena hornin v podloží a v pláni znehodnocené klimatickými vlivy- rucní vykopávky, odstranení korenu a napadávek- pažení, vzeprení a rozeprení vc. prepažování (vyjma štetových sten)- úpravu, ochranu a ocištení dna, základové spáry, sten a svahu- zhutnení podloží, prípadne i svahu vc. svahování- zrízení stupnu v podloží a lavic na svazích, není-li pro tyto práce zrízena samostatná položka- udržování výkopište a jeho ochrana proti vode- odvedení nebo obvedení vody v okolí výkopište a ve výkopišti- trídení výkopku- veškeré pomocné konstrukce umožnující provedení vykopávky (príjezdy, sjezdy, nájezdy, lešení, podper. konstr., premostení, zpevnené plochy, zakrytí a pod.)- nezahrnuje uložení zeminy (na skládku, do násypu) ani poplatky za skládku, vykazují se v položce c.0141**</t>
  </si>
  <si>
    <t>Dodávka vah dle specifikace objednatele</t>
  </si>
  <si>
    <t>Revizní otvory 2 ks (1 most - 1 otvor)</t>
  </si>
  <si>
    <t>R003</t>
  </si>
  <si>
    <t>Vnitrní datové rozvody, rozvodná skrín vcetne elektroinstalace</t>
  </si>
  <si>
    <t>R004</t>
  </si>
  <si>
    <t>Samoobslužný terminál s dotykovou obrazovkou</t>
  </si>
  <si>
    <t>R005</t>
  </si>
  <si>
    <t>Optozávory</t>
  </si>
  <si>
    <t>R006</t>
  </si>
  <si>
    <t>Kamerový systém -IP kamery pro fota vozidel, SPZ a sledování provozu</t>
  </si>
  <si>
    <t>R007</t>
  </si>
  <si>
    <t>Kamerový systém pro rozpoznávání RZ - 2 ks kamer</t>
  </si>
  <si>
    <t>R008</t>
  </si>
  <si>
    <t>Samoobslužný terminál - identifikace Cipovou kartou (50 ks)</t>
  </si>
  <si>
    <t>R009</t>
  </si>
  <si>
    <t>Semafory – propojeny s vážním SW</t>
  </si>
  <si>
    <t>R010</t>
  </si>
  <si>
    <t>PC, monitor, tiskárna</t>
  </si>
  <si>
    <t>R011</t>
  </si>
  <si>
    <t>Vážní SW - Licence</t>
  </si>
  <si>
    <t xml:space="preserve"> 42.000000 = 42,000 [A]_x000d_</t>
  </si>
  <si>
    <t xml:space="preserve"> "209*2,1"_x000d_
 "Soucet 438,9"_x000d_</t>
  </si>
  <si>
    <t>SO 01-27-03</t>
  </si>
  <si>
    <t xml:space="preserve"> (22+60+7+70+6,2+65,6+5+2+2+278,1)*0,15*1,1 = 85,454 [A]_x000d_</t>
  </si>
  <si>
    <t xml:space="preserve"> (22+60+7+70+6,2+65,6+5+2+2+278,1)*0,3*1,2 = 186,444 [A]_x000d_</t>
  </si>
  <si>
    <t xml:space="preserve"> 0,15*(37,7+64)*1,1 = 16,781 [A]_x000d_
 0,15*58*2,3 = 20,010 [B]_x000d_
 Celkem: A+B = 36,791 [C]_x000d_</t>
  </si>
  <si>
    <t xml:space="preserve"> (278,1+5,4)*1,8*1,1 = 561,330 [A]_x000d_
 109,4*1,7*1,1 = 204,578 [B]_x000d_
 (62+6,2+65,6+69+33,8+22+4,4)*2,0*1,1 = 578,600 [C]_x000d_
 95,8*1,7*1,8 = 293,148 [D]_x000d_
 58*2,7*2,3 = 360,180 [E]_x000d_
 70*2,1*1,9 = 279,300 [F]_x000d_
 Celkem: A+B+C+D+E+F = 2277,136 [G]_x000d_</t>
  </si>
  <si>
    <t xml:space="preserve"> 283.137000 = 283,137 [A]_x000d_</t>
  </si>
  <si>
    <t xml:space="preserve"> (37,7+64)*1,1*1,1 = 123,057 [B]_x000d_
 58*1,2*2,3 = 160,080 [E]_x000d_
 Celkem: B+E = 283,137 [F]_x000d_</t>
  </si>
  <si>
    <t xml:space="preserve"> (262,1+3,4)*1,3*1,1 = 379,665 [A]_x000d_
 92,7*1,2*1,1 = 122,364 [B]_x000d_
 (62+6,2+65,6+5+9+33,8)*1,5*1,1 = 299,640 [C]_x000d_
 95,8*0,6*1,9 = 109,212 [D]_x000d_
 "70*0,8*2,0"_x000d_
 Celkem: A+B+C+D+E = 0,000 [F]_x000d_</t>
  </si>
  <si>
    <t xml:space="preserve"> (278,1+109,4+5,4)*0,45*1,1 = 194,486 [A]_x000d_
 (62+6,2+65,6+69+33,8+22+4,4)*0,35*1,1 = 101,255 [B]_x000d_
 Celkem: A+B = 295,741 [D]_x000d_</t>
  </si>
  <si>
    <t xml:space="preserve"> 2*2*0,1*6 = 2,400 [B]_x000d_
 2,5*2,5*0,1*10 = 6,250 [C]_x000d_
 2,8*2,8*0,1*8 = 6,272 [D]_x000d_
 Celkem: B+C+D = 14,922 [E]_x000d_</t>
  </si>
  <si>
    <t xml:space="preserve"> (278,1+109,4+5,4)*0,1*1,1 = 43,219 [A]_x000d_
 (62+6,2+65,6+69+33,8+22+4,4)*0,15*1,1 = 43,395 [B]_x000d_
 2*2*0,1*6 = 2,400 [E]_x000d_
 2,5*2,5*0,1*10 = 6,250 [C]_x000d_
 2,8*2,8*0,1*8 = 6,272 [F]_x000d_
 Celkem: A+B+E+C+F = 101,536 [D]_x000d_</t>
  </si>
  <si>
    <t>85126</t>
  </si>
  <si>
    <t>POTRUBÍ Z TRUB LITINOVÝCH TLAKOVÝCH HRDLOVÝCH DN DO 80MM</t>
  </si>
  <si>
    <t xml:space="preserve"> 5,4*1,1 = 5,940 [A]_x000d_</t>
  </si>
  <si>
    <t xml:space="preserve"> 278,1*1,1 = 305,910 [A]_x000d_</t>
  </si>
  <si>
    <t xml:space="preserve"> 3*1,1 = 3,300 [A]_x000d_</t>
  </si>
  <si>
    <t xml:space="preserve"> 109,4*1,1 = 120,340 [A]_x000d_</t>
  </si>
  <si>
    <t>ŠZ 80</t>
  </si>
  <si>
    <t>894159</t>
  </si>
  <si>
    <t>ŠACHTY KANALIZACNÍ Z BETON DÍLCU NA POTRUBÍ DN DO 700MM</t>
  </si>
  <si>
    <t>894172</t>
  </si>
  <si>
    <t>ŠACHTY KANALIZAC Z BETON DÍLCU NA POTRUBÍ DN DO 1200MM</t>
  </si>
  <si>
    <t>894459</t>
  </si>
  <si>
    <t>ŠACHTY KANAL ZE ŽELEZOBET VCET VÝZT NA POTRUBÍ DN DO 700MM</t>
  </si>
  <si>
    <t>894472</t>
  </si>
  <si>
    <t>ŠACHTY KANAL ZE ŽELEZOBET VCET VÝZT NA POTRUBÍ DN DO 1200MM</t>
  </si>
  <si>
    <t>894846</t>
  </si>
  <si>
    <t>ŠACHTY KANALIZACNÍ PLASTOVÉ D 400MM</t>
  </si>
  <si>
    <t xml:space="preserve"> (5,4+278,1+109,4+62+6,2+65,6+69+33,8+22+95,8+70+58+4,4)*1,2 = 1055,640 [A]_x000d_</t>
  </si>
  <si>
    <t>89943</t>
  </si>
  <si>
    <t>VÝREZ, VÝSEK, ÚTES NA POTRUBÍ DN DO 150MM</t>
  </si>
  <si>
    <t>89949</t>
  </si>
  <si>
    <t>VÝREZ, VÝSEK, ÚTES NA POTRUBÍ DN PRES 800MM</t>
  </si>
  <si>
    <t>Suchá smes</t>
  </si>
  <si>
    <t xml:space="preserve"> 95,8*1,6 = 153,280 [A]_x000d_
 58*2,6 = 150,800 [C]_x000d_
 70*1,8 = 126,000 [B]_x000d_
 Celkem: A+C+B = 430,080 [D]_x000d_</t>
  </si>
  <si>
    <t xml:space="preserve"> 109,4+5,4 = 114,800 [A]_x000d_</t>
  </si>
  <si>
    <t xml:space="preserve"> 278,1 = 278,100 [A]_x000d_</t>
  </si>
  <si>
    <t xml:space="preserve"> 52,7+6,2+4,4 = 63,300 [A]_x000d_</t>
  </si>
  <si>
    <t xml:space="preserve"> 65,6+69+33,8+22+4,4 = 194,800 [A]_x000d_</t>
  </si>
  <si>
    <t xml:space="preserve"> 95,8+70 = 165,800 [A]_x000d_</t>
  </si>
  <si>
    <t xml:space="preserve"> 58.000000 = 58,000 [A]_x000d_</t>
  </si>
  <si>
    <t xml:space="preserve"> 278.100000 = 278,100 [A]_x000d_</t>
  </si>
  <si>
    <t xml:space="preserve"> 62+6,2+65,6+69+33,8+22+4,4+95,8+70+58+136+115+60+47 = 844,800 [A]_x000d_</t>
  </si>
  <si>
    <t>PVC U SN12 DN 150+DN125</t>
  </si>
  <si>
    <t xml:space="preserve"> (52,7+9,3+4,4)*1,1 = 73,040 [A]_x000d_</t>
  </si>
  <si>
    <t>PP SN12 DN200</t>
  </si>
  <si>
    <t xml:space="preserve"> 6,2*1,1 = 6,820 [A]_x000d_</t>
  </si>
  <si>
    <t xml:space="preserve"> (65,6+69+33,8+22)*1,1 = 209,440 [A]_x000d_</t>
  </si>
  <si>
    <t>R874591</t>
  </si>
  <si>
    <t>POTRUBÍ Z TRUB PLAST ODPAD DN DO 700MM</t>
  </si>
  <si>
    <t xml:space="preserve">PE-HD/PP  DN700</t>
  </si>
  <si>
    <t xml:space="preserve"> 95,8*1,1 = 105,380 [A]_x000d_</t>
  </si>
  <si>
    <t>R874601</t>
  </si>
  <si>
    <t>PE-HD/PP DN800</t>
  </si>
  <si>
    <t xml:space="preserve"> 70*1,1 = 77,000 [A]_x000d_</t>
  </si>
  <si>
    <t>POTRUBÍ Z TRUB PLAST ODPAD DN DO 1200MM</t>
  </si>
  <si>
    <t>PE-HD/PP DN1200</t>
  </si>
  <si>
    <t xml:space="preserve"> 58*1,1 = 63,800 [A]_x000d_</t>
  </si>
  <si>
    <t>VÍROVÝ REGULACNÍ PRVEK</t>
  </si>
  <si>
    <t>PRO ŠACHTY ŠR4, ŠR5 a ŠR6 - ODTOK 1,5l/sDN200, ODTOK 3,2l/s DN300 a ODTOK 1,7l/S DN300
Regulacní prvek s integrovaným bezpecnostním prepadem, nerezový</t>
  </si>
  <si>
    <t>SANACE KANALIZACE</t>
  </si>
  <si>
    <t>sanace stávajícího potrubí - kamerový pruzkum, opravy kanalizace vložkováním,obetonování, položení panelu.</t>
  </si>
  <si>
    <t xml:space="preserve"> 136+115+60+47 = 358,000 [A]_x000d_</t>
  </si>
  <si>
    <t>969133</t>
  </si>
  <si>
    <t>VYBOURÁNÍ POTRUBÍ DN DO 150MM VODOVODNÍCH</t>
  </si>
  <si>
    <t xml:space="preserve"> 280.000000 = 280,000 [A]_x000d_</t>
  </si>
  <si>
    <t xml:space="preserve"> (2277,136-283,137)*1,8 = 3589,198 [A]_x000d_</t>
  </si>
  <si>
    <t xml:space="preserve"> 85,454*2,3 = 196,544 [A]_x000d_</t>
  </si>
  <si>
    <t xml:space="preserve"> (280*22,5)/1000 = 6,300 [A]_x000d_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</si>
</sst>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styles" Target="styles.xml" /><Relationship Id="rId52" Type="http://schemas.openxmlformats.org/officeDocument/2006/relationships/theme" Target="theme/theme1.xml" /><Relationship Id="rId53" Type="http://schemas.openxmlformats.org/officeDocument/2006/relationships/calcChain" Target="calcChain.xml" /><Relationship Id="rId5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&#65279;<?xml version="1.0" encoding="utf-8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&#65279;<?xml version="1.0" encoding="utf-8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&#65279;<?xml version="1.0" encoding="utf-8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&#65279;<?xml version="1.0" encoding="utf-8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&#65279;<?xml version="1.0" encoding="utf-8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&#65279;<?xml version="1.0" encoding="utf-8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&#65279;<?xml version="1.0" encoding="utf-8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&#65279;<?xml version="1.0" encoding="utf-8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&#65279;<?xml version="1.0" encoding="utf-8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C10+C13+C16+C18+C21+C24+C27+C29+C37+C39+C44+C50+C52+C54+C57+C59+C61+C64+C66+C68+C70+C72</f>
        <v>0</v>
      </c>
    </row>
    <row r="7">
      <c r="B7" s="7" t="s">
        <v>5</v>
      </c>
      <c r="C7" s="8">
        <f>E10+E13+E16+E18+E21+E24+E27+E29+E37+E39+E44+E50+E52+E54+E57+E59+E61+E64+E66+E68+E70+E72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</f>
        <v>0</v>
      </c>
      <c r="D10" s="11">
        <f>D11+D12</f>
        <v>0</v>
      </c>
      <c r="E10" s="11">
        <f>C10+D10</f>
        <v>0</v>
      </c>
      <c r="F10" s="12">
        <f>F11+F12</f>
        <v>0</v>
      </c>
    </row>
    <row r="11">
      <c r="A11" s="10" t="s">
        <v>14</v>
      </c>
      <c r="B11" s="10" t="s">
        <v>15</v>
      </c>
      <c r="C11" s="11">
        <f>'PS 01-28-01'!M8</f>
        <v>0</v>
      </c>
      <c r="D11" s="11">
        <f>SUMIFS('PS 01-28-01'!O:O,'PS 01-28-01'!A:A,"P")</f>
        <v>0</v>
      </c>
      <c r="E11" s="11">
        <f>C11+D11</f>
        <v>0</v>
      </c>
      <c r="F11" s="12">
        <f>'PS 01-28-01'!T7</f>
        <v>0</v>
      </c>
    </row>
    <row r="12">
      <c r="A12" s="10" t="s">
        <v>16</v>
      </c>
      <c r="B12" s="10" t="s">
        <v>17</v>
      </c>
      <c r="C12" s="11">
        <f>'PS 02-28-01'!M8</f>
        <v>0</v>
      </c>
      <c r="D12" s="11">
        <f>SUMIFS('PS 02-28-01'!O:O,'PS 02-28-01'!A:A,"P")</f>
        <v>0</v>
      </c>
      <c r="E12" s="11">
        <f>C12+D12</f>
        <v>0</v>
      </c>
      <c r="F12" s="12">
        <f>'PS 02-28-01'!T7</f>
        <v>0</v>
      </c>
    </row>
    <row r="13">
      <c r="A13" s="10" t="s">
        <v>18</v>
      </c>
      <c r="B13" s="10" t="s">
        <v>19</v>
      </c>
      <c r="C13" s="11">
        <f>C14+C15</f>
        <v>0</v>
      </c>
      <c r="D13" s="11">
        <f>D14+D15</f>
        <v>0</v>
      </c>
      <c r="E13" s="11">
        <f>C13+D13</f>
        <v>0</v>
      </c>
      <c r="F13" s="12">
        <f>F14+F15</f>
        <v>0</v>
      </c>
    </row>
    <row r="14">
      <c r="A14" s="10" t="s">
        <v>20</v>
      </c>
      <c r="B14" s="10" t="s">
        <v>21</v>
      </c>
      <c r="C14" s="11">
        <f>'SO 01-16-01'!M8</f>
        <v>0</v>
      </c>
      <c r="D14" s="11">
        <f>SUMIFS('SO 01-16-01'!O:O,'SO 01-16-01'!A:A,"P")</f>
        <v>0</v>
      </c>
      <c r="E14" s="11">
        <f>C14+D14</f>
        <v>0</v>
      </c>
      <c r="F14" s="12">
        <f>'SO 01-16-01'!T7</f>
        <v>0</v>
      </c>
    </row>
    <row r="15">
      <c r="A15" s="10" t="s">
        <v>22</v>
      </c>
      <c r="B15" s="10" t="s">
        <v>23</v>
      </c>
      <c r="C15" s="11">
        <f>'SO 01-17-01'!M8</f>
        <v>0</v>
      </c>
      <c r="D15" s="11">
        <f>SUMIFS('SO 01-17-01'!O:O,'SO 01-17-01'!A:A,"P")</f>
        <v>0</v>
      </c>
      <c r="E15" s="11">
        <f>C15+D15</f>
        <v>0</v>
      </c>
      <c r="F15" s="12">
        <f>'SO 01-17-01'!T7</f>
        <v>0</v>
      </c>
    </row>
    <row r="16">
      <c r="A16" s="10" t="s">
        <v>24</v>
      </c>
      <c r="B16" s="10" t="s">
        <v>25</v>
      </c>
      <c r="C16" s="11">
        <f>C17</f>
        <v>0</v>
      </c>
      <c r="D16" s="11">
        <f>D17</f>
        <v>0</v>
      </c>
      <c r="E16" s="11">
        <f>C16+D16</f>
        <v>0</v>
      </c>
      <c r="F16" s="12">
        <f>F17</f>
        <v>0</v>
      </c>
    </row>
    <row r="17">
      <c r="A17" s="10" t="s">
        <v>26</v>
      </c>
      <c r="B17" s="10" t="s">
        <v>27</v>
      </c>
      <c r="C17" s="11">
        <f>'SO 01-33-01'!M8</f>
        <v>0</v>
      </c>
      <c r="D17" s="11">
        <f>SUMIFS('SO 01-33-01'!O:O,'SO 01-33-01'!A:A,"P")</f>
        <v>0</v>
      </c>
      <c r="E17" s="11">
        <f>C17+D17</f>
        <v>0</v>
      </c>
      <c r="F17" s="12">
        <f>'SO 01-33-01'!T7</f>
        <v>0</v>
      </c>
    </row>
    <row r="18">
      <c r="A18" s="10" t="s">
        <v>28</v>
      </c>
      <c r="B18" s="10" t="s">
        <v>29</v>
      </c>
      <c r="C18" s="11">
        <f>C19+C20</f>
        <v>0</v>
      </c>
      <c r="D18" s="11">
        <f>D19+D20</f>
        <v>0</v>
      </c>
      <c r="E18" s="11">
        <f>C18+D18</f>
        <v>0</v>
      </c>
      <c r="F18" s="12">
        <f>F19+F20</f>
        <v>0</v>
      </c>
    </row>
    <row r="19">
      <c r="A19" s="10" t="s">
        <v>30</v>
      </c>
      <c r="B19" s="10" t="s">
        <v>31</v>
      </c>
      <c r="C19" s="11">
        <f>'SO 01-17-03'!M8</f>
        <v>0</v>
      </c>
      <c r="D19" s="11">
        <f>SUMIFS('SO 01-17-03'!O:O,'SO 01-17-03'!A:A,"P")</f>
        <v>0</v>
      </c>
      <c r="E19" s="11">
        <f>C19+D19</f>
        <v>0</v>
      </c>
      <c r="F19" s="12">
        <f>'SO 01-17-03'!T7</f>
        <v>0</v>
      </c>
    </row>
    <row r="20">
      <c r="A20" s="10" t="s">
        <v>32</v>
      </c>
      <c r="B20" s="10" t="s">
        <v>33</v>
      </c>
      <c r="C20" s="11">
        <f>'SO 02-17-01'!M8</f>
        <v>0</v>
      </c>
      <c r="D20" s="11">
        <f>SUMIFS('SO 02-17-01'!O:O,'SO 02-17-01'!A:A,"P")</f>
        <v>0</v>
      </c>
      <c r="E20" s="11">
        <f>C20+D20</f>
        <v>0</v>
      </c>
      <c r="F20" s="12">
        <f>'SO 02-17-01'!T7</f>
        <v>0</v>
      </c>
    </row>
    <row r="21">
      <c r="A21" s="10" t="s">
        <v>34</v>
      </c>
      <c r="B21" s="10" t="s">
        <v>35</v>
      </c>
      <c r="C21" s="11">
        <f>C22+C23</f>
        <v>0</v>
      </c>
      <c r="D21" s="11">
        <f>D22+D23</f>
        <v>0</v>
      </c>
      <c r="E21" s="11">
        <f>C21+D21</f>
        <v>0</v>
      </c>
      <c r="F21" s="12">
        <f>F22+F23</f>
        <v>0</v>
      </c>
    </row>
    <row r="22">
      <c r="A22" s="10" t="s">
        <v>36</v>
      </c>
      <c r="B22" s="10" t="s">
        <v>37</v>
      </c>
      <c r="C22" s="11">
        <f>'SO 01-19-01'!M8</f>
        <v>0</v>
      </c>
      <c r="D22" s="11">
        <f>SUMIFS('SO 01-19-01'!O:O,'SO 01-19-01'!A:A,"P")</f>
        <v>0</v>
      </c>
      <c r="E22" s="11">
        <f>C22+D22</f>
        <v>0</v>
      </c>
      <c r="F22" s="12">
        <f>'SO 01-19-01'!T7</f>
        <v>0</v>
      </c>
    </row>
    <row r="23">
      <c r="A23" s="10" t="s">
        <v>38</v>
      </c>
      <c r="B23" s="10" t="s">
        <v>39</v>
      </c>
      <c r="C23" s="11">
        <f>'SO 01-19-04'!M8</f>
        <v>0</v>
      </c>
      <c r="D23" s="11">
        <f>SUMIFS('SO 01-19-04'!O:O,'SO 01-19-04'!A:A,"P")</f>
        <v>0</v>
      </c>
      <c r="E23" s="11">
        <f>C23+D23</f>
        <v>0</v>
      </c>
      <c r="F23" s="12">
        <f>'SO 01-19-04'!T7</f>
        <v>0</v>
      </c>
    </row>
    <row r="24">
      <c r="A24" s="10" t="s">
        <v>40</v>
      </c>
      <c r="B24" s="10" t="s">
        <v>41</v>
      </c>
      <c r="C24" s="11">
        <f>C25+C26</f>
        <v>0</v>
      </c>
      <c r="D24" s="11">
        <f>D25+D26</f>
        <v>0</v>
      </c>
      <c r="E24" s="11">
        <f>C24+D24</f>
        <v>0</v>
      </c>
      <c r="F24" s="12">
        <f>F25+F26</f>
        <v>0</v>
      </c>
    </row>
    <row r="25">
      <c r="A25" s="10" t="s">
        <v>42</v>
      </c>
      <c r="B25" s="10" t="s">
        <v>43</v>
      </c>
      <c r="C25" s="11">
        <f>'SO 01-19-02'!M8</f>
        <v>0</v>
      </c>
      <c r="D25" s="11">
        <f>SUMIFS('SO 01-19-02'!O:O,'SO 01-19-02'!A:A,"P")</f>
        <v>0</v>
      </c>
      <c r="E25" s="11">
        <f>C25+D25</f>
        <v>0</v>
      </c>
      <c r="F25" s="12">
        <f>'SO 01-19-02'!T7</f>
        <v>0</v>
      </c>
    </row>
    <row r="26">
      <c r="A26" s="10" t="s">
        <v>44</v>
      </c>
      <c r="B26" s="10" t="s">
        <v>45</v>
      </c>
      <c r="C26" s="11">
        <f>'SO 01-19-03'!M8</f>
        <v>0</v>
      </c>
      <c r="D26" s="11">
        <f>SUMIFS('SO 01-19-03'!O:O,'SO 01-19-03'!A:A,"P")</f>
        <v>0</v>
      </c>
      <c r="E26" s="11">
        <f>C26+D26</f>
        <v>0</v>
      </c>
      <c r="F26" s="12">
        <f>'SO 01-19-03'!T7</f>
        <v>0</v>
      </c>
    </row>
    <row r="27">
      <c r="A27" s="10" t="s">
        <v>46</v>
      </c>
      <c r="B27" s="10" t="s">
        <v>47</v>
      </c>
      <c r="C27" s="11">
        <f>C28</f>
        <v>0</v>
      </c>
      <c r="D27" s="11">
        <f>D28</f>
        <v>0</v>
      </c>
      <c r="E27" s="11">
        <f>C27+D27</f>
        <v>0</v>
      </c>
      <c r="F27" s="12">
        <f>F28</f>
        <v>0</v>
      </c>
    </row>
    <row r="28">
      <c r="A28" s="10" t="s">
        <v>48</v>
      </c>
      <c r="B28" s="10" t="s">
        <v>49</v>
      </c>
      <c r="C28" s="11">
        <f>'SO 01-10-01'!M8</f>
        <v>0</v>
      </c>
      <c r="D28" s="11">
        <f>SUMIFS('SO 01-10-01'!O:O,'SO 01-10-01'!A:A,"P")</f>
        <v>0</v>
      </c>
      <c r="E28" s="11">
        <f>C28+D28</f>
        <v>0</v>
      </c>
      <c r="F28" s="12">
        <f>'SO 01-10-01'!T7</f>
        <v>0</v>
      </c>
    </row>
    <row r="29">
      <c r="A29" s="10" t="s">
        <v>50</v>
      </c>
      <c r="B29" s="10" t="s">
        <v>51</v>
      </c>
      <c r="C29" s="11">
        <f>C30+C31+C32+C33+C34+C35+C36</f>
        <v>0</v>
      </c>
      <c r="D29" s="11">
        <f>D30+D31+D32+D33+D34+D35+D36</f>
        <v>0</v>
      </c>
      <c r="E29" s="11">
        <f>C29+D29</f>
        <v>0</v>
      </c>
      <c r="F29" s="12">
        <f>F30+F31+F32+F33+F34+F35+F36</f>
        <v>0</v>
      </c>
    </row>
    <row r="30">
      <c r="A30" s="10" t="s">
        <v>52</v>
      </c>
      <c r="B30" s="10" t="s">
        <v>53</v>
      </c>
      <c r="C30" s="11">
        <f>'SO 01-11-01'!M8</f>
        <v>0</v>
      </c>
      <c r="D30" s="11">
        <f>SUMIFS('SO 01-11-01'!O:O,'SO 01-11-01'!A:A,"P")</f>
        <v>0</v>
      </c>
      <c r="E30" s="11">
        <f>C30+D30</f>
        <v>0</v>
      </c>
      <c r="F30" s="12">
        <f>'SO 01-11-01'!T7</f>
        <v>0</v>
      </c>
    </row>
    <row r="31">
      <c r="A31" s="10" t="s">
        <v>54</v>
      </c>
      <c r="B31" s="10" t="s">
        <v>55</v>
      </c>
      <c r="C31" s="11">
        <f>'SO 01-11-02'!M8</f>
        <v>0</v>
      </c>
      <c r="D31" s="11">
        <f>SUMIFS('SO 01-11-02'!O:O,'SO 01-11-02'!A:A,"P")</f>
        <v>0</v>
      </c>
      <c r="E31" s="11">
        <f>C31+D31</f>
        <v>0</v>
      </c>
      <c r="F31" s="12">
        <f>'SO 01-11-02'!T7</f>
        <v>0</v>
      </c>
    </row>
    <row r="32">
      <c r="A32" s="10" t="s">
        <v>56</v>
      </c>
      <c r="B32" s="10" t="s">
        <v>57</v>
      </c>
      <c r="C32" s="11">
        <f>'SO 01-11-03'!M8</f>
        <v>0</v>
      </c>
      <c r="D32" s="11">
        <f>SUMIFS('SO 01-11-03'!O:O,'SO 01-11-03'!A:A,"P")</f>
        <v>0</v>
      </c>
      <c r="E32" s="11">
        <f>C32+D32</f>
        <v>0</v>
      </c>
      <c r="F32" s="12">
        <f>'SO 01-11-03'!T7</f>
        <v>0</v>
      </c>
    </row>
    <row r="33">
      <c r="A33" s="10" t="s">
        <v>58</v>
      </c>
      <c r="B33" s="10" t="s">
        <v>59</v>
      </c>
      <c r="C33" s="11">
        <f>'SO 01-11-04'!M8</f>
        <v>0</v>
      </c>
      <c r="D33" s="11">
        <f>SUMIFS('SO 01-11-04'!O:O,'SO 01-11-04'!A:A,"P")</f>
        <v>0</v>
      </c>
      <c r="E33" s="11">
        <f>C33+D33</f>
        <v>0</v>
      </c>
      <c r="F33" s="12">
        <f>'SO 01-11-04'!T7</f>
        <v>0</v>
      </c>
    </row>
    <row r="34">
      <c r="A34" s="10" t="s">
        <v>60</v>
      </c>
      <c r="B34" s="10" t="s">
        <v>61</v>
      </c>
      <c r="C34" s="11">
        <f>'SO 01-11-05'!M8</f>
        <v>0</v>
      </c>
      <c r="D34" s="11">
        <f>SUMIFS('SO 01-11-05'!O:O,'SO 01-11-05'!A:A,"P")</f>
        <v>0</v>
      </c>
      <c r="E34" s="11">
        <f>C34+D34</f>
        <v>0</v>
      </c>
      <c r="F34" s="12">
        <f>'SO 01-11-05'!T7</f>
        <v>0</v>
      </c>
    </row>
    <row r="35">
      <c r="A35" s="10" t="s">
        <v>62</v>
      </c>
      <c r="B35" s="10" t="s">
        <v>63</v>
      </c>
      <c r="C35" s="11">
        <f>'SO 01-11-06'!M8</f>
        <v>0</v>
      </c>
      <c r="D35" s="11">
        <f>SUMIFS('SO 01-11-06'!O:O,'SO 01-11-06'!A:A,"P")</f>
        <v>0</v>
      </c>
      <c r="E35" s="11">
        <f>C35+D35</f>
        <v>0</v>
      </c>
      <c r="F35" s="12">
        <f>'SO 01-11-06'!T7</f>
        <v>0</v>
      </c>
    </row>
    <row r="36">
      <c r="A36" s="10" t="s">
        <v>64</v>
      </c>
      <c r="B36" s="10" t="s">
        <v>65</v>
      </c>
      <c r="C36" s="11">
        <f>'SO 01-11-10'!M8</f>
        <v>0</v>
      </c>
      <c r="D36" s="11">
        <f>SUMIFS('SO 01-11-10'!O:O,'SO 01-11-10'!A:A,"P")</f>
        <v>0</v>
      </c>
      <c r="E36" s="11">
        <f>C36+D36</f>
        <v>0</v>
      </c>
      <c r="F36" s="12">
        <f>'SO 01-11-10'!T7</f>
        <v>0</v>
      </c>
    </row>
    <row r="37">
      <c r="A37" s="10" t="s">
        <v>66</v>
      </c>
      <c r="B37" s="10" t="s">
        <v>67</v>
      </c>
      <c r="C37" s="11">
        <f>C38</f>
        <v>0</v>
      </c>
      <c r="D37" s="11">
        <f>D38</f>
        <v>0</v>
      </c>
      <c r="E37" s="11">
        <f>C37+D37</f>
        <v>0</v>
      </c>
      <c r="F37" s="12">
        <f>F38</f>
        <v>0</v>
      </c>
    </row>
    <row r="38">
      <c r="A38" s="10" t="s">
        <v>68</v>
      </c>
      <c r="B38" s="10" t="s">
        <v>69</v>
      </c>
      <c r="C38" s="11">
        <f>'SO 01-34-01'!M8</f>
        <v>0</v>
      </c>
      <c r="D38" s="11">
        <f>SUMIFS('SO 01-34-01'!O:O,'SO 01-34-01'!A:A,"P")</f>
        <v>0</v>
      </c>
      <c r="E38" s="11">
        <f>C38+D38</f>
        <v>0</v>
      </c>
      <c r="F38" s="12">
        <f>'SO 01-34-01'!T7</f>
        <v>0</v>
      </c>
    </row>
    <row r="39">
      <c r="A39" s="10" t="s">
        <v>70</v>
      </c>
      <c r="B39" s="10" t="s">
        <v>71</v>
      </c>
      <c r="C39" s="11">
        <f>C40+C41+C42+C43</f>
        <v>0</v>
      </c>
      <c r="D39" s="11">
        <f>D40+D41+D42+D43</f>
        <v>0</v>
      </c>
      <c r="E39" s="11">
        <f>C39+D39</f>
        <v>0</v>
      </c>
      <c r="F39" s="12">
        <f>F40+F41+F42+F43</f>
        <v>0</v>
      </c>
    </row>
    <row r="40">
      <c r="A40" s="10" t="s">
        <v>72</v>
      </c>
      <c r="B40" s="10" t="s">
        <v>73</v>
      </c>
      <c r="C40" s="11">
        <f>'SO 01-22-01'!M8</f>
        <v>0</v>
      </c>
      <c r="D40" s="11">
        <f>SUMIFS('SO 01-22-01'!O:O,'SO 01-22-01'!A:A,"P")</f>
        <v>0</v>
      </c>
      <c r="E40" s="11">
        <f>C40+D40</f>
        <v>0</v>
      </c>
      <c r="F40" s="12">
        <f>'SO 01-22-01'!T7</f>
        <v>0</v>
      </c>
    </row>
    <row r="41" ht="25.5">
      <c r="A41" s="10" t="s">
        <v>74</v>
      </c>
      <c r="B41" s="10" t="s">
        <v>75</v>
      </c>
      <c r="C41" s="11">
        <f>'SO 01-22-02'!M8</f>
        <v>0</v>
      </c>
      <c r="D41" s="11">
        <f>SUMIFS('SO 01-22-02'!O:O,'SO 01-22-02'!A:A,"P")</f>
        <v>0</v>
      </c>
      <c r="E41" s="11">
        <f>C41+D41</f>
        <v>0</v>
      </c>
      <c r="F41" s="12">
        <f>'SO 01-22-02'!T7</f>
        <v>0</v>
      </c>
    </row>
    <row r="42">
      <c r="A42" s="10" t="s">
        <v>76</v>
      </c>
      <c r="B42" s="10" t="s">
        <v>77</v>
      </c>
      <c r="C42" s="11">
        <f>'SO 01-27-01'!M8</f>
        <v>0</v>
      </c>
      <c r="D42" s="11">
        <f>SUMIFS('SO 01-27-01'!O:O,'SO 01-27-01'!A:A,"P")</f>
        <v>0</v>
      </c>
      <c r="E42" s="11">
        <f>C42+D42</f>
        <v>0</v>
      </c>
      <c r="F42" s="12">
        <f>'SO 01-27-01'!T7</f>
        <v>0</v>
      </c>
    </row>
    <row r="43" ht="25.5">
      <c r="A43" s="10" t="s">
        <v>78</v>
      </c>
      <c r="B43" s="10" t="s">
        <v>79</v>
      </c>
      <c r="C43" s="11">
        <f>'SO 01-27-02'!M8</f>
        <v>0</v>
      </c>
      <c r="D43" s="11">
        <f>SUMIFS('SO 01-27-02'!O:O,'SO 01-27-02'!A:A,"P")</f>
        <v>0</v>
      </c>
      <c r="E43" s="11">
        <f>C43+D43</f>
        <v>0</v>
      </c>
      <c r="F43" s="12">
        <f>'SO 01-27-02'!T7</f>
        <v>0</v>
      </c>
    </row>
    <row r="44">
      <c r="A44" s="10" t="s">
        <v>80</v>
      </c>
      <c r="B44" s="10" t="s">
        <v>81</v>
      </c>
      <c r="C44" s="11">
        <f>C45+C46+C47+C48+C49</f>
        <v>0</v>
      </c>
      <c r="D44" s="11">
        <f>D45+D46+D47+D48+D49</f>
        <v>0</v>
      </c>
      <c r="E44" s="11">
        <f>C44+D44</f>
        <v>0</v>
      </c>
      <c r="F44" s="12">
        <f>F45+F46+F47+F48+F49</f>
        <v>0</v>
      </c>
    </row>
    <row r="45" ht="25.5">
      <c r="A45" s="10" t="s">
        <v>82</v>
      </c>
      <c r="B45" s="10" t="s">
        <v>83</v>
      </c>
      <c r="C45" s="11">
        <f>'SO 01-18-01'!M8</f>
        <v>0</v>
      </c>
      <c r="D45" s="11">
        <f>SUMIFS('SO 01-18-01'!O:O,'SO 01-18-01'!A:A,"P")</f>
        <v>0</v>
      </c>
      <c r="E45" s="11">
        <f>C45+D45</f>
        <v>0</v>
      </c>
      <c r="F45" s="12">
        <f>'SO 01-18-01'!T7</f>
        <v>0</v>
      </c>
    </row>
    <row r="46" ht="25.5">
      <c r="A46" s="10" t="s">
        <v>84</v>
      </c>
      <c r="B46" s="10" t="s">
        <v>85</v>
      </c>
      <c r="C46" s="11">
        <f>'SO 01-18-02'!M8</f>
        <v>0</v>
      </c>
      <c r="D46" s="11">
        <f>SUMIFS('SO 01-18-02'!O:O,'SO 01-18-02'!A:A,"P")</f>
        <v>0</v>
      </c>
      <c r="E46" s="11">
        <f>C46+D46</f>
        <v>0</v>
      </c>
      <c r="F46" s="12">
        <f>'SO 01-18-02'!T7</f>
        <v>0</v>
      </c>
    </row>
    <row r="47" ht="25.5">
      <c r="A47" s="10" t="s">
        <v>86</v>
      </c>
      <c r="B47" s="10" t="s">
        <v>87</v>
      </c>
      <c r="C47" s="11">
        <f>'SO 01-18-03'!M8</f>
        <v>0</v>
      </c>
      <c r="D47" s="11">
        <f>SUMIFS('SO 01-18-03'!O:O,'SO 01-18-03'!A:A,"P")</f>
        <v>0</v>
      </c>
      <c r="E47" s="11">
        <f>C47+D47</f>
        <v>0</v>
      </c>
      <c r="F47" s="12">
        <f>'SO 01-18-03'!T7</f>
        <v>0</v>
      </c>
    </row>
    <row r="48">
      <c r="A48" s="10" t="s">
        <v>88</v>
      </c>
      <c r="B48" s="10" t="s">
        <v>89</v>
      </c>
      <c r="C48" s="11">
        <f>'SO 01-18-04'!M8</f>
        <v>0</v>
      </c>
      <c r="D48" s="11">
        <f>SUMIFS('SO 01-18-04'!O:O,'SO 01-18-04'!A:A,"P")</f>
        <v>0</v>
      </c>
      <c r="E48" s="11">
        <f>C48+D48</f>
        <v>0</v>
      </c>
      <c r="F48" s="12">
        <f>'SO 01-18-04'!T7</f>
        <v>0</v>
      </c>
    </row>
    <row r="49">
      <c r="A49" s="10" t="s">
        <v>90</v>
      </c>
      <c r="B49" s="10" t="s">
        <v>91</v>
      </c>
      <c r="C49" s="11">
        <f>'SO 01-18-05'!M8</f>
        <v>0</v>
      </c>
      <c r="D49" s="11">
        <f>SUMIFS('SO 01-18-05'!O:O,'SO 01-18-05'!A:A,"P")</f>
        <v>0</v>
      </c>
      <c r="E49" s="11">
        <f>C49+D49</f>
        <v>0</v>
      </c>
      <c r="F49" s="12">
        <f>'SO 01-18-05'!T7</f>
        <v>0</v>
      </c>
    </row>
    <row r="50">
      <c r="A50" s="10" t="s">
        <v>92</v>
      </c>
      <c r="B50" s="10" t="s">
        <v>93</v>
      </c>
      <c r="C50" s="11">
        <f>C51</f>
        <v>0</v>
      </c>
      <c r="D50" s="11">
        <f>D51</f>
        <v>0</v>
      </c>
      <c r="E50" s="11">
        <f>C50+D50</f>
        <v>0</v>
      </c>
      <c r="F50" s="12">
        <f>F51</f>
        <v>0</v>
      </c>
    </row>
    <row r="51">
      <c r="A51" s="10" t="s">
        <v>94</v>
      </c>
      <c r="B51" s="10" t="s">
        <v>95</v>
      </c>
      <c r="C51" s="11">
        <f>'SO 02-15-01'!M8</f>
        <v>0</v>
      </c>
      <c r="D51" s="11">
        <f>SUMIFS('SO 02-15-01'!O:O,'SO 02-15-01'!A:A,"P")</f>
        <v>0</v>
      </c>
      <c r="E51" s="11">
        <f>C51+D51</f>
        <v>0</v>
      </c>
      <c r="F51" s="12">
        <f>'SO 02-15-01'!T7</f>
        <v>0</v>
      </c>
    </row>
    <row r="52">
      <c r="A52" s="10" t="s">
        <v>96</v>
      </c>
      <c r="B52" s="10" t="s">
        <v>97</v>
      </c>
      <c r="C52" s="11">
        <f>C53</f>
        <v>0</v>
      </c>
      <c r="D52" s="11">
        <f>D53</f>
        <v>0</v>
      </c>
      <c r="E52" s="11">
        <f>C52+D52</f>
        <v>0</v>
      </c>
      <c r="F52" s="12">
        <f>F53</f>
        <v>0</v>
      </c>
    </row>
    <row r="53">
      <c r="A53" s="10" t="s">
        <v>98</v>
      </c>
      <c r="B53" s="10" t="s">
        <v>99</v>
      </c>
      <c r="C53" s="11">
        <f>'SO 01-15-02'!M8</f>
        <v>0</v>
      </c>
      <c r="D53" s="11">
        <f>SUMIFS('SO 01-15-02'!O:O,'SO 01-15-02'!A:A,"P")</f>
        <v>0</v>
      </c>
      <c r="E53" s="11">
        <f>C53+D53</f>
        <v>0</v>
      </c>
      <c r="F53" s="12">
        <f>'SO 01-15-02'!T7</f>
        <v>0</v>
      </c>
    </row>
    <row r="54">
      <c r="A54" s="10" t="s">
        <v>100</v>
      </c>
      <c r="B54" s="10" t="s">
        <v>101</v>
      </c>
      <c r="C54" s="11">
        <f>C55+C56</f>
        <v>0</v>
      </c>
      <c r="D54" s="11">
        <f>D55+D56</f>
        <v>0</v>
      </c>
      <c r="E54" s="11">
        <f>C54+D54</f>
        <v>0</v>
      </c>
      <c r="F54" s="12">
        <f>F55+F56</f>
        <v>0</v>
      </c>
    </row>
    <row r="55">
      <c r="A55" s="10" t="s">
        <v>102</v>
      </c>
      <c r="B55" s="10" t="s">
        <v>103</v>
      </c>
      <c r="C55" s="11">
        <f>'SO 01-15-01'!M8</f>
        <v>0</v>
      </c>
      <c r="D55" s="11">
        <f>SUMIFS('SO 01-15-01'!O:O,'SO 01-15-01'!A:A,"P")</f>
        <v>0</v>
      </c>
      <c r="E55" s="11">
        <f>C55+D55</f>
        <v>0</v>
      </c>
      <c r="F55" s="12">
        <f>'SO 01-15-01'!T7</f>
        <v>0</v>
      </c>
    </row>
    <row r="56" ht="25.5">
      <c r="A56" s="10" t="s">
        <v>104</v>
      </c>
      <c r="B56" s="10" t="s">
        <v>105</v>
      </c>
      <c r="C56" s="11">
        <f>'SO 01-15-03'!M8</f>
        <v>0</v>
      </c>
      <c r="D56" s="11">
        <f>SUMIFS('SO 01-15-03'!O:O,'SO 01-15-03'!A:A,"P")</f>
        <v>0</v>
      </c>
      <c r="E56" s="11">
        <f>C56+D56</f>
        <v>0</v>
      </c>
      <c r="F56" s="12">
        <f>'SO 01-15-03'!T7</f>
        <v>0</v>
      </c>
    </row>
    <row r="57">
      <c r="A57" s="10" t="s">
        <v>106</v>
      </c>
      <c r="B57" s="10" t="s">
        <v>107</v>
      </c>
      <c r="C57" s="11">
        <f>C58</f>
        <v>0</v>
      </c>
      <c r="D57" s="11">
        <f>D58</f>
        <v>0</v>
      </c>
      <c r="E57" s="11">
        <f>C57+D57</f>
        <v>0</v>
      </c>
      <c r="F57" s="12">
        <f>F58</f>
        <v>0</v>
      </c>
    </row>
    <row r="58">
      <c r="A58" s="10" t="s">
        <v>108</v>
      </c>
      <c r="B58" s="10" t="s">
        <v>109</v>
      </c>
      <c r="C58" s="11">
        <f>'SO 01-01-01'!M8</f>
        <v>0</v>
      </c>
      <c r="D58" s="11">
        <f>SUMIFS('SO 01-01-01'!O:O,'SO 01-01-01'!A:A,"P")</f>
        <v>0</v>
      </c>
      <c r="E58" s="11">
        <f>C58+D58</f>
        <v>0</v>
      </c>
      <c r="F58" s="12">
        <f>'SO 01-01-01'!T7</f>
        <v>0</v>
      </c>
    </row>
    <row r="59">
      <c r="A59" s="10" t="s">
        <v>110</v>
      </c>
      <c r="B59" s="10" t="s">
        <v>111</v>
      </c>
      <c r="C59" s="11">
        <f>C60</f>
        <v>0</v>
      </c>
      <c r="D59" s="11">
        <f>D60</f>
        <v>0</v>
      </c>
      <c r="E59" s="11">
        <f>C59+D59</f>
        <v>0</v>
      </c>
      <c r="F59" s="12">
        <f>F60</f>
        <v>0</v>
      </c>
    </row>
    <row r="60">
      <c r="A60" s="10" t="s">
        <v>112</v>
      </c>
      <c r="B60" s="10" t="s">
        <v>113</v>
      </c>
      <c r="C60" s="11">
        <f>'SO 01-06-01'!M8</f>
        <v>0</v>
      </c>
      <c r="D60" s="11">
        <f>SUMIFS('SO 01-06-01'!O:O,'SO 01-06-01'!A:A,"P")</f>
        <v>0</v>
      </c>
      <c r="E60" s="11">
        <f>C60+D60</f>
        <v>0</v>
      </c>
      <c r="F60" s="12">
        <f>'SO 01-06-01'!T7</f>
        <v>0</v>
      </c>
    </row>
    <row r="61">
      <c r="A61" s="10" t="s">
        <v>114</v>
      </c>
      <c r="B61" s="10" t="s">
        <v>115</v>
      </c>
      <c r="C61" s="11">
        <f>C62+C63</f>
        <v>0</v>
      </c>
      <c r="D61" s="11">
        <f>D62+D63</f>
        <v>0</v>
      </c>
      <c r="E61" s="11">
        <f>C61+D61</f>
        <v>0</v>
      </c>
      <c r="F61" s="12">
        <f>F62+F63</f>
        <v>0</v>
      </c>
    </row>
    <row r="62">
      <c r="A62" s="10" t="s">
        <v>116</v>
      </c>
      <c r="B62" s="10" t="s">
        <v>117</v>
      </c>
      <c r="C62" s="11">
        <f>'SO 01-06-02'!M8</f>
        <v>0</v>
      </c>
      <c r="D62" s="11">
        <f>SUMIFS('SO 01-06-02'!O:O,'SO 01-06-02'!A:A,"P")</f>
        <v>0</v>
      </c>
      <c r="E62" s="11">
        <f>C62+D62</f>
        <v>0</v>
      </c>
      <c r="F62" s="12">
        <f>'SO 01-06-02'!T7</f>
        <v>0</v>
      </c>
    </row>
    <row r="63">
      <c r="A63" s="10" t="s">
        <v>118</v>
      </c>
      <c r="B63" s="10" t="s">
        <v>119</v>
      </c>
      <c r="C63" s="11">
        <f>'SO 01-12-01'!M8</f>
        <v>0</v>
      </c>
      <c r="D63" s="11">
        <f>SUMIFS('SO 01-12-01'!O:O,'SO 01-12-01'!A:A,"P")</f>
        <v>0</v>
      </c>
      <c r="E63" s="11">
        <f>C63+D63</f>
        <v>0</v>
      </c>
      <c r="F63" s="12">
        <f>'SO 01-12-01'!T7</f>
        <v>0</v>
      </c>
    </row>
    <row r="64">
      <c r="A64" s="10" t="s">
        <v>120</v>
      </c>
      <c r="B64" s="10" t="s">
        <v>121</v>
      </c>
      <c r="C64" s="11">
        <f>C65</f>
        <v>0</v>
      </c>
      <c r="D64" s="11">
        <f>D65</f>
        <v>0</v>
      </c>
      <c r="E64" s="11">
        <f>C64+D64</f>
        <v>0</v>
      </c>
      <c r="F64" s="12">
        <f>F65</f>
        <v>0</v>
      </c>
    </row>
    <row r="65">
      <c r="A65" s="10" t="s">
        <v>122</v>
      </c>
      <c r="B65" s="10" t="s">
        <v>123</v>
      </c>
      <c r="C65" s="11">
        <f>'SO 01-01-02'!M8</f>
        <v>0</v>
      </c>
      <c r="D65" s="11">
        <f>SUMIFS('SO 01-01-02'!O:O,'SO 01-01-02'!A:A,"P")</f>
        <v>0</v>
      </c>
      <c r="E65" s="11">
        <f>C65+D65</f>
        <v>0</v>
      </c>
      <c r="F65" s="12">
        <f>'SO 01-01-02'!T7</f>
        <v>0</v>
      </c>
    </row>
    <row r="66">
      <c r="A66" s="10" t="s">
        <v>124</v>
      </c>
      <c r="B66" s="10" t="s">
        <v>125</v>
      </c>
      <c r="C66" s="11">
        <f>C67</f>
        <v>0</v>
      </c>
      <c r="D66" s="11">
        <f>D67</f>
        <v>0</v>
      </c>
      <c r="E66" s="11">
        <f>C66+D66</f>
        <v>0</v>
      </c>
      <c r="F66" s="12">
        <f>F67</f>
        <v>0</v>
      </c>
    </row>
    <row r="67">
      <c r="A67" s="10" t="s">
        <v>126</v>
      </c>
      <c r="B67" s="10" t="s">
        <v>127</v>
      </c>
      <c r="C67" s="11">
        <f>'SO 90-00-01'!M8</f>
        <v>0</v>
      </c>
      <c r="D67" s="11">
        <f>SUMIFS('SO 90-00-01'!O:O,'SO 90-00-01'!A:A,"P")</f>
        <v>0</v>
      </c>
      <c r="E67" s="11">
        <f>C67+D67</f>
        <v>0</v>
      </c>
      <c r="F67" s="12">
        <f>'SO 90-00-01'!T7</f>
        <v>0</v>
      </c>
    </row>
    <row r="68">
      <c r="A68" s="10" t="s">
        <v>128</v>
      </c>
      <c r="B68" s="10" t="s">
        <v>129</v>
      </c>
      <c r="C68" s="11">
        <f>C69</f>
        <v>0</v>
      </c>
      <c r="D68" s="11">
        <f>D69</f>
        <v>0</v>
      </c>
      <c r="E68" s="11">
        <f>C68+D68</f>
        <v>0</v>
      </c>
      <c r="F68" s="12">
        <f>F69</f>
        <v>0</v>
      </c>
    </row>
    <row r="69">
      <c r="A69" s="10" t="s">
        <v>130</v>
      </c>
      <c r="B69" s="10" t="s">
        <v>131</v>
      </c>
      <c r="C69" s="11">
        <f>'SO 98-98'!M8</f>
        <v>0</v>
      </c>
      <c r="D69" s="11">
        <f>SUMIFS('SO 98-98'!O:O,'SO 98-98'!A:A,"P")</f>
        <v>0</v>
      </c>
      <c r="E69" s="11">
        <f>C69+D69</f>
        <v>0</v>
      </c>
      <c r="F69" s="12">
        <f>'SO 98-98'!T7</f>
        <v>0</v>
      </c>
    </row>
    <row r="70">
      <c r="A70" s="10" t="s">
        <v>132</v>
      </c>
      <c r="B70" s="10" t="s">
        <v>133</v>
      </c>
      <c r="C70" s="11">
        <f>C71</f>
        <v>0</v>
      </c>
      <c r="D70" s="11">
        <f>D71</f>
        <v>0</v>
      </c>
      <c r="E70" s="11">
        <f>C70+D70</f>
        <v>0</v>
      </c>
      <c r="F70" s="12">
        <f>F71</f>
        <v>0</v>
      </c>
    </row>
    <row r="71">
      <c r="A71" s="10" t="s">
        <v>134</v>
      </c>
      <c r="B71" s="10" t="s">
        <v>133</v>
      </c>
      <c r="C71" s="11">
        <f>'SO 90-90'!M8</f>
        <v>0</v>
      </c>
      <c r="D71" s="11">
        <f>SUMIFS('SO 90-90'!O:O,'SO 90-90'!A:A,"P")</f>
        <v>0</v>
      </c>
      <c r="E71" s="11">
        <f>C71+D71</f>
        <v>0</v>
      </c>
      <c r="F71" s="12">
        <f>'SO 90-90'!T7</f>
        <v>0</v>
      </c>
    </row>
    <row r="72">
      <c r="A72" s="10" t="s">
        <v>135</v>
      </c>
      <c r="B72" s="10" t="s">
        <v>136</v>
      </c>
      <c r="C72" s="11">
        <f>C73+C74+C75+C76+C77+C78+C79+C80</f>
        <v>0</v>
      </c>
      <c r="D72" s="11">
        <f>D73+D74+D75+D76+D77+D78+D79+D80</f>
        <v>0</v>
      </c>
      <c r="E72" s="11">
        <f>C72+D72</f>
        <v>0</v>
      </c>
      <c r="F72" s="12">
        <f>F73+F74+F75+F76+F77+F78+F79+F80</f>
        <v>0</v>
      </c>
    </row>
    <row r="73">
      <c r="A73" s="10" t="s">
        <v>137</v>
      </c>
      <c r="B73" s="10" t="s">
        <v>138</v>
      </c>
      <c r="C73" s="11">
        <f>'SO 01-11-11'!M8</f>
        <v>0</v>
      </c>
      <c r="D73" s="11">
        <f>SUMIFS('SO 01-11-11'!O:O,'SO 01-11-11'!A:A,"P")</f>
        <v>0</v>
      </c>
      <c r="E73" s="11">
        <f>C73+D73</f>
        <v>0</v>
      </c>
      <c r="F73" s="12">
        <f>'SO 01-11-11'!T7</f>
        <v>0</v>
      </c>
    </row>
    <row r="74">
      <c r="A74" s="10" t="s">
        <v>139</v>
      </c>
      <c r="B74" s="10" t="s">
        <v>140</v>
      </c>
      <c r="C74" s="11">
        <f>'SO 01-11-12'!M8</f>
        <v>0</v>
      </c>
      <c r="D74" s="11">
        <f>SUMIFS('SO 01-11-12'!O:O,'SO 01-11-12'!A:A,"P")</f>
        <v>0</v>
      </c>
      <c r="E74" s="11">
        <f>C74+D74</f>
        <v>0</v>
      </c>
      <c r="F74" s="12">
        <f>'SO 01-11-12'!T7</f>
        <v>0</v>
      </c>
    </row>
    <row r="75">
      <c r="A75" s="10" t="s">
        <v>141</v>
      </c>
      <c r="B75" s="10" t="s">
        <v>142</v>
      </c>
      <c r="C75" s="11">
        <f>'SO 01-11-13'!M8</f>
        <v>0</v>
      </c>
      <c r="D75" s="11">
        <f>SUMIFS('SO 01-11-13'!O:O,'SO 01-11-13'!A:A,"P")</f>
        <v>0</v>
      </c>
      <c r="E75" s="11">
        <f>C75+D75</f>
        <v>0</v>
      </c>
      <c r="F75" s="12">
        <f>'SO 01-11-13'!T7</f>
        <v>0</v>
      </c>
    </row>
    <row r="76">
      <c r="A76" s="10" t="s">
        <v>143</v>
      </c>
      <c r="B76" s="10" t="s">
        <v>144</v>
      </c>
      <c r="C76" s="11">
        <f>'SO 01-15-04'!M8</f>
        <v>0</v>
      </c>
      <c r="D76" s="11">
        <f>SUMIFS('SO 01-15-04'!O:O,'SO 01-15-04'!A:A,"P")</f>
        <v>0</v>
      </c>
      <c r="E76" s="11">
        <f>C76+D76</f>
        <v>0</v>
      </c>
      <c r="F76" s="12">
        <f>'SO 01-15-04'!T7</f>
        <v>0</v>
      </c>
    </row>
    <row r="77">
      <c r="A77" s="10" t="s">
        <v>145</v>
      </c>
      <c r="B77" s="10" t="s">
        <v>146</v>
      </c>
      <c r="C77" s="11">
        <f>'SO 01-15-05'!M8</f>
        <v>0</v>
      </c>
      <c r="D77" s="11">
        <f>SUMIFS('SO 01-15-05'!O:O,'SO 01-15-05'!A:A,"P")</f>
        <v>0</v>
      </c>
      <c r="E77" s="11">
        <f>C77+D77</f>
        <v>0</v>
      </c>
      <c r="F77" s="12">
        <f>'SO 01-15-05'!T7</f>
        <v>0</v>
      </c>
    </row>
    <row r="78">
      <c r="A78" s="10" t="s">
        <v>147</v>
      </c>
      <c r="B78" s="10" t="s">
        <v>148</v>
      </c>
      <c r="C78" s="11">
        <f>'SO 01-18-06'!M8</f>
        <v>0</v>
      </c>
      <c r="D78" s="11">
        <f>SUMIFS('SO 01-18-06'!O:O,'SO 01-18-06'!A:A,"P")</f>
        <v>0</v>
      </c>
      <c r="E78" s="11">
        <f>C78+D78</f>
        <v>0</v>
      </c>
      <c r="F78" s="12">
        <f>'SO 01-18-06'!T7</f>
        <v>0</v>
      </c>
    </row>
    <row r="79">
      <c r="A79" s="10" t="s">
        <v>149</v>
      </c>
      <c r="B79" s="10" t="s">
        <v>150</v>
      </c>
      <c r="C79" s="11">
        <f>'SO 01-18-07'!M8</f>
        <v>0</v>
      </c>
      <c r="D79" s="11">
        <f>SUMIFS('SO 01-18-07'!O:O,'SO 01-18-07'!A:A,"P")</f>
        <v>0</v>
      </c>
      <c r="E79" s="11">
        <f>C79+D79</f>
        <v>0</v>
      </c>
      <c r="F79" s="12">
        <f>'SO 01-18-07'!T7</f>
        <v>0</v>
      </c>
    </row>
    <row r="80">
      <c r="A80" s="10" t="s">
        <v>151</v>
      </c>
      <c r="B80" s="10" t="s">
        <v>152</v>
      </c>
      <c r="C80" s="11">
        <f>'SO 01-27-03'!M8</f>
        <v>0</v>
      </c>
      <c r="D80" s="11">
        <f>SUMIFS('SO 01-27-03'!O:O,'SO 01-27-03'!A:A,"P")</f>
        <v>0</v>
      </c>
      <c r="E80" s="11">
        <f>C80+D80</f>
        <v>0</v>
      </c>
      <c r="F80" s="12">
        <f>'SO 01-27-03'!T7</f>
        <v>0</v>
      </c>
    </row>
    <row r="81">
      <c r="A81" s="13"/>
      <c r="B81" s="13"/>
      <c r="C81" s="14"/>
      <c r="D81" s="14"/>
      <c r="E81" s="14"/>
      <c r="F81" s="15"/>
    </row>
  </sheetData>
  <sheetProtection sheet="1" objects="1" scenarios="1" spinCount="100000" saltValue="T2dw+RqY9p2UxCXFEsKkp3yiLljaAzYHEE8DiCW3RXNWiB8IH2iUNPPoIXI+XpOcMjkvanS3jFgjO7Bf5dtW2g==" hashValue="O4iUuUuz8kkmKJ0CeLN6hirf57qtgK20jAOzdYAHb09ZEJRRXOzDsb0qCXnH3gcAWVtIal2N6OmJ1o3TBUX9Dw==" algorithmName="SHA-512" password="95DC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COUNTIFS(L8:L219,"=0",A8:A219,"P")+COUNTIFS(L8:L219,"",A8:A219,"P")+SUM(Q8:Q219)</f>
        <v>0</v>
      </c>
    </row>
    <row r="8">
      <c r="A8" s="1" t="s">
        <v>173</v>
      </c>
      <c r="C8" s="22" t="s">
        <v>1155</v>
      </c>
      <c r="E8" s="23" t="s">
        <v>39</v>
      </c>
      <c r="L8" s="24">
        <f>L9+L22+L59+L104+L121+L146+L155+L172+L181+L210</f>
        <v>0</v>
      </c>
      <c r="M8" s="24">
        <f>M9+M22+M59+M104+M121+M146+M155+M172+M181+M210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1</v>
      </c>
      <c r="C10" s="26" t="s">
        <v>1156</v>
      </c>
      <c r="D10" t="s">
        <v>180</v>
      </c>
      <c r="E10" s="27" t="s">
        <v>1157</v>
      </c>
      <c r="F10" s="28" t="s">
        <v>683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 ht="63.75">
      <c r="A11" s="1" t="s">
        <v>183</v>
      </c>
      <c r="E11" s="27" t="s">
        <v>1158</v>
      </c>
    </row>
    <row r="12">
      <c r="A12" s="1" t="s">
        <v>184</v>
      </c>
      <c r="E12" s="33" t="s">
        <v>1159</v>
      </c>
    </row>
    <row r="13">
      <c r="A13" s="1" t="s">
        <v>185</v>
      </c>
      <c r="E13" s="27" t="s">
        <v>1160</v>
      </c>
    </row>
    <row r="14">
      <c r="A14" s="1" t="s">
        <v>178</v>
      </c>
      <c r="B14" s="1">
        <v>2</v>
      </c>
      <c r="C14" s="26" t="s">
        <v>1161</v>
      </c>
      <c r="D14" t="s">
        <v>180</v>
      </c>
      <c r="E14" s="27" t="s">
        <v>1162</v>
      </c>
      <c r="F14" s="28" t="s">
        <v>683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183</v>
      </c>
      <c r="E15" s="27" t="s">
        <v>1163</v>
      </c>
    </row>
    <row r="16">
      <c r="A16" s="1" t="s">
        <v>184</v>
      </c>
      <c r="E16" s="33" t="s">
        <v>1159</v>
      </c>
    </row>
    <row r="17" ht="38.25">
      <c r="A17" s="1" t="s">
        <v>185</v>
      </c>
      <c r="E17" s="27" t="s">
        <v>1164</v>
      </c>
    </row>
    <row r="18">
      <c r="A18" s="1" t="s">
        <v>178</v>
      </c>
      <c r="B18" s="1">
        <v>46</v>
      </c>
      <c r="C18" s="26" t="s">
        <v>1165</v>
      </c>
      <c r="D18" t="s">
        <v>180</v>
      </c>
      <c r="E18" s="27" t="s">
        <v>1166</v>
      </c>
      <c r="F18" s="28" t="s">
        <v>683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183</v>
      </c>
      <c r="E19" s="27" t="s">
        <v>1167</v>
      </c>
    </row>
    <row r="20">
      <c r="A20" s="1" t="s">
        <v>184</v>
      </c>
      <c r="E20" s="33" t="s">
        <v>1159</v>
      </c>
    </row>
    <row r="21">
      <c r="A21" s="1" t="s">
        <v>185</v>
      </c>
      <c r="E21" s="27" t="s">
        <v>975</v>
      </c>
    </row>
    <row r="22">
      <c r="A22" s="1" t="s">
        <v>175</v>
      </c>
      <c r="C22" s="22" t="s">
        <v>176</v>
      </c>
      <c r="E22" s="23" t="s">
        <v>177</v>
      </c>
      <c r="L22" s="24">
        <f>SUMIFS(L23:L58,A23:A58,"P")</f>
        <v>0</v>
      </c>
      <c r="M22" s="24">
        <f>SUMIFS(M23:M58,A23:A58,"P")</f>
        <v>0</v>
      </c>
      <c r="N22" s="25"/>
    </row>
    <row r="23">
      <c r="A23" s="1" t="s">
        <v>178</v>
      </c>
      <c r="B23" s="1">
        <v>3</v>
      </c>
      <c r="C23" s="26" t="s">
        <v>1168</v>
      </c>
      <c r="D23" t="s">
        <v>180</v>
      </c>
      <c r="E23" s="27" t="s">
        <v>1169</v>
      </c>
      <c r="F23" s="28" t="s">
        <v>352</v>
      </c>
      <c r="G23" s="29">
        <v>2400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1170</v>
      </c>
    </row>
    <row r="26" ht="38.25">
      <c r="A26" s="1" t="s">
        <v>185</v>
      </c>
      <c r="E26" s="27" t="s">
        <v>1171</v>
      </c>
    </row>
    <row r="27">
      <c r="A27" s="1" t="s">
        <v>178</v>
      </c>
      <c r="B27" s="1">
        <v>4</v>
      </c>
      <c r="C27" s="26" t="s">
        <v>1172</v>
      </c>
      <c r="D27" t="s">
        <v>180</v>
      </c>
      <c r="E27" s="27" t="s">
        <v>1173</v>
      </c>
      <c r="F27" s="28" t="s">
        <v>182</v>
      </c>
      <c r="G27" s="29">
        <v>202.5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1174</v>
      </c>
    </row>
    <row r="29">
      <c r="A29" s="1" t="s">
        <v>184</v>
      </c>
      <c r="E29" s="33" t="s">
        <v>1175</v>
      </c>
    </row>
    <row r="30" ht="25.5">
      <c r="A30" s="1" t="s">
        <v>185</v>
      </c>
      <c r="E30" s="27" t="s">
        <v>1176</v>
      </c>
    </row>
    <row r="31">
      <c r="A31" s="1" t="s">
        <v>178</v>
      </c>
      <c r="B31" s="1">
        <v>5</v>
      </c>
      <c r="C31" s="26" t="s">
        <v>1177</v>
      </c>
      <c r="D31" t="s">
        <v>180</v>
      </c>
      <c r="E31" s="27" t="s">
        <v>1178</v>
      </c>
      <c r="F31" s="28" t="s">
        <v>182</v>
      </c>
      <c r="G31" s="29">
        <v>666.5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1179</v>
      </c>
    </row>
    <row r="33" ht="76.5">
      <c r="A33" s="1" t="s">
        <v>184</v>
      </c>
      <c r="E33" s="33" t="s">
        <v>1180</v>
      </c>
    </row>
    <row r="34" ht="306">
      <c r="A34" s="1" t="s">
        <v>185</v>
      </c>
      <c r="E34" s="27" t="s">
        <v>1181</v>
      </c>
    </row>
    <row r="35">
      <c r="A35" s="1" t="s">
        <v>178</v>
      </c>
      <c r="B35" s="1">
        <v>6</v>
      </c>
      <c r="C35" s="26" t="s">
        <v>988</v>
      </c>
      <c r="D35" t="s">
        <v>180</v>
      </c>
      <c r="E35" s="27" t="s">
        <v>989</v>
      </c>
      <c r="F35" s="28" t="s">
        <v>182</v>
      </c>
      <c r="G35" s="29">
        <v>13741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38.25">
      <c r="A37" s="1" t="s">
        <v>184</v>
      </c>
      <c r="E37" s="33" t="s">
        <v>1182</v>
      </c>
    </row>
    <row r="38" ht="318.75">
      <c r="A38" s="1" t="s">
        <v>185</v>
      </c>
      <c r="E38" s="27" t="s">
        <v>991</v>
      </c>
    </row>
    <row r="39">
      <c r="A39" s="1" t="s">
        <v>178</v>
      </c>
      <c r="B39" s="1">
        <v>7</v>
      </c>
      <c r="C39" s="26" t="s">
        <v>1183</v>
      </c>
      <c r="D39" t="s">
        <v>180</v>
      </c>
      <c r="E39" s="27" t="s">
        <v>1184</v>
      </c>
      <c r="F39" s="28" t="s">
        <v>182</v>
      </c>
      <c r="G39" s="29">
        <v>4394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1185</v>
      </c>
    </row>
    <row r="41">
      <c r="A41" s="1" t="s">
        <v>184</v>
      </c>
      <c r="E41" s="33" t="s">
        <v>1186</v>
      </c>
    </row>
    <row r="42" ht="229.5">
      <c r="A42" s="1" t="s">
        <v>185</v>
      </c>
      <c r="E42" s="27" t="s">
        <v>1187</v>
      </c>
    </row>
    <row r="43">
      <c r="A43" s="1" t="s">
        <v>178</v>
      </c>
      <c r="B43" s="1">
        <v>8</v>
      </c>
      <c r="C43" s="26" t="s">
        <v>579</v>
      </c>
      <c r="D43" t="s">
        <v>180</v>
      </c>
      <c r="E43" s="27" t="s">
        <v>580</v>
      </c>
      <c r="F43" s="28" t="s">
        <v>201</v>
      </c>
      <c r="G43" s="29">
        <v>2482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 ht="51">
      <c r="A44" s="1" t="s">
        <v>183</v>
      </c>
      <c r="E44" s="27" t="s">
        <v>1188</v>
      </c>
    </row>
    <row r="45">
      <c r="A45" s="1" t="s">
        <v>184</v>
      </c>
      <c r="E45" s="33" t="s">
        <v>1189</v>
      </c>
    </row>
    <row r="46" ht="25.5">
      <c r="A46" s="1" t="s">
        <v>185</v>
      </c>
      <c r="E46" s="27" t="s">
        <v>581</v>
      </c>
    </row>
    <row r="47">
      <c r="A47" s="1" t="s">
        <v>178</v>
      </c>
      <c r="B47" s="1">
        <v>9</v>
      </c>
      <c r="C47" s="26" t="s">
        <v>1190</v>
      </c>
      <c r="D47" t="s">
        <v>180</v>
      </c>
      <c r="E47" s="27" t="s">
        <v>1191</v>
      </c>
      <c r="F47" s="28" t="s">
        <v>201</v>
      </c>
      <c r="G47" s="29">
        <v>1750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1192</v>
      </c>
    </row>
    <row r="50" ht="38.25">
      <c r="A50" s="1" t="s">
        <v>185</v>
      </c>
      <c r="E50" s="27" t="s">
        <v>1193</v>
      </c>
    </row>
    <row r="51">
      <c r="A51" s="1" t="s">
        <v>178</v>
      </c>
      <c r="B51" s="1">
        <v>10</v>
      </c>
      <c r="C51" s="26" t="s">
        <v>1194</v>
      </c>
      <c r="D51" t="s">
        <v>180</v>
      </c>
      <c r="E51" s="27" t="s">
        <v>1195</v>
      </c>
      <c r="F51" s="28" t="s">
        <v>201</v>
      </c>
      <c r="G51" s="29">
        <v>1750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1192</v>
      </c>
    </row>
    <row r="54" ht="25.5">
      <c r="A54" s="1" t="s">
        <v>185</v>
      </c>
      <c r="E54" s="27" t="s">
        <v>1196</v>
      </c>
    </row>
    <row r="55">
      <c r="A55" s="1" t="s">
        <v>178</v>
      </c>
      <c r="B55" s="1">
        <v>11</v>
      </c>
      <c r="C55" s="26" t="s">
        <v>588</v>
      </c>
      <c r="D55" t="s">
        <v>180</v>
      </c>
      <c r="E55" s="27" t="s">
        <v>589</v>
      </c>
      <c r="F55" s="28" t="s">
        <v>201</v>
      </c>
      <c r="G55" s="29">
        <v>1750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1192</v>
      </c>
    </row>
    <row r="58" ht="38.25">
      <c r="A58" s="1" t="s">
        <v>185</v>
      </c>
      <c r="E58" s="27" t="s">
        <v>1197</v>
      </c>
    </row>
    <row r="59">
      <c r="A59" s="1" t="s">
        <v>175</v>
      </c>
      <c r="C59" s="22" t="s">
        <v>594</v>
      </c>
      <c r="E59" s="23" t="s">
        <v>992</v>
      </c>
      <c r="L59" s="24">
        <f>SUMIFS(L60:L103,A60:A103,"P")</f>
        <v>0</v>
      </c>
      <c r="M59" s="24">
        <f>SUMIFS(M60:M103,A60:A103,"P")</f>
        <v>0</v>
      </c>
      <c r="N59" s="25"/>
    </row>
    <row r="60">
      <c r="A60" s="1" t="s">
        <v>178</v>
      </c>
      <c r="B60" s="1">
        <v>12</v>
      </c>
      <c r="C60" s="26" t="s">
        <v>1198</v>
      </c>
      <c r="D60" t="s">
        <v>180</v>
      </c>
      <c r="E60" s="27" t="s">
        <v>1199</v>
      </c>
      <c r="F60" s="28" t="s">
        <v>374</v>
      </c>
      <c r="G60" s="29">
        <v>48.259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985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1200</v>
      </c>
    </row>
    <row r="62" ht="76.5">
      <c r="A62" s="1" t="s">
        <v>184</v>
      </c>
      <c r="E62" s="33" t="s">
        <v>1201</v>
      </c>
    </row>
    <row r="63" ht="255">
      <c r="A63" s="1" t="s">
        <v>185</v>
      </c>
      <c r="E63" s="27" t="s">
        <v>1005</v>
      </c>
    </row>
    <row r="64">
      <c r="A64" s="1" t="s">
        <v>178</v>
      </c>
      <c r="B64" s="1">
        <v>13</v>
      </c>
      <c r="C64" s="26" t="s">
        <v>1202</v>
      </c>
      <c r="D64" t="s">
        <v>180</v>
      </c>
      <c r="E64" s="27" t="s">
        <v>1203</v>
      </c>
      <c r="F64" s="28" t="s">
        <v>201</v>
      </c>
      <c r="G64" s="29">
        <v>70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985</v>
      </c>
      <c r="O64" s="32">
        <f>M64*AA64</f>
        <v>0</v>
      </c>
      <c r="P64" s="1">
        <v>3</v>
      </c>
      <c r="AA64" s="1">
        <f>IF(P64=1,$O$3,IF(P64=2,$O$4,$O$5))</f>
        <v>0</v>
      </c>
    </row>
    <row r="65" ht="38.25">
      <c r="A65" s="1" t="s">
        <v>183</v>
      </c>
      <c r="E65" s="27" t="s">
        <v>1204</v>
      </c>
    </row>
    <row r="66">
      <c r="A66" s="1" t="s">
        <v>184</v>
      </c>
      <c r="E66" s="33" t="s">
        <v>1205</v>
      </c>
    </row>
    <row r="67">
      <c r="A67" s="1" t="s">
        <v>185</v>
      </c>
      <c r="E67" s="27" t="s">
        <v>1013</v>
      </c>
    </row>
    <row r="68">
      <c r="A68" s="1" t="s">
        <v>178</v>
      </c>
      <c r="B68" s="1">
        <v>14</v>
      </c>
      <c r="C68" s="26" t="s">
        <v>1206</v>
      </c>
      <c r="D68" t="s">
        <v>180</v>
      </c>
      <c r="E68" s="27" t="s">
        <v>1207</v>
      </c>
      <c r="F68" s="28" t="s">
        <v>194</v>
      </c>
      <c r="G68" s="29">
        <v>4357.75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1208</v>
      </c>
    </row>
    <row r="70" ht="255">
      <c r="A70" s="1" t="s">
        <v>184</v>
      </c>
      <c r="E70" s="33" t="s">
        <v>1209</v>
      </c>
    </row>
    <row r="71" ht="63.75">
      <c r="A71" s="1" t="s">
        <v>185</v>
      </c>
      <c r="E71" s="27" t="s">
        <v>1018</v>
      </c>
    </row>
    <row r="72">
      <c r="A72" s="1" t="s">
        <v>178</v>
      </c>
      <c r="B72" s="1">
        <v>15</v>
      </c>
      <c r="C72" s="26" t="s">
        <v>1210</v>
      </c>
      <c r="D72" t="s">
        <v>180</v>
      </c>
      <c r="E72" s="27" t="s">
        <v>1211</v>
      </c>
      <c r="F72" s="28" t="s">
        <v>194</v>
      </c>
      <c r="G72" s="29">
        <v>1510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985</v>
      </c>
      <c r="O72" s="32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183</v>
      </c>
      <c r="E73" s="27" t="s">
        <v>1212</v>
      </c>
    </row>
    <row r="74" ht="38.25">
      <c r="A74" s="1" t="s">
        <v>184</v>
      </c>
      <c r="E74" s="33" t="s">
        <v>1213</v>
      </c>
    </row>
    <row r="75" ht="63.75">
      <c r="A75" s="1" t="s">
        <v>185</v>
      </c>
      <c r="E75" s="27" t="s">
        <v>1018</v>
      </c>
    </row>
    <row r="76">
      <c r="A76" s="1" t="s">
        <v>178</v>
      </c>
      <c r="B76" s="1">
        <v>16</v>
      </c>
      <c r="C76" s="26" t="s">
        <v>1214</v>
      </c>
      <c r="D76" t="s">
        <v>180</v>
      </c>
      <c r="E76" s="27" t="s">
        <v>1215</v>
      </c>
      <c r="F76" s="28" t="s">
        <v>207</v>
      </c>
      <c r="G76" s="29">
        <v>4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985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 ht="25.5">
      <c r="A78" s="1" t="s">
        <v>184</v>
      </c>
      <c r="E78" s="33" t="s">
        <v>1216</v>
      </c>
    </row>
    <row r="79" ht="38.25">
      <c r="A79" s="1" t="s">
        <v>185</v>
      </c>
      <c r="E79" s="27" t="s">
        <v>1029</v>
      </c>
    </row>
    <row r="80">
      <c r="A80" s="1" t="s">
        <v>178</v>
      </c>
      <c r="B80" s="1">
        <v>17</v>
      </c>
      <c r="C80" s="26" t="s">
        <v>1026</v>
      </c>
      <c r="D80" t="s">
        <v>180</v>
      </c>
      <c r="E80" s="27" t="s">
        <v>1027</v>
      </c>
      <c r="F80" s="28" t="s">
        <v>207</v>
      </c>
      <c r="G80" s="29">
        <v>108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985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 ht="25.5">
      <c r="A82" s="1" t="s">
        <v>184</v>
      </c>
      <c r="E82" s="33" t="s">
        <v>1217</v>
      </c>
    </row>
    <row r="83" ht="38.25">
      <c r="A83" s="1" t="s">
        <v>185</v>
      </c>
      <c r="E83" s="27" t="s">
        <v>1029</v>
      </c>
    </row>
    <row r="84">
      <c r="A84" s="1" t="s">
        <v>178</v>
      </c>
      <c r="B84" s="1">
        <v>18</v>
      </c>
      <c r="C84" s="26" t="s">
        <v>1218</v>
      </c>
      <c r="D84" t="s">
        <v>180</v>
      </c>
      <c r="E84" s="27" t="s">
        <v>1219</v>
      </c>
      <c r="F84" s="28" t="s">
        <v>194</v>
      </c>
      <c r="G84" s="29">
        <v>506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985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25.5">
      <c r="A86" s="1" t="s">
        <v>184</v>
      </c>
      <c r="E86" s="33" t="s">
        <v>1220</v>
      </c>
    </row>
    <row r="87" ht="38.25">
      <c r="A87" s="1" t="s">
        <v>185</v>
      </c>
      <c r="E87" s="27" t="s">
        <v>1221</v>
      </c>
    </row>
    <row r="88">
      <c r="A88" s="1" t="s">
        <v>178</v>
      </c>
      <c r="B88" s="1">
        <v>19</v>
      </c>
      <c r="C88" s="26" t="s">
        <v>1222</v>
      </c>
      <c r="D88" t="s">
        <v>180</v>
      </c>
      <c r="E88" s="27" t="s">
        <v>1223</v>
      </c>
      <c r="F88" s="28" t="s">
        <v>182</v>
      </c>
      <c r="G88" s="29">
        <v>520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985</v>
      </c>
      <c r="O88" s="32">
        <f>M88*AA88</f>
        <v>0</v>
      </c>
      <c r="P88" s="1">
        <v>3</v>
      </c>
      <c r="AA88" s="1">
        <f>IF(P88=1,$O$3,IF(P88=2,$O$4,$O$5))</f>
        <v>0</v>
      </c>
    </row>
    <row r="89" ht="51">
      <c r="A89" s="1" t="s">
        <v>183</v>
      </c>
      <c r="E89" s="27" t="s">
        <v>1224</v>
      </c>
    </row>
    <row r="90">
      <c r="A90" s="1" t="s">
        <v>184</v>
      </c>
      <c r="E90" s="33" t="s">
        <v>1225</v>
      </c>
    </row>
    <row r="91" ht="38.25">
      <c r="A91" s="1" t="s">
        <v>185</v>
      </c>
      <c r="E91" s="27" t="s">
        <v>1033</v>
      </c>
    </row>
    <row r="92">
      <c r="A92" s="1" t="s">
        <v>178</v>
      </c>
      <c r="B92" s="1">
        <v>47</v>
      </c>
      <c r="C92" s="26" t="s">
        <v>1226</v>
      </c>
      <c r="D92" t="s">
        <v>180</v>
      </c>
      <c r="E92" s="27" t="s">
        <v>1227</v>
      </c>
      <c r="F92" s="28" t="s">
        <v>207</v>
      </c>
      <c r="G92" s="29">
        <v>320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180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1228</v>
      </c>
    </row>
    <row r="94" ht="38.25">
      <c r="A94" s="1" t="s">
        <v>184</v>
      </c>
      <c r="E94" s="33" t="s">
        <v>1229</v>
      </c>
    </row>
    <row r="95" ht="63.75">
      <c r="A95" s="1" t="s">
        <v>185</v>
      </c>
      <c r="E95" s="27" t="s">
        <v>1230</v>
      </c>
    </row>
    <row r="96">
      <c r="A96" s="1" t="s">
        <v>178</v>
      </c>
      <c r="B96" s="1">
        <v>48</v>
      </c>
      <c r="C96" s="26" t="s">
        <v>1231</v>
      </c>
      <c r="D96" t="s">
        <v>180</v>
      </c>
      <c r="E96" s="27" t="s">
        <v>1232</v>
      </c>
      <c r="F96" s="28" t="s">
        <v>182</v>
      </c>
      <c r="G96" s="29">
        <v>1089.8499999999999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180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1233</v>
      </c>
    </row>
    <row r="98">
      <c r="A98" s="1" t="s">
        <v>184</v>
      </c>
      <c r="E98" s="33" t="s">
        <v>1234</v>
      </c>
    </row>
    <row r="99" ht="38.25">
      <c r="A99" s="1" t="s">
        <v>185</v>
      </c>
      <c r="E99" s="27" t="s">
        <v>1033</v>
      </c>
    </row>
    <row r="100">
      <c r="A100" s="1" t="s">
        <v>178</v>
      </c>
      <c r="B100" s="1">
        <v>49</v>
      </c>
      <c r="C100" s="26" t="s">
        <v>1235</v>
      </c>
      <c r="D100" t="s">
        <v>180</v>
      </c>
      <c r="E100" s="27" t="s">
        <v>1236</v>
      </c>
      <c r="F100" s="28" t="s">
        <v>182</v>
      </c>
      <c r="G100" s="29">
        <v>1648.5350000000001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  <c r="E102" s="33" t="s">
        <v>1237</v>
      </c>
    </row>
    <row r="103" ht="38.25">
      <c r="A103" s="1" t="s">
        <v>185</v>
      </c>
      <c r="E103" s="27" t="s">
        <v>1033</v>
      </c>
    </row>
    <row r="104">
      <c r="A104" s="1" t="s">
        <v>175</v>
      </c>
      <c r="C104" s="22" t="s">
        <v>1034</v>
      </c>
      <c r="E104" s="23" t="s">
        <v>1035</v>
      </c>
      <c r="L104" s="24">
        <f>SUMIFS(L105:L120,A105:A120,"P")</f>
        <v>0</v>
      </c>
      <c r="M104" s="24">
        <f>SUMIFS(M105:M120,A105:A120,"P")</f>
        <v>0</v>
      </c>
      <c r="N104" s="25"/>
    </row>
    <row r="105">
      <c r="A105" s="1" t="s">
        <v>178</v>
      </c>
      <c r="B105" s="1">
        <v>20</v>
      </c>
      <c r="C105" s="26" t="s">
        <v>1238</v>
      </c>
      <c r="D105" t="s">
        <v>180</v>
      </c>
      <c r="E105" s="27" t="s">
        <v>1239</v>
      </c>
      <c r="F105" s="28" t="s">
        <v>182</v>
      </c>
      <c r="G105" s="29">
        <v>2995.1500000000001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985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 ht="25.5">
      <c r="A106" s="1" t="s">
        <v>183</v>
      </c>
      <c r="E106" s="27" t="s">
        <v>1240</v>
      </c>
    </row>
    <row r="107" ht="102">
      <c r="A107" s="1" t="s">
        <v>184</v>
      </c>
      <c r="E107" s="33" t="s">
        <v>1241</v>
      </c>
    </row>
    <row r="108" ht="357">
      <c r="A108" s="1" t="s">
        <v>185</v>
      </c>
      <c r="E108" s="27" t="s">
        <v>1047</v>
      </c>
    </row>
    <row r="109">
      <c r="A109" s="1" t="s">
        <v>178</v>
      </c>
      <c r="B109" s="1">
        <v>21</v>
      </c>
      <c r="C109" s="26" t="s">
        <v>1242</v>
      </c>
      <c r="D109" t="s">
        <v>180</v>
      </c>
      <c r="E109" s="27" t="s">
        <v>1243</v>
      </c>
      <c r="F109" s="28" t="s">
        <v>374</v>
      </c>
      <c r="G109" s="29">
        <v>258.57600000000002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985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 ht="114.75">
      <c r="A111" s="1" t="s">
        <v>184</v>
      </c>
      <c r="E111" s="33" t="s">
        <v>1244</v>
      </c>
    </row>
    <row r="112" ht="267.75">
      <c r="A112" s="1" t="s">
        <v>185</v>
      </c>
      <c r="E112" s="27" t="s">
        <v>1051</v>
      </c>
    </row>
    <row r="113">
      <c r="A113" s="1" t="s">
        <v>178</v>
      </c>
      <c r="B113" s="1">
        <v>22</v>
      </c>
      <c r="C113" s="26" t="s">
        <v>1245</v>
      </c>
      <c r="D113" t="s">
        <v>180</v>
      </c>
      <c r="E113" s="27" t="s">
        <v>1246</v>
      </c>
      <c r="F113" s="28" t="s">
        <v>374</v>
      </c>
      <c r="G113" s="29">
        <v>57.512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985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183</v>
      </c>
      <c r="E114" s="27" t="s">
        <v>1247</v>
      </c>
    </row>
    <row r="115">
      <c r="A115" s="1" t="s">
        <v>184</v>
      </c>
      <c r="E115" s="33" t="s">
        <v>1248</v>
      </c>
    </row>
    <row r="116" ht="267.75">
      <c r="A116" s="1" t="s">
        <v>185</v>
      </c>
      <c r="E116" s="27" t="s">
        <v>1051</v>
      </c>
    </row>
    <row r="117">
      <c r="A117" s="1" t="s">
        <v>178</v>
      </c>
      <c r="B117" s="1">
        <v>23</v>
      </c>
      <c r="C117" s="26" t="s">
        <v>1058</v>
      </c>
      <c r="D117" t="s">
        <v>180</v>
      </c>
      <c r="E117" s="27" t="s">
        <v>1059</v>
      </c>
      <c r="F117" s="28" t="s">
        <v>1060</v>
      </c>
      <c r="G117" s="29">
        <v>22484.790000000001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985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1249</v>
      </c>
    </row>
    <row r="119">
      <c r="A119" s="1" t="s">
        <v>184</v>
      </c>
      <c r="E119" s="33" t="s">
        <v>1250</v>
      </c>
    </row>
    <row r="120" ht="293.25">
      <c r="A120" s="1" t="s">
        <v>185</v>
      </c>
      <c r="E120" s="27" t="s">
        <v>1062</v>
      </c>
    </row>
    <row r="121">
      <c r="A121" s="1" t="s">
        <v>175</v>
      </c>
      <c r="C121" s="22" t="s">
        <v>603</v>
      </c>
      <c r="E121" s="23" t="s">
        <v>604</v>
      </c>
      <c r="L121" s="24">
        <f>SUMIFS(L122:L145,A122:A145,"P")</f>
        <v>0</v>
      </c>
      <c r="M121" s="24">
        <f>SUMIFS(M122:M145,A122:A145,"P")</f>
        <v>0</v>
      </c>
      <c r="N121" s="25"/>
    </row>
    <row r="122">
      <c r="A122" s="1" t="s">
        <v>178</v>
      </c>
      <c r="B122" s="1">
        <v>24</v>
      </c>
      <c r="C122" s="26" t="s">
        <v>1251</v>
      </c>
      <c r="D122" t="s">
        <v>180</v>
      </c>
      <c r="E122" s="27" t="s">
        <v>1252</v>
      </c>
      <c r="F122" s="28" t="s">
        <v>182</v>
      </c>
      <c r="G122" s="29">
        <v>239.19999999999999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 ht="25.5">
      <c r="A123" s="1" t="s">
        <v>183</v>
      </c>
      <c r="E123" s="27" t="s">
        <v>1253</v>
      </c>
    </row>
    <row r="124">
      <c r="A124" s="1" t="s">
        <v>184</v>
      </c>
      <c r="E124" s="33" t="s">
        <v>1254</v>
      </c>
    </row>
    <row r="125" ht="357">
      <c r="A125" s="1" t="s">
        <v>185</v>
      </c>
      <c r="E125" s="27" t="s">
        <v>1047</v>
      </c>
    </row>
    <row r="126">
      <c r="A126" s="1" t="s">
        <v>178</v>
      </c>
      <c r="B126" s="1">
        <v>25</v>
      </c>
      <c r="C126" s="26" t="s">
        <v>1255</v>
      </c>
      <c r="D126" t="s">
        <v>180</v>
      </c>
      <c r="E126" s="27" t="s">
        <v>1256</v>
      </c>
      <c r="F126" s="28" t="s">
        <v>182</v>
      </c>
      <c r="G126" s="29">
        <v>62.719999999999999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1257</v>
      </c>
    </row>
    <row r="128">
      <c r="A128" s="1" t="s">
        <v>184</v>
      </c>
      <c r="E128" s="33" t="s">
        <v>1258</v>
      </c>
    </row>
    <row r="129" ht="357">
      <c r="A129" s="1" t="s">
        <v>185</v>
      </c>
      <c r="E129" s="27" t="s">
        <v>1047</v>
      </c>
    </row>
    <row r="130">
      <c r="A130" s="1" t="s">
        <v>178</v>
      </c>
      <c r="B130" s="1">
        <v>26</v>
      </c>
      <c r="C130" s="26" t="s">
        <v>1259</v>
      </c>
      <c r="D130" t="s">
        <v>180</v>
      </c>
      <c r="E130" s="27" t="s">
        <v>1260</v>
      </c>
      <c r="F130" s="28" t="s">
        <v>182</v>
      </c>
      <c r="G130" s="29">
        <v>359.69999999999999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1261</v>
      </c>
    </row>
    <row r="132">
      <c r="A132" s="1" t="s">
        <v>184</v>
      </c>
      <c r="E132" s="33" t="s">
        <v>1262</v>
      </c>
    </row>
    <row r="133" ht="357">
      <c r="A133" s="1" t="s">
        <v>185</v>
      </c>
      <c r="E133" s="27" t="s">
        <v>1263</v>
      </c>
    </row>
    <row r="134">
      <c r="A134" s="1" t="s">
        <v>178</v>
      </c>
      <c r="B134" s="1">
        <v>27</v>
      </c>
      <c r="C134" s="26" t="s">
        <v>1264</v>
      </c>
      <c r="D134" t="s">
        <v>180</v>
      </c>
      <c r="E134" s="27" t="s">
        <v>1265</v>
      </c>
      <c r="F134" s="28" t="s">
        <v>182</v>
      </c>
      <c r="G134" s="29">
        <v>232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89.25">
      <c r="A135" s="1" t="s">
        <v>183</v>
      </c>
      <c r="E135" s="27" t="s">
        <v>1266</v>
      </c>
    </row>
    <row r="136">
      <c r="A136" s="1" t="s">
        <v>184</v>
      </c>
      <c r="E136" s="33" t="s">
        <v>1267</v>
      </c>
    </row>
    <row r="137" ht="38.25">
      <c r="A137" s="1" t="s">
        <v>185</v>
      </c>
      <c r="E137" s="27" t="s">
        <v>1100</v>
      </c>
    </row>
    <row r="138">
      <c r="A138" s="1" t="s">
        <v>178</v>
      </c>
      <c r="B138" s="1">
        <v>28</v>
      </c>
      <c r="C138" s="26" t="s">
        <v>1268</v>
      </c>
      <c r="D138" t="s">
        <v>180</v>
      </c>
      <c r="E138" s="27" t="s">
        <v>1269</v>
      </c>
      <c r="F138" s="28" t="s">
        <v>182</v>
      </c>
      <c r="G138" s="29">
        <v>507.60000000000002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25.5">
      <c r="A139" s="1" t="s">
        <v>183</v>
      </c>
      <c r="E139" s="27" t="s">
        <v>1270</v>
      </c>
    </row>
    <row r="140" ht="25.5">
      <c r="A140" s="1" t="s">
        <v>184</v>
      </c>
      <c r="E140" s="33" t="s">
        <v>1271</v>
      </c>
    </row>
    <row r="141" ht="357">
      <c r="A141" s="1" t="s">
        <v>185</v>
      </c>
      <c r="E141" s="27" t="s">
        <v>1047</v>
      </c>
    </row>
    <row r="142">
      <c r="A142" s="1" t="s">
        <v>178</v>
      </c>
      <c r="B142" s="1">
        <v>29</v>
      </c>
      <c r="C142" s="26" t="s">
        <v>1272</v>
      </c>
      <c r="D142" t="s">
        <v>180</v>
      </c>
      <c r="E142" s="27" t="s">
        <v>1273</v>
      </c>
      <c r="F142" s="28" t="s">
        <v>374</v>
      </c>
      <c r="G142" s="29">
        <v>12.4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985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 ht="38.25">
      <c r="A143" s="1" t="s">
        <v>183</v>
      </c>
      <c r="E143" s="27" t="s">
        <v>1274</v>
      </c>
    </row>
    <row r="144">
      <c r="A144" s="1" t="s">
        <v>184</v>
      </c>
      <c r="E144" s="33" t="s">
        <v>1275</v>
      </c>
    </row>
    <row r="145" ht="178.5">
      <c r="A145" s="1" t="s">
        <v>185</v>
      </c>
      <c r="E145" s="27" t="s">
        <v>1276</v>
      </c>
    </row>
    <row r="146">
      <c r="A146" s="1" t="s">
        <v>175</v>
      </c>
      <c r="C146" s="22" t="s">
        <v>608</v>
      </c>
      <c r="E146" s="23" t="s">
        <v>148</v>
      </c>
      <c r="L146" s="24">
        <f>SUMIFS(L147:L154,A147:A154,"P")</f>
        <v>0</v>
      </c>
      <c r="M146" s="24">
        <f>SUMIFS(M147:M154,A147:A154,"P")</f>
        <v>0</v>
      </c>
      <c r="N146" s="25"/>
    </row>
    <row r="147">
      <c r="A147" s="1" t="s">
        <v>178</v>
      </c>
      <c r="B147" s="1">
        <v>30</v>
      </c>
      <c r="C147" s="26" t="s">
        <v>1277</v>
      </c>
      <c r="D147" t="s">
        <v>180</v>
      </c>
      <c r="E147" s="27" t="s">
        <v>1278</v>
      </c>
      <c r="F147" s="28" t="s">
        <v>194</v>
      </c>
      <c r="G147" s="29">
        <v>77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1279</v>
      </c>
    </row>
    <row r="149">
      <c r="A149" s="1" t="s">
        <v>184</v>
      </c>
      <c r="E149" s="33" t="s">
        <v>1280</v>
      </c>
    </row>
    <row r="150" ht="38.25">
      <c r="A150" s="1" t="s">
        <v>185</v>
      </c>
      <c r="E150" s="27" t="s">
        <v>1281</v>
      </c>
    </row>
    <row r="151">
      <c r="A151" s="1" t="s">
        <v>178</v>
      </c>
      <c r="B151" s="1">
        <v>50</v>
      </c>
      <c r="C151" s="26" t="s">
        <v>1282</v>
      </c>
      <c r="D151" t="s">
        <v>180</v>
      </c>
      <c r="E151" s="27" t="s">
        <v>1283</v>
      </c>
      <c r="F151" s="28" t="s">
        <v>201</v>
      </c>
      <c r="G151" s="29">
        <v>2320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 ht="25.5">
      <c r="A152" s="1" t="s">
        <v>183</v>
      </c>
      <c r="E152" s="27" t="s">
        <v>1284</v>
      </c>
    </row>
    <row r="153">
      <c r="A153" s="1" t="s">
        <v>184</v>
      </c>
      <c r="E153" s="33" t="s">
        <v>1285</v>
      </c>
    </row>
    <row r="154" ht="165.75">
      <c r="A154" s="1" t="s">
        <v>185</v>
      </c>
      <c r="E154" s="27" t="s">
        <v>1286</v>
      </c>
    </row>
    <row r="155">
      <c r="A155" s="1" t="s">
        <v>175</v>
      </c>
      <c r="C155" s="22" t="s">
        <v>203</v>
      </c>
      <c r="E155" s="23" t="s">
        <v>204</v>
      </c>
      <c r="L155" s="24">
        <f>SUMIFS(L156:L171,A156:A171,"P")</f>
        <v>0</v>
      </c>
      <c r="M155" s="24">
        <f>SUMIFS(M156:M171,A156:A171,"P")</f>
        <v>0</v>
      </c>
      <c r="N155" s="25"/>
    </row>
    <row r="156">
      <c r="A156" s="1" t="s">
        <v>178</v>
      </c>
      <c r="B156" s="1">
        <v>31</v>
      </c>
      <c r="C156" s="26" t="s">
        <v>1114</v>
      </c>
      <c r="D156" t="s">
        <v>180</v>
      </c>
      <c r="E156" s="27" t="s">
        <v>1115</v>
      </c>
      <c r="F156" s="28" t="s">
        <v>201</v>
      </c>
      <c r="G156" s="29">
        <v>4630.8999999999996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985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1287</v>
      </c>
    </row>
    <row r="158" ht="127.5">
      <c r="A158" s="1" t="s">
        <v>184</v>
      </c>
      <c r="E158" s="33" t="s">
        <v>1288</v>
      </c>
    </row>
    <row r="159" ht="191.25">
      <c r="A159" s="1" t="s">
        <v>185</v>
      </c>
      <c r="E159" s="27" t="s">
        <v>1113</v>
      </c>
    </row>
    <row r="160" ht="25.5">
      <c r="A160" s="1" t="s">
        <v>178</v>
      </c>
      <c r="B160" s="1">
        <v>32</v>
      </c>
      <c r="C160" s="26" t="s">
        <v>1289</v>
      </c>
      <c r="D160" t="s">
        <v>180</v>
      </c>
      <c r="E160" s="27" t="s">
        <v>1290</v>
      </c>
      <c r="F160" s="28" t="s">
        <v>201</v>
      </c>
      <c r="G160" s="29">
        <v>1314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985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1291</v>
      </c>
    </row>
    <row r="162">
      <c r="A162" s="1" t="s">
        <v>184</v>
      </c>
      <c r="E162" s="33" t="s">
        <v>1292</v>
      </c>
    </row>
    <row r="163" ht="191.25">
      <c r="A163" s="1" t="s">
        <v>185</v>
      </c>
      <c r="E163" s="27" t="s">
        <v>1113</v>
      </c>
    </row>
    <row r="164">
      <c r="A164" s="1" t="s">
        <v>178</v>
      </c>
      <c r="B164" s="1">
        <v>33</v>
      </c>
      <c r="C164" s="26" t="s">
        <v>1122</v>
      </c>
      <c r="D164" t="s">
        <v>180</v>
      </c>
      <c r="E164" s="27" t="s">
        <v>1123</v>
      </c>
      <c r="F164" s="28" t="s">
        <v>201</v>
      </c>
      <c r="G164" s="29">
        <v>4630.8999999999996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985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 ht="38.25">
      <c r="A165" s="1" t="s">
        <v>183</v>
      </c>
      <c r="E165" s="27" t="s">
        <v>1293</v>
      </c>
    </row>
    <row r="166" ht="153">
      <c r="A166" s="1" t="s">
        <v>184</v>
      </c>
      <c r="E166" s="33" t="s">
        <v>1294</v>
      </c>
    </row>
    <row r="167" ht="38.25">
      <c r="A167" s="1" t="s">
        <v>185</v>
      </c>
      <c r="E167" s="27" t="s">
        <v>1125</v>
      </c>
    </row>
    <row r="168">
      <c r="A168" s="1" t="s">
        <v>178</v>
      </c>
      <c r="B168" s="1">
        <v>34</v>
      </c>
      <c r="C168" s="26" t="s">
        <v>1295</v>
      </c>
      <c r="D168" t="s">
        <v>180</v>
      </c>
      <c r="E168" s="27" t="s">
        <v>1296</v>
      </c>
      <c r="F168" s="28" t="s">
        <v>201</v>
      </c>
      <c r="G168" s="29">
        <v>1314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985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1297</v>
      </c>
    </row>
    <row r="170">
      <c r="A170" s="1" t="s">
        <v>184</v>
      </c>
      <c r="E170" s="33" t="s">
        <v>1292</v>
      </c>
    </row>
    <row r="171" ht="38.25">
      <c r="A171" s="1" t="s">
        <v>185</v>
      </c>
      <c r="E171" s="27" t="s">
        <v>1125</v>
      </c>
    </row>
    <row r="172">
      <c r="A172" s="1" t="s">
        <v>175</v>
      </c>
      <c r="C172" s="22" t="s">
        <v>624</v>
      </c>
      <c r="E172" s="23" t="s">
        <v>1126</v>
      </c>
      <c r="L172" s="24">
        <f>SUMIFS(L173:L180,A173:A180,"P")</f>
        <v>0</v>
      </c>
      <c r="M172" s="24">
        <f>SUMIFS(M173:M180,A173:A180,"P")</f>
        <v>0</v>
      </c>
      <c r="N172" s="25"/>
    </row>
    <row r="173">
      <c r="A173" s="1" t="s">
        <v>178</v>
      </c>
      <c r="B173" s="1">
        <v>35</v>
      </c>
      <c r="C173" s="26" t="s">
        <v>1298</v>
      </c>
      <c r="D173" t="s">
        <v>180</v>
      </c>
      <c r="E173" s="27" t="s">
        <v>1299</v>
      </c>
      <c r="F173" s="28" t="s">
        <v>194</v>
      </c>
      <c r="G173" s="29">
        <v>8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985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25.5">
      <c r="A174" s="1" t="s">
        <v>183</v>
      </c>
      <c r="E174" s="27" t="s">
        <v>1300</v>
      </c>
    </row>
    <row r="175">
      <c r="A175" s="1" t="s">
        <v>184</v>
      </c>
      <c r="E175" s="33" t="s">
        <v>1301</v>
      </c>
    </row>
    <row r="176" ht="242.25">
      <c r="A176" s="1" t="s">
        <v>185</v>
      </c>
      <c r="E176" s="27" t="s">
        <v>1302</v>
      </c>
    </row>
    <row r="177">
      <c r="A177" s="1" t="s">
        <v>178</v>
      </c>
      <c r="B177" s="1">
        <v>36</v>
      </c>
      <c r="C177" s="26" t="s">
        <v>1303</v>
      </c>
      <c r="D177" t="s">
        <v>180</v>
      </c>
      <c r="E177" s="27" t="s">
        <v>1304</v>
      </c>
      <c r="F177" s="28" t="s">
        <v>194</v>
      </c>
      <c r="G177" s="29">
        <v>240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985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1305</v>
      </c>
    </row>
    <row r="179">
      <c r="A179" s="1" t="s">
        <v>184</v>
      </c>
      <c r="E179" s="33" t="s">
        <v>1306</v>
      </c>
    </row>
    <row r="180" ht="242.25">
      <c r="A180" s="1" t="s">
        <v>185</v>
      </c>
      <c r="E180" s="27" t="s">
        <v>1302</v>
      </c>
    </row>
    <row r="181">
      <c r="A181" s="1" t="s">
        <v>175</v>
      </c>
      <c r="C181" s="22" t="s">
        <v>653</v>
      </c>
      <c r="E181" s="23" t="s">
        <v>1131</v>
      </c>
      <c r="L181" s="24">
        <f>SUMIFS(L182:L209,A182:A209,"P")</f>
        <v>0</v>
      </c>
      <c r="M181" s="24">
        <f>SUMIFS(M182:M209,A182:A209,"P")</f>
        <v>0</v>
      </c>
      <c r="N181" s="25"/>
    </row>
    <row r="182">
      <c r="A182" s="1" t="s">
        <v>178</v>
      </c>
      <c r="B182" s="1">
        <v>37</v>
      </c>
      <c r="C182" s="26" t="s">
        <v>1307</v>
      </c>
      <c r="D182" t="s">
        <v>180</v>
      </c>
      <c r="E182" s="27" t="s">
        <v>1308</v>
      </c>
      <c r="F182" s="28" t="s">
        <v>207</v>
      </c>
      <c r="G182" s="29">
        <v>48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1309</v>
      </c>
    </row>
    <row r="184">
      <c r="A184" s="1" t="s">
        <v>184</v>
      </c>
      <c r="E184" s="33" t="s">
        <v>1141</v>
      </c>
    </row>
    <row r="185" ht="38.25">
      <c r="A185" s="1" t="s">
        <v>185</v>
      </c>
      <c r="E185" s="27" t="s">
        <v>1310</v>
      </c>
    </row>
    <row r="186">
      <c r="A186" s="1" t="s">
        <v>178</v>
      </c>
      <c r="B186" s="1">
        <v>38</v>
      </c>
      <c r="C186" s="26" t="s">
        <v>1311</v>
      </c>
      <c r="D186" t="s">
        <v>180</v>
      </c>
      <c r="E186" s="27" t="s">
        <v>1312</v>
      </c>
      <c r="F186" s="28" t="s">
        <v>194</v>
      </c>
      <c r="G186" s="29">
        <v>77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1279</v>
      </c>
    </row>
    <row r="188">
      <c r="A188" s="1" t="s">
        <v>184</v>
      </c>
      <c r="E188" s="33" t="s">
        <v>1280</v>
      </c>
    </row>
    <row r="189">
      <c r="A189" s="1" t="s">
        <v>185</v>
      </c>
      <c r="E189" s="27" t="s">
        <v>1313</v>
      </c>
    </row>
    <row r="190">
      <c r="A190" s="1" t="s">
        <v>178</v>
      </c>
      <c r="B190" s="1">
        <v>39</v>
      </c>
      <c r="C190" s="26" t="s">
        <v>1314</v>
      </c>
      <c r="D190" t="s">
        <v>180</v>
      </c>
      <c r="E190" s="27" t="s">
        <v>1315</v>
      </c>
      <c r="F190" s="28" t="s">
        <v>201</v>
      </c>
      <c r="G190" s="29">
        <v>270.39999999999998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25.5">
      <c r="A191" s="1" t="s">
        <v>183</v>
      </c>
      <c r="E191" s="27" t="s">
        <v>1316</v>
      </c>
    </row>
    <row r="192">
      <c r="A192" s="1" t="s">
        <v>184</v>
      </c>
      <c r="E192" s="33" t="s">
        <v>1317</v>
      </c>
    </row>
    <row r="193" ht="25.5">
      <c r="A193" s="1" t="s">
        <v>185</v>
      </c>
      <c r="E193" s="27" t="s">
        <v>1318</v>
      </c>
    </row>
    <row r="194">
      <c r="A194" s="1" t="s">
        <v>178</v>
      </c>
      <c r="B194" s="1">
        <v>40</v>
      </c>
      <c r="C194" s="26" t="s">
        <v>1143</v>
      </c>
      <c r="D194" t="s">
        <v>180</v>
      </c>
      <c r="E194" s="27" t="s">
        <v>1144</v>
      </c>
      <c r="F194" s="28" t="s">
        <v>1060</v>
      </c>
      <c r="G194" s="29">
        <v>14343.200000000001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1319</v>
      </c>
    </row>
    <row r="196">
      <c r="A196" s="1" t="s">
        <v>184</v>
      </c>
      <c r="E196" s="33" t="s">
        <v>1320</v>
      </c>
    </row>
    <row r="197" ht="409.5">
      <c r="A197" s="1" t="s">
        <v>185</v>
      </c>
      <c r="E197" s="27" t="s">
        <v>1147</v>
      </c>
    </row>
    <row r="198">
      <c r="A198" s="1" t="s">
        <v>178</v>
      </c>
      <c r="B198" s="1">
        <v>41</v>
      </c>
      <c r="C198" s="26" t="s">
        <v>1321</v>
      </c>
      <c r="D198" t="s">
        <v>180</v>
      </c>
      <c r="E198" s="27" t="s">
        <v>1322</v>
      </c>
      <c r="F198" s="28" t="s">
        <v>1060</v>
      </c>
      <c r="G198" s="29">
        <v>1054.3099999999999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985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 ht="25.5">
      <c r="A199" s="1" t="s">
        <v>183</v>
      </c>
      <c r="E199" s="27" t="s">
        <v>1323</v>
      </c>
    </row>
    <row r="200">
      <c r="A200" s="1" t="s">
        <v>184</v>
      </c>
      <c r="E200" s="33" t="s">
        <v>1324</v>
      </c>
    </row>
    <row r="201" ht="344.25">
      <c r="A201" s="1" t="s">
        <v>185</v>
      </c>
      <c r="E201" s="27" t="s">
        <v>1325</v>
      </c>
    </row>
    <row r="202">
      <c r="A202" s="1" t="s">
        <v>178</v>
      </c>
      <c r="B202" s="1">
        <v>42</v>
      </c>
      <c r="C202" s="26" t="s">
        <v>1326</v>
      </c>
      <c r="D202" t="s">
        <v>180</v>
      </c>
      <c r="E202" s="27" t="s">
        <v>1327</v>
      </c>
      <c r="F202" s="28" t="s">
        <v>182</v>
      </c>
      <c r="G202" s="29">
        <v>20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985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1328</v>
      </c>
    </row>
    <row r="204">
      <c r="A204" s="1" t="s">
        <v>184</v>
      </c>
      <c r="E204" s="33" t="s">
        <v>1329</v>
      </c>
    </row>
    <row r="205" ht="102">
      <c r="A205" s="1" t="s">
        <v>185</v>
      </c>
      <c r="E205" s="27" t="s">
        <v>1330</v>
      </c>
    </row>
    <row r="206">
      <c r="A206" s="1" t="s">
        <v>178</v>
      </c>
      <c r="B206" s="1">
        <v>43</v>
      </c>
      <c r="C206" s="26" t="s">
        <v>1331</v>
      </c>
      <c r="D206" t="s">
        <v>180</v>
      </c>
      <c r="E206" s="27" t="s">
        <v>1332</v>
      </c>
      <c r="F206" s="28" t="s">
        <v>182</v>
      </c>
      <c r="G206" s="29">
        <v>100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985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1333</v>
      </c>
    </row>
    <row r="208">
      <c r="A208" s="1" t="s">
        <v>184</v>
      </c>
      <c r="E208" s="33" t="s">
        <v>1334</v>
      </c>
    </row>
    <row r="209" ht="102">
      <c r="A209" s="1" t="s">
        <v>185</v>
      </c>
      <c r="E209" s="27" t="s">
        <v>1330</v>
      </c>
    </row>
    <row r="210">
      <c r="A210" s="1" t="s">
        <v>175</v>
      </c>
      <c r="C210" s="22" t="s">
        <v>369</v>
      </c>
      <c r="E210" s="23" t="s">
        <v>370</v>
      </c>
      <c r="L210" s="24">
        <f>SUMIFS(L211:L218,A211:A218,"P")</f>
        <v>0</v>
      </c>
      <c r="M210" s="24">
        <f>SUMIFS(M211:M218,A211:A218,"P")</f>
        <v>0</v>
      </c>
      <c r="N210" s="25"/>
    </row>
    <row r="211" ht="25.5">
      <c r="A211" s="1" t="s">
        <v>178</v>
      </c>
      <c r="B211" s="1">
        <v>44</v>
      </c>
      <c r="C211" s="26" t="s">
        <v>666</v>
      </c>
      <c r="D211" t="s">
        <v>372</v>
      </c>
      <c r="E211" s="27" t="s">
        <v>667</v>
      </c>
      <c r="F211" s="28" t="s">
        <v>374</v>
      </c>
      <c r="G211" s="29">
        <v>21375.378000000001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375</v>
      </c>
    </row>
    <row r="213" ht="102">
      <c r="A213" s="1" t="s">
        <v>184</v>
      </c>
      <c r="E213" s="33" t="s">
        <v>1335</v>
      </c>
    </row>
    <row r="214" ht="153">
      <c r="A214" s="1" t="s">
        <v>185</v>
      </c>
      <c r="E214" s="27" t="s">
        <v>377</v>
      </c>
    </row>
    <row r="215" ht="38.25">
      <c r="A215" s="1" t="s">
        <v>178</v>
      </c>
      <c r="B215" s="1">
        <v>45</v>
      </c>
      <c r="C215" s="26" t="s">
        <v>371</v>
      </c>
      <c r="D215" t="s">
        <v>372</v>
      </c>
      <c r="E215" s="27" t="s">
        <v>373</v>
      </c>
      <c r="F215" s="28" t="s">
        <v>374</v>
      </c>
      <c r="G215" s="29">
        <v>296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375</v>
      </c>
    </row>
    <row r="217">
      <c r="A217" s="1" t="s">
        <v>184</v>
      </c>
      <c r="E217" s="33" t="s">
        <v>1336</v>
      </c>
    </row>
    <row r="218" ht="153">
      <c r="A218" s="1" t="s">
        <v>185</v>
      </c>
      <c r="E218" s="27" t="s">
        <v>377</v>
      </c>
    </row>
  </sheetData>
  <sheetProtection sheet="1" objects="1" scenarios="1" spinCount="100000" saltValue="5CnFyJb8/bZJrM5e+W86Gh64gofLM8IZBNP84JoQoix9vb5YSTjquWIQDwYI+Zsb1yecdjDowm6vQfEHenKUvA==" hashValue="cjgDXdQLArKb6nl3T1swR28Rph+d6ik7LFL2gO4SOc/KS4IyRQBwePcxdzV0vhRY6PeKYEQCtMtS9CsabX0xN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COUNTIFS(L8:L162,"=0",A8:A162,"P")+COUNTIFS(L8:L162,"",A8:A162,"P")+SUM(Q8:Q162)</f>
        <v>0</v>
      </c>
    </row>
    <row r="8">
      <c r="A8" s="1" t="s">
        <v>173</v>
      </c>
      <c r="C8" s="22" t="s">
        <v>1337</v>
      </c>
      <c r="E8" s="23" t="s">
        <v>43</v>
      </c>
      <c r="L8" s="24">
        <f>L9+L26+L55+L72+L97+L114+L119+L128+L157</f>
        <v>0</v>
      </c>
      <c r="M8" s="24">
        <f>M9+M26+M55+M72+M97+M114+M119+M128+M157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1338</v>
      </c>
      <c r="D10" t="s">
        <v>180</v>
      </c>
      <c r="E10" s="27" t="s">
        <v>1339</v>
      </c>
      <c r="F10" s="28" t="s">
        <v>182</v>
      </c>
      <c r="G10" s="29">
        <v>1066.028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1339</v>
      </c>
    </row>
    <row r="12" ht="38.25">
      <c r="A12" s="1" t="s">
        <v>184</v>
      </c>
      <c r="E12" s="33" t="s">
        <v>1340</v>
      </c>
    </row>
    <row r="13" ht="357">
      <c r="A13" s="1" t="s">
        <v>185</v>
      </c>
      <c r="E13" s="27" t="s">
        <v>1341</v>
      </c>
    </row>
    <row r="14">
      <c r="A14" s="1" t="s">
        <v>178</v>
      </c>
      <c r="B14" s="1">
        <v>2</v>
      </c>
      <c r="C14" s="26" t="s">
        <v>1342</v>
      </c>
      <c r="D14" t="s">
        <v>180</v>
      </c>
      <c r="E14" s="27" t="s">
        <v>1343</v>
      </c>
      <c r="F14" s="28" t="s">
        <v>182</v>
      </c>
      <c r="G14" s="29">
        <v>6.4800000000000004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1343</v>
      </c>
    </row>
    <row r="16" ht="25.5">
      <c r="A16" s="1" t="s">
        <v>184</v>
      </c>
      <c r="E16" s="33" t="s">
        <v>1344</v>
      </c>
    </row>
    <row r="17" ht="357">
      <c r="A17" s="1" t="s">
        <v>185</v>
      </c>
      <c r="E17" s="27" t="s">
        <v>1341</v>
      </c>
    </row>
    <row r="18">
      <c r="A18" s="1" t="s">
        <v>178</v>
      </c>
      <c r="B18" s="1">
        <v>3</v>
      </c>
      <c r="C18" s="26" t="s">
        <v>1183</v>
      </c>
      <c r="D18" t="s">
        <v>180</v>
      </c>
      <c r="E18" s="27" t="s">
        <v>1184</v>
      </c>
      <c r="F18" s="28" t="s">
        <v>182</v>
      </c>
      <c r="G18" s="29">
        <v>438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1184</v>
      </c>
    </row>
    <row r="20" ht="25.5">
      <c r="A20" s="1" t="s">
        <v>184</v>
      </c>
      <c r="E20" s="33" t="s">
        <v>1345</v>
      </c>
    </row>
    <row r="21" ht="255">
      <c r="A21" s="1" t="s">
        <v>185</v>
      </c>
      <c r="E21" s="27" t="s">
        <v>1346</v>
      </c>
    </row>
    <row r="22">
      <c r="A22" s="1" t="s">
        <v>178</v>
      </c>
      <c r="B22" s="1">
        <v>4</v>
      </c>
      <c r="C22" s="26" t="s">
        <v>579</v>
      </c>
      <c r="D22" t="s">
        <v>180</v>
      </c>
      <c r="E22" s="27" t="s">
        <v>580</v>
      </c>
      <c r="F22" s="28" t="s">
        <v>201</v>
      </c>
      <c r="G22" s="29">
        <v>60.719999999999999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580</v>
      </c>
    </row>
    <row r="24" ht="25.5">
      <c r="A24" s="1" t="s">
        <v>184</v>
      </c>
      <c r="E24" s="33" t="s">
        <v>1347</v>
      </c>
    </row>
    <row r="25" ht="51">
      <c r="A25" s="1" t="s">
        <v>185</v>
      </c>
      <c r="E25" s="27" t="s">
        <v>1348</v>
      </c>
    </row>
    <row r="26">
      <c r="A26" s="1" t="s">
        <v>175</v>
      </c>
      <c r="C26" s="22" t="s">
        <v>594</v>
      </c>
      <c r="E26" s="23" t="s">
        <v>595</v>
      </c>
      <c r="L26" s="24">
        <f>SUMIFS(L27:L54,A27:A54,"P")</f>
        <v>0</v>
      </c>
      <c r="M26" s="24">
        <f>SUMIFS(M27:M54,A27:A54,"P")</f>
        <v>0</v>
      </c>
      <c r="N26" s="25"/>
    </row>
    <row r="27">
      <c r="A27" s="1" t="s">
        <v>178</v>
      </c>
      <c r="B27" s="1">
        <v>5</v>
      </c>
      <c r="C27" s="26" t="s">
        <v>1349</v>
      </c>
      <c r="D27" t="s">
        <v>180</v>
      </c>
      <c r="E27" s="27" t="s">
        <v>1350</v>
      </c>
      <c r="F27" s="28" t="s">
        <v>182</v>
      </c>
      <c r="G27" s="29">
        <v>114.453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1350</v>
      </c>
    </row>
    <row r="29" ht="25.5">
      <c r="A29" s="1" t="s">
        <v>184</v>
      </c>
      <c r="E29" s="33" t="s">
        <v>1351</v>
      </c>
    </row>
    <row r="30" ht="409.5">
      <c r="A30" s="1" t="s">
        <v>185</v>
      </c>
      <c r="E30" s="27" t="s">
        <v>1352</v>
      </c>
    </row>
    <row r="31">
      <c r="A31" s="1" t="s">
        <v>178</v>
      </c>
      <c r="B31" s="1">
        <v>6</v>
      </c>
      <c r="C31" s="26" t="s">
        <v>1002</v>
      </c>
      <c r="D31" t="s">
        <v>180</v>
      </c>
      <c r="E31" s="27" t="s">
        <v>1003</v>
      </c>
      <c r="F31" s="28" t="s">
        <v>374</v>
      </c>
      <c r="G31" s="29">
        <v>7.2030000000000003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1003</v>
      </c>
    </row>
    <row r="33" ht="25.5">
      <c r="A33" s="1" t="s">
        <v>184</v>
      </c>
      <c r="E33" s="33" t="s">
        <v>1353</v>
      </c>
    </row>
    <row r="34" ht="280.5">
      <c r="A34" s="1" t="s">
        <v>185</v>
      </c>
      <c r="E34" s="27" t="s">
        <v>1354</v>
      </c>
    </row>
    <row r="35">
      <c r="A35" s="1" t="s">
        <v>178</v>
      </c>
      <c r="B35" s="1">
        <v>7</v>
      </c>
      <c r="C35" s="26" t="s">
        <v>1355</v>
      </c>
      <c r="D35" t="s">
        <v>180</v>
      </c>
      <c r="E35" s="27" t="s">
        <v>1356</v>
      </c>
      <c r="F35" s="28" t="s">
        <v>201</v>
      </c>
      <c r="G35" s="29">
        <v>288.75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1356</v>
      </c>
    </row>
    <row r="37" ht="25.5">
      <c r="A37" s="1" t="s">
        <v>184</v>
      </c>
      <c r="E37" s="33" t="s">
        <v>1357</v>
      </c>
    </row>
    <row r="38" ht="369.75">
      <c r="A38" s="1" t="s">
        <v>185</v>
      </c>
      <c r="E38" s="27" t="s">
        <v>1358</v>
      </c>
    </row>
    <row r="39">
      <c r="A39" s="1" t="s">
        <v>178</v>
      </c>
      <c r="B39" s="1">
        <v>8</v>
      </c>
      <c r="C39" s="26" t="s">
        <v>1202</v>
      </c>
      <c r="D39" t="s">
        <v>180</v>
      </c>
      <c r="E39" s="27" t="s">
        <v>1203</v>
      </c>
      <c r="F39" s="28" t="s">
        <v>201</v>
      </c>
      <c r="G39" s="29">
        <v>288.75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1203</v>
      </c>
    </row>
    <row r="41">
      <c r="A41" s="1" t="s">
        <v>184</v>
      </c>
    </row>
    <row r="42" ht="51">
      <c r="A42" s="1" t="s">
        <v>185</v>
      </c>
      <c r="E42" s="27" t="s">
        <v>1359</v>
      </c>
    </row>
    <row r="43">
      <c r="A43" s="1" t="s">
        <v>178</v>
      </c>
      <c r="B43" s="1">
        <v>9</v>
      </c>
      <c r="C43" s="26" t="s">
        <v>1360</v>
      </c>
      <c r="D43" t="s">
        <v>180</v>
      </c>
      <c r="E43" s="27" t="s">
        <v>1361</v>
      </c>
      <c r="F43" s="28" t="s">
        <v>194</v>
      </c>
      <c r="G43" s="29">
        <v>166.31999999999999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1361</v>
      </c>
    </row>
    <row r="45" ht="25.5">
      <c r="A45" s="1" t="s">
        <v>184</v>
      </c>
      <c r="E45" s="33" t="s">
        <v>1362</v>
      </c>
    </row>
    <row r="46" ht="216.75">
      <c r="A46" s="1" t="s">
        <v>185</v>
      </c>
      <c r="E46" s="27" t="s">
        <v>1363</v>
      </c>
    </row>
    <row r="47">
      <c r="A47" s="1" t="s">
        <v>178</v>
      </c>
      <c r="B47" s="1">
        <v>10</v>
      </c>
      <c r="C47" s="26" t="s">
        <v>1364</v>
      </c>
      <c r="D47" t="s">
        <v>180</v>
      </c>
      <c r="E47" s="27" t="s">
        <v>1365</v>
      </c>
      <c r="F47" s="28" t="s">
        <v>182</v>
      </c>
      <c r="G47" s="29">
        <v>6.1020000000000003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1365</v>
      </c>
    </row>
    <row r="49" ht="25.5">
      <c r="A49" s="1" t="s">
        <v>184</v>
      </c>
      <c r="E49" s="33" t="s">
        <v>1366</v>
      </c>
    </row>
    <row r="50" ht="369.75">
      <c r="A50" s="1" t="s">
        <v>185</v>
      </c>
      <c r="E50" s="27" t="s">
        <v>1367</v>
      </c>
    </row>
    <row r="51">
      <c r="A51" s="1" t="s">
        <v>178</v>
      </c>
      <c r="B51" s="1">
        <v>11</v>
      </c>
      <c r="C51" s="26" t="s">
        <v>1368</v>
      </c>
      <c r="D51" t="s">
        <v>180</v>
      </c>
      <c r="E51" s="27" t="s">
        <v>1369</v>
      </c>
      <c r="F51" s="28" t="s">
        <v>201</v>
      </c>
      <c r="G51" s="29">
        <v>303.01999999999998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1369</v>
      </c>
    </row>
    <row r="53" ht="25.5">
      <c r="A53" s="1" t="s">
        <v>184</v>
      </c>
      <c r="E53" s="33" t="s">
        <v>1370</v>
      </c>
    </row>
    <row r="54" ht="153">
      <c r="A54" s="1" t="s">
        <v>185</v>
      </c>
      <c r="E54" s="27" t="s">
        <v>1371</v>
      </c>
    </row>
    <row r="55">
      <c r="A55" s="1" t="s">
        <v>175</v>
      </c>
      <c r="C55" s="22" t="s">
        <v>1034</v>
      </c>
      <c r="E55" s="23" t="s">
        <v>1372</v>
      </c>
      <c r="L55" s="24">
        <f>SUMIFS(L56:L71,A56:A71,"P")</f>
        <v>0</v>
      </c>
      <c r="M55" s="24">
        <f>SUMIFS(M56:M71,A56:A71,"P")</f>
        <v>0</v>
      </c>
      <c r="N55" s="25"/>
    </row>
    <row r="56">
      <c r="A56" s="1" t="s">
        <v>178</v>
      </c>
      <c r="B56" s="1">
        <v>12</v>
      </c>
      <c r="C56" s="26" t="s">
        <v>1036</v>
      </c>
      <c r="D56" t="s">
        <v>180</v>
      </c>
      <c r="E56" s="27" t="s">
        <v>1373</v>
      </c>
      <c r="F56" s="28" t="s">
        <v>182</v>
      </c>
      <c r="G56" s="29">
        <v>18.064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180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1373</v>
      </c>
    </row>
    <row r="58" ht="25.5">
      <c r="A58" s="1" t="s">
        <v>184</v>
      </c>
      <c r="E58" s="33" t="s">
        <v>1374</v>
      </c>
    </row>
    <row r="59" ht="369.75">
      <c r="A59" s="1" t="s">
        <v>185</v>
      </c>
      <c r="E59" s="27" t="s">
        <v>1375</v>
      </c>
    </row>
    <row r="60">
      <c r="A60" s="1" t="s">
        <v>178</v>
      </c>
      <c r="B60" s="1">
        <v>13</v>
      </c>
      <c r="C60" s="26" t="s">
        <v>1040</v>
      </c>
      <c r="D60" t="s">
        <v>180</v>
      </c>
      <c r="E60" s="27" t="s">
        <v>1041</v>
      </c>
      <c r="F60" s="28" t="s">
        <v>374</v>
      </c>
      <c r="G60" s="29">
        <v>1.4179999999999999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1041</v>
      </c>
    </row>
    <row r="62" ht="25.5">
      <c r="A62" s="1" t="s">
        <v>184</v>
      </c>
      <c r="E62" s="33" t="s">
        <v>1376</v>
      </c>
    </row>
    <row r="63" ht="293.25">
      <c r="A63" s="1" t="s">
        <v>185</v>
      </c>
      <c r="E63" s="27" t="s">
        <v>1377</v>
      </c>
    </row>
    <row r="64">
      <c r="A64" s="1" t="s">
        <v>178</v>
      </c>
      <c r="B64" s="1">
        <v>14</v>
      </c>
      <c r="C64" s="26" t="s">
        <v>1378</v>
      </c>
      <c r="D64" t="s">
        <v>180</v>
      </c>
      <c r="E64" s="27" t="s">
        <v>1379</v>
      </c>
      <c r="F64" s="28" t="s">
        <v>182</v>
      </c>
      <c r="G64" s="29">
        <v>279.19400000000002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1379</v>
      </c>
    </row>
    <row r="66" ht="25.5">
      <c r="A66" s="1" t="s">
        <v>184</v>
      </c>
      <c r="E66" s="33" t="s">
        <v>1380</v>
      </c>
    </row>
    <row r="67" ht="369.75">
      <c r="A67" s="1" t="s">
        <v>185</v>
      </c>
      <c r="E67" s="27" t="s">
        <v>1375</v>
      </c>
    </row>
    <row r="68">
      <c r="A68" s="1" t="s">
        <v>178</v>
      </c>
      <c r="B68" s="1">
        <v>15</v>
      </c>
      <c r="C68" s="26" t="s">
        <v>1381</v>
      </c>
      <c r="D68" t="s">
        <v>180</v>
      </c>
      <c r="E68" s="27" t="s">
        <v>1382</v>
      </c>
      <c r="F68" s="28" t="s">
        <v>374</v>
      </c>
      <c r="G68" s="29">
        <v>24.542000000000002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1382</v>
      </c>
    </row>
    <row r="70" ht="25.5">
      <c r="A70" s="1" t="s">
        <v>184</v>
      </c>
      <c r="E70" s="33" t="s">
        <v>1383</v>
      </c>
    </row>
    <row r="71" ht="293.25">
      <c r="A71" s="1" t="s">
        <v>185</v>
      </c>
      <c r="E71" s="27" t="s">
        <v>1377</v>
      </c>
    </row>
    <row r="72">
      <c r="A72" s="1" t="s">
        <v>175</v>
      </c>
      <c r="C72" s="22" t="s">
        <v>603</v>
      </c>
      <c r="E72" s="23" t="s">
        <v>604</v>
      </c>
      <c r="L72" s="24">
        <f>SUMIFS(L73:L96,A73:A96,"P")</f>
        <v>0</v>
      </c>
      <c r="M72" s="24">
        <f>SUMIFS(M73:M96,A73:A96,"P")</f>
        <v>0</v>
      </c>
      <c r="N72" s="25"/>
    </row>
    <row r="73">
      <c r="A73" s="1" t="s">
        <v>178</v>
      </c>
      <c r="B73" s="1">
        <v>16</v>
      </c>
      <c r="C73" s="26" t="s">
        <v>1384</v>
      </c>
      <c r="D73" t="s">
        <v>180</v>
      </c>
      <c r="E73" s="27" t="s">
        <v>1385</v>
      </c>
      <c r="F73" s="28" t="s">
        <v>182</v>
      </c>
      <c r="G73" s="29">
        <v>77.879999999999995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180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1385</v>
      </c>
    </row>
    <row r="75" ht="25.5">
      <c r="A75" s="1" t="s">
        <v>184</v>
      </c>
      <c r="E75" s="33" t="s">
        <v>1386</v>
      </c>
    </row>
    <row r="76" ht="369.75">
      <c r="A76" s="1" t="s">
        <v>185</v>
      </c>
      <c r="E76" s="27" t="s">
        <v>1375</v>
      </c>
    </row>
    <row r="77">
      <c r="A77" s="1" t="s">
        <v>178</v>
      </c>
      <c r="B77" s="1">
        <v>17</v>
      </c>
      <c r="C77" s="26" t="s">
        <v>1387</v>
      </c>
      <c r="D77" t="s">
        <v>180</v>
      </c>
      <c r="E77" s="27" t="s">
        <v>1388</v>
      </c>
      <c r="F77" s="28" t="s">
        <v>374</v>
      </c>
      <c r="G77" s="29">
        <v>3.4249999999999998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180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1388</v>
      </c>
    </row>
    <row r="79" ht="25.5">
      <c r="A79" s="1" t="s">
        <v>184</v>
      </c>
      <c r="E79" s="33" t="s">
        <v>1389</v>
      </c>
    </row>
    <row r="80" ht="293.25">
      <c r="A80" s="1" t="s">
        <v>185</v>
      </c>
      <c r="E80" s="27" t="s">
        <v>1377</v>
      </c>
    </row>
    <row r="81">
      <c r="A81" s="1" t="s">
        <v>178</v>
      </c>
      <c r="B81" s="1">
        <v>36</v>
      </c>
      <c r="C81" s="26" t="s">
        <v>1390</v>
      </c>
      <c r="D81" t="s">
        <v>180</v>
      </c>
      <c r="E81" s="27" t="s">
        <v>1391</v>
      </c>
      <c r="F81" s="28" t="s">
        <v>182</v>
      </c>
      <c r="G81" s="29">
        <v>56.018999999999998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180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1391</v>
      </c>
    </row>
    <row r="83" ht="38.25">
      <c r="A83" s="1" t="s">
        <v>184</v>
      </c>
      <c r="E83" s="33" t="s">
        <v>1392</v>
      </c>
    </row>
    <row r="84" ht="369.75">
      <c r="A84" s="1" t="s">
        <v>185</v>
      </c>
      <c r="E84" s="27" t="s">
        <v>1367</v>
      </c>
    </row>
    <row r="85">
      <c r="A85" s="1" t="s">
        <v>178</v>
      </c>
      <c r="B85" s="1">
        <v>18</v>
      </c>
      <c r="C85" s="26" t="s">
        <v>1393</v>
      </c>
      <c r="D85" t="s">
        <v>180</v>
      </c>
      <c r="E85" s="27" t="s">
        <v>1394</v>
      </c>
      <c r="F85" s="28" t="s">
        <v>182</v>
      </c>
      <c r="G85" s="29">
        <v>114.661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180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1394</v>
      </c>
    </row>
    <row r="87" ht="51">
      <c r="A87" s="1" t="s">
        <v>184</v>
      </c>
      <c r="E87" s="33" t="s">
        <v>1395</v>
      </c>
    </row>
    <row r="88" ht="369.75">
      <c r="A88" s="1" t="s">
        <v>185</v>
      </c>
      <c r="E88" s="27" t="s">
        <v>1367</v>
      </c>
    </row>
    <row r="89">
      <c r="A89" s="1" t="s">
        <v>178</v>
      </c>
      <c r="B89" s="1">
        <v>19</v>
      </c>
      <c r="C89" s="26" t="s">
        <v>1396</v>
      </c>
      <c r="D89" t="s">
        <v>180</v>
      </c>
      <c r="E89" s="27" t="s">
        <v>1397</v>
      </c>
      <c r="F89" s="28" t="s">
        <v>182</v>
      </c>
      <c r="G89" s="29">
        <v>74.692999999999998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1397</v>
      </c>
    </row>
    <row r="91" ht="25.5">
      <c r="A91" s="1" t="s">
        <v>184</v>
      </c>
      <c r="E91" s="33" t="s">
        <v>1398</v>
      </c>
    </row>
    <row r="92" ht="114.75">
      <c r="A92" s="1" t="s">
        <v>185</v>
      </c>
      <c r="E92" s="27" t="s">
        <v>1399</v>
      </c>
    </row>
    <row r="93">
      <c r="A93" s="1" t="s">
        <v>178</v>
      </c>
      <c r="B93" s="1">
        <v>20</v>
      </c>
      <c r="C93" s="26" t="s">
        <v>1400</v>
      </c>
      <c r="D93" t="s">
        <v>180</v>
      </c>
      <c r="E93" s="27" t="s">
        <v>1401</v>
      </c>
      <c r="F93" s="28" t="s">
        <v>182</v>
      </c>
      <c r="G93" s="29">
        <v>11.449999999999999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180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1401</v>
      </c>
    </row>
    <row r="95" ht="25.5">
      <c r="A95" s="1" t="s">
        <v>184</v>
      </c>
      <c r="E95" s="33" t="s">
        <v>1402</v>
      </c>
    </row>
    <row r="96" ht="369.75">
      <c r="A96" s="1" t="s">
        <v>185</v>
      </c>
      <c r="E96" s="27" t="s">
        <v>1403</v>
      </c>
    </row>
    <row r="97">
      <c r="A97" s="1" t="s">
        <v>175</v>
      </c>
      <c r="C97" s="22" t="s">
        <v>1404</v>
      </c>
      <c r="E97" s="23" t="s">
        <v>1405</v>
      </c>
      <c r="L97" s="24">
        <f>SUMIFS(L98:L113,A98:A113,"P")</f>
        <v>0</v>
      </c>
      <c r="M97" s="24">
        <f>SUMIFS(M98:M113,A98:A113,"P")</f>
        <v>0</v>
      </c>
      <c r="N97" s="25"/>
    </row>
    <row r="98" ht="25.5">
      <c r="A98" s="1" t="s">
        <v>178</v>
      </c>
      <c r="B98" s="1">
        <v>21</v>
      </c>
      <c r="C98" s="26" t="s">
        <v>1406</v>
      </c>
      <c r="D98" t="s">
        <v>180</v>
      </c>
      <c r="E98" s="27" t="s">
        <v>1407</v>
      </c>
      <c r="F98" s="28" t="s">
        <v>201</v>
      </c>
      <c r="G98" s="29">
        <v>68.640000000000001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180</v>
      </c>
      <c r="O98" s="32">
        <f>M98*AA98</f>
        <v>0</v>
      </c>
      <c r="P98" s="1">
        <v>3</v>
      </c>
      <c r="AA98" s="1">
        <f>IF(P98=1,$O$3,IF(P98=2,$O$4,$O$5))</f>
        <v>0</v>
      </c>
    </row>
    <row r="99" ht="25.5">
      <c r="A99" s="1" t="s">
        <v>183</v>
      </c>
      <c r="E99" s="27" t="s">
        <v>1407</v>
      </c>
    </row>
    <row r="100" ht="25.5">
      <c r="A100" s="1" t="s">
        <v>184</v>
      </c>
      <c r="E100" s="33" t="s">
        <v>1408</v>
      </c>
    </row>
    <row r="101" ht="204">
      <c r="A101" s="1" t="s">
        <v>185</v>
      </c>
      <c r="E101" s="27" t="s">
        <v>1409</v>
      </c>
    </row>
    <row r="102" ht="25.5">
      <c r="A102" s="1" t="s">
        <v>178</v>
      </c>
      <c r="B102" s="1">
        <v>22</v>
      </c>
      <c r="C102" s="26" t="s">
        <v>1410</v>
      </c>
      <c r="D102" t="s">
        <v>180</v>
      </c>
      <c r="E102" s="27" t="s">
        <v>1411</v>
      </c>
      <c r="F102" s="28" t="s">
        <v>201</v>
      </c>
      <c r="G102" s="29">
        <v>330.12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180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25.5">
      <c r="A103" s="1" t="s">
        <v>183</v>
      </c>
      <c r="E103" s="27" t="s">
        <v>1411</v>
      </c>
    </row>
    <row r="104" ht="25.5">
      <c r="A104" s="1" t="s">
        <v>184</v>
      </c>
      <c r="E104" s="33" t="s">
        <v>1412</v>
      </c>
    </row>
    <row r="105" ht="204">
      <c r="A105" s="1" t="s">
        <v>185</v>
      </c>
      <c r="E105" s="27" t="s">
        <v>1409</v>
      </c>
    </row>
    <row r="106">
      <c r="A106" s="1" t="s">
        <v>178</v>
      </c>
      <c r="B106" s="1">
        <v>23</v>
      </c>
      <c r="C106" s="26" t="s">
        <v>1413</v>
      </c>
      <c r="D106" t="s">
        <v>180</v>
      </c>
      <c r="E106" s="27" t="s">
        <v>1414</v>
      </c>
      <c r="F106" s="28" t="s">
        <v>201</v>
      </c>
      <c r="G106" s="29">
        <v>137.55000000000001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1414</v>
      </c>
    </row>
    <row r="108" ht="25.5">
      <c r="A108" s="1" t="s">
        <v>184</v>
      </c>
      <c r="E108" s="33" t="s">
        <v>1415</v>
      </c>
    </row>
    <row r="109" ht="204">
      <c r="A109" s="1" t="s">
        <v>185</v>
      </c>
      <c r="E109" s="27" t="s">
        <v>1409</v>
      </c>
    </row>
    <row r="110">
      <c r="A110" s="1" t="s">
        <v>178</v>
      </c>
      <c r="B110" s="1">
        <v>24</v>
      </c>
      <c r="C110" s="26" t="s">
        <v>1122</v>
      </c>
      <c r="D110" t="s">
        <v>180</v>
      </c>
      <c r="E110" s="27" t="s">
        <v>1123</v>
      </c>
      <c r="F110" s="28" t="s">
        <v>201</v>
      </c>
      <c r="G110" s="29">
        <v>421.81999999999999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180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1123</v>
      </c>
    </row>
    <row r="112" ht="25.5">
      <c r="A112" s="1" t="s">
        <v>184</v>
      </c>
      <c r="E112" s="33" t="s">
        <v>1416</v>
      </c>
    </row>
    <row r="113" ht="63.75">
      <c r="A113" s="1" t="s">
        <v>185</v>
      </c>
      <c r="E113" s="27" t="s">
        <v>1417</v>
      </c>
    </row>
    <row r="114">
      <c r="A114" s="1" t="s">
        <v>175</v>
      </c>
      <c r="C114" s="22" t="s">
        <v>1418</v>
      </c>
      <c r="E114" s="23" t="s">
        <v>1419</v>
      </c>
      <c r="L114" s="24">
        <f>SUMIFS(L115:L118,A115:A118,"P")</f>
        <v>0</v>
      </c>
      <c r="M114" s="24">
        <f>SUMIFS(M115:M118,A115:A118,"P")</f>
        <v>0</v>
      </c>
      <c r="N114" s="25"/>
    </row>
    <row r="115">
      <c r="A115" s="1" t="s">
        <v>178</v>
      </c>
      <c r="B115" s="1">
        <v>34</v>
      </c>
      <c r="C115" s="26" t="s">
        <v>1420</v>
      </c>
      <c r="D115" t="s">
        <v>180</v>
      </c>
      <c r="E115" s="27" t="s">
        <v>1421</v>
      </c>
      <c r="F115" s="28" t="s">
        <v>1422</v>
      </c>
      <c r="G115" s="29">
        <v>22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 ht="25.5">
      <c r="A117" s="1" t="s">
        <v>184</v>
      </c>
      <c r="E117" s="33" t="s">
        <v>1423</v>
      </c>
    </row>
    <row r="118">
      <c r="A118" s="1" t="s">
        <v>185</v>
      </c>
      <c r="E118" s="27" t="s">
        <v>180</v>
      </c>
    </row>
    <row r="119">
      <c r="A119" s="1" t="s">
        <v>175</v>
      </c>
      <c r="C119" s="22" t="s">
        <v>624</v>
      </c>
      <c r="E119" s="23" t="s">
        <v>625</v>
      </c>
      <c r="L119" s="24">
        <f>SUMIFS(L120:L127,A120:A127,"P")</f>
        <v>0</v>
      </c>
      <c r="M119" s="24">
        <f>SUMIFS(M120:M127,A120:A127,"P")</f>
        <v>0</v>
      </c>
      <c r="N119" s="25"/>
    </row>
    <row r="120">
      <c r="A120" s="1" t="s">
        <v>178</v>
      </c>
      <c r="B120" s="1">
        <v>25</v>
      </c>
      <c r="C120" s="26" t="s">
        <v>1424</v>
      </c>
      <c r="D120" t="s">
        <v>180</v>
      </c>
      <c r="E120" s="27" t="s">
        <v>1425</v>
      </c>
      <c r="F120" s="28" t="s">
        <v>194</v>
      </c>
      <c r="G120" s="29">
        <v>30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1425</v>
      </c>
    </row>
    <row r="122" ht="25.5">
      <c r="A122" s="1" t="s">
        <v>184</v>
      </c>
      <c r="E122" s="33" t="s">
        <v>1426</v>
      </c>
    </row>
    <row r="123" ht="255">
      <c r="A123" s="1" t="s">
        <v>185</v>
      </c>
      <c r="E123" s="27" t="s">
        <v>1427</v>
      </c>
    </row>
    <row r="124">
      <c r="A124" s="1" t="s">
        <v>178</v>
      </c>
      <c r="B124" s="1">
        <v>26</v>
      </c>
      <c r="C124" s="26" t="s">
        <v>1428</v>
      </c>
      <c r="D124" t="s">
        <v>180</v>
      </c>
      <c r="E124" s="27" t="s">
        <v>1429</v>
      </c>
      <c r="F124" s="28" t="s">
        <v>194</v>
      </c>
      <c r="G124" s="29">
        <v>44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1429</v>
      </c>
    </row>
    <row r="126" ht="25.5">
      <c r="A126" s="1" t="s">
        <v>184</v>
      </c>
      <c r="E126" s="33" t="s">
        <v>1430</v>
      </c>
    </row>
    <row r="127" ht="216.75">
      <c r="A127" s="1" t="s">
        <v>185</v>
      </c>
      <c r="E127" s="27" t="s">
        <v>1431</v>
      </c>
    </row>
    <row r="128">
      <c r="A128" s="1" t="s">
        <v>175</v>
      </c>
      <c r="C128" s="22" t="s">
        <v>653</v>
      </c>
      <c r="E128" s="23" t="s">
        <v>654</v>
      </c>
      <c r="L128" s="24">
        <f>SUMIFS(L129:L156,A129:A156,"P")</f>
        <v>0</v>
      </c>
      <c r="M128" s="24">
        <f>SUMIFS(M129:M156,A129:A156,"P")</f>
        <v>0</v>
      </c>
      <c r="N128" s="25"/>
    </row>
    <row r="129">
      <c r="A129" s="1" t="s">
        <v>178</v>
      </c>
      <c r="B129" s="1">
        <v>27</v>
      </c>
      <c r="C129" s="26" t="s">
        <v>1307</v>
      </c>
      <c r="D129" t="s">
        <v>180</v>
      </c>
      <c r="E129" s="27" t="s">
        <v>1308</v>
      </c>
      <c r="F129" s="28" t="s">
        <v>207</v>
      </c>
      <c r="G129" s="29">
        <v>4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180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1308</v>
      </c>
    </row>
    <row r="131" ht="25.5">
      <c r="A131" s="1" t="s">
        <v>184</v>
      </c>
      <c r="E131" s="33" t="s">
        <v>1432</v>
      </c>
    </row>
    <row r="132" ht="63.75">
      <c r="A132" s="1" t="s">
        <v>185</v>
      </c>
      <c r="E132" s="27" t="s">
        <v>1433</v>
      </c>
    </row>
    <row r="133">
      <c r="A133" s="1" t="s">
        <v>178</v>
      </c>
      <c r="B133" s="1">
        <v>28</v>
      </c>
      <c r="C133" s="26" t="s">
        <v>1132</v>
      </c>
      <c r="D133" t="s">
        <v>180</v>
      </c>
      <c r="E133" s="27" t="s">
        <v>1133</v>
      </c>
      <c r="F133" s="28" t="s">
        <v>207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180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1133</v>
      </c>
    </row>
    <row r="135">
      <c r="A135" s="1" t="s">
        <v>184</v>
      </c>
    </row>
    <row r="136" ht="63.75">
      <c r="A136" s="1" t="s">
        <v>185</v>
      </c>
      <c r="E136" s="27" t="s">
        <v>1434</v>
      </c>
    </row>
    <row r="137">
      <c r="A137" s="1" t="s">
        <v>178</v>
      </c>
      <c r="B137" s="1">
        <v>29</v>
      </c>
      <c r="C137" s="26" t="s">
        <v>1435</v>
      </c>
      <c r="D137" t="s">
        <v>180</v>
      </c>
      <c r="E137" s="27" t="s">
        <v>1436</v>
      </c>
      <c r="F137" s="28" t="s">
        <v>201</v>
      </c>
      <c r="G137" s="29">
        <v>2.3999999999999999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180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1436</v>
      </c>
    </row>
    <row r="139" ht="25.5">
      <c r="A139" s="1" t="s">
        <v>184</v>
      </c>
      <c r="E139" s="33" t="s">
        <v>1437</v>
      </c>
    </row>
    <row r="140" ht="76.5">
      <c r="A140" s="1" t="s">
        <v>185</v>
      </c>
      <c r="E140" s="27" t="s">
        <v>1438</v>
      </c>
    </row>
    <row r="141" ht="25.5">
      <c r="A141" s="1" t="s">
        <v>178</v>
      </c>
      <c r="B141" s="1">
        <v>30</v>
      </c>
      <c r="C141" s="26" t="s">
        <v>1439</v>
      </c>
      <c r="D141" t="s">
        <v>180</v>
      </c>
      <c r="E141" s="27" t="s">
        <v>1440</v>
      </c>
      <c r="F141" s="28" t="s">
        <v>194</v>
      </c>
      <c r="G141" s="29">
        <v>6.7999999999999998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180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 ht="25.5">
      <c r="A142" s="1" t="s">
        <v>183</v>
      </c>
      <c r="E142" s="27" t="s">
        <v>1440</v>
      </c>
    </row>
    <row r="143" ht="25.5">
      <c r="A143" s="1" t="s">
        <v>184</v>
      </c>
      <c r="E143" s="33" t="s">
        <v>1441</v>
      </c>
    </row>
    <row r="144" ht="76.5">
      <c r="A144" s="1" t="s">
        <v>185</v>
      </c>
      <c r="E144" s="27" t="s">
        <v>1442</v>
      </c>
    </row>
    <row r="145">
      <c r="A145" s="1" t="s">
        <v>178</v>
      </c>
      <c r="B145" s="1">
        <v>31</v>
      </c>
      <c r="C145" s="26" t="s">
        <v>1443</v>
      </c>
      <c r="D145" t="s">
        <v>180</v>
      </c>
      <c r="E145" s="27" t="s">
        <v>1444</v>
      </c>
      <c r="F145" s="28" t="s">
        <v>207</v>
      </c>
      <c r="G145" s="29">
        <v>2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180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1444</v>
      </c>
    </row>
    <row r="147">
      <c r="A147" s="1" t="s">
        <v>184</v>
      </c>
    </row>
    <row r="148" ht="153">
      <c r="A148" s="1" t="s">
        <v>185</v>
      </c>
      <c r="E148" s="27" t="s">
        <v>1445</v>
      </c>
    </row>
    <row r="149">
      <c r="A149" s="1" t="s">
        <v>178</v>
      </c>
      <c r="B149" s="1">
        <v>32</v>
      </c>
      <c r="C149" s="26" t="s">
        <v>1446</v>
      </c>
      <c r="D149" t="s">
        <v>180</v>
      </c>
      <c r="E149" s="27" t="s">
        <v>1447</v>
      </c>
      <c r="F149" s="28" t="s">
        <v>207</v>
      </c>
      <c r="G149" s="29">
        <v>18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1447</v>
      </c>
    </row>
    <row r="151">
      <c r="A151" s="1" t="s">
        <v>184</v>
      </c>
    </row>
    <row r="152" ht="102">
      <c r="A152" s="1" t="s">
        <v>185</v>
      </c>
      <c r="E152" s="27" t="s">
        <v>1448</v>
      </c>
    </row>
    <row r="153">
      <c r="A153" s="1" t="s">
        <v>178</v>
      </c>
      <c r="B153" s="1">
        <v>35</v>
      </c>
      <c r="C153" s="26" t="s">
        <v>1449</v>
      </c>
      <c r="D153" t="s">
        <v>180</v>
      </c>
      <c r="E153" s="27" t="s">
        <v>1450</v>
      </c>
      <c r="F153" s="28" t="s">
        <v>194</v>
      </c>
      <c r="G153" s="29">
        <v>32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25.5">
      <c r="A154" s="1" t="s">
        <v>183</v>
      </c>
      <c r="E154" s="27" t="s">
        <v>1451</v>
      </c>
    </row>
    <row r="155" ht="25.5">
      <c r="A155" s="1" t="s">
        <v>184</v>
      </c>
      <c r="E155" s="33" t="s">
        <v>1452</v>
      </c>
    </row>
    <row r="156">
      <c r="A156" s="1" t="s">
        <v>185</v>
      </c>
      <c r="E156" s="27" t="s">
        <v>180</v>
      </c>
    </row>
    <row r="157">
      <c r="A157" s="1" t="s">
        <v>175</v>
      </c>
      <c r="C157" s="22" t="s">
        <v>369</v>
      </c>
      <c r="E157" s="23" t="s">
        <v>370</v>
      </c>
      <c r="L157" s="24">
        <f>SUMIFS(L158:L161,A158:A161,"P")</f>
        <v>0</v>
      </c>
      <c r="M157" s="24">
        <f>SUMIFS(M158:M161,A158:A161,"P")</f>
        <v>0</v>
      </c>
      <c r="N157" s="25"/>
    </row>
    <row r="158" ht="38.25">
      <c r="A158" s="1" t="s">
        <v>178</v>
      </c>
      <c r="B158" s="1">
        <v>33</v>
      </c>
      <c r="C158" s="26" t="s">
        <v>1453</v>
      </c>
      <c r="D158" t="s">
        <v>372</v>
      </c>
      <c r="E158" s="27" t="s">
        <v>1454</v>
      </c>
      <c r="F158" s="28" t="s">
        <v>374</v>
      </c>
      <c r="G158" s="29">
        <v>1930.5150000000001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180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 ht="25.5">
      <c r="A159" s="1" t="s">
        <v>183</v>
      </c>
      <c r="E159" s="27" t="s">
        <v>1455</v>
      </c>
    </row>
    <row r="160" ht="38.25">
      <c r="A160" s="1" t="s">
        <v>184</v>
      </c>
      <c r="E160" s="33" t="s">
        <v>1456</v>
      </c>
    </row>
    <row r="161">
      <c r="A161" s="1" t="s">
        <v>185</v>
      </c>
      <c r="E161" s="27" t="s">
        <v>180</v>
      </c>
    </row>
  </sheetData>
  <sheetProtection sheet="1" objects="1" scenarios="1" spinCount="100000" saltValue="DNP6DGJI52wv59BxB5EDpze8c1RIcrj0I0SQ0YTmnJUzDHS+2zo8I7pIFZxWo9ZKYMHp4YaT+hezA2qxs0zJoA==" hashValue="q88v445N0eHcURCoz96OItxDbz6Qj+C8MAe9XGEKAdiDGQgBCZj538VMhUru/6Nl/BICfcitRUcZVhoSM//Ty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COUNTIFS(L8:L157,"=0",A8:A157,"P")+COUNTIFS(L8:L157,"",A8:A157,"P")+SUM(Q8:Q157)</f>
        <v>0</v>
      </c>
    </row>
    <row r="8">
      <c r="A8" s="1" t="s">
        <v>173</v>
      </c>
      <c r="C8" s="22" t="s">
        <v>1457</v>
      </c>
      <c r="E8" s="23" t="s">
        <v>45</v>
      </c>
      <c r="L8" s="24">
        <f>L9+L30+L47+L52+L69+L78+L115+L128</f>
        <v>0</v>
      </c>
      <c r="M8" s="24">
        <f>M9+M30+M47+M52+M69+M78+M115+M128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1458</v>
      </c>
      <c r="D10" t="s">
        <v>180</v>
      </c>
      <c r="E10" s="27" t="s">
        <v>1459</v>
      </c>
      <c r="F10" s="28" t="s">
        <v>194</v>
      </c>
      <c r="G10" s="29">
        <v>36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1459</v>
      </c>
    </row>
    <row r="12" ht="25.5">
      <c r="A12" s="1" t="s">
        <v>184</v>
      </c>
      <c r="E12" s="33" t="s">
        <v>1460</v>
      </c>
    </row>
    <row r="13" ht="102">
      <c r="A13" s="1" t="s">
        <v>185</v>
      </c>
      <c r="E13" s="27" t="s">
        <v>1461</v>
      </c>
    </row>
    <row r="14">
      <c r="A14" s="1" t="s">
        <v>178</v>
      </c>
      <c r="B14" s="1">
        <v>2</v>
      </c>
      <c r="C14" s="26" t="s">
        <v>571</v>
      </c>
      <c r="D14" t="s">
        <v>180</v>
      </c>
      <c r="E14" s="27" t="s">
        <v>572</v>
      </c>
      <c r="F14" s="28" t="s">
        <v>194</v>
      </c>
      <c r="G14" s="29">
        <v>48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572</v>
      </c>
    </row>
    <row r="16" ht="25.5">
      <c r="A16" s="1" t="s">
        <v>184</v>
      </c>
      <c r="E16" s="33" t="s">
        <v>1462</v>
      </c>
    </row>
    <row r="17" ht="89.25">
      <c r="A17" s="1" t="s">
        <v>185</v>
      </c>
      <c r="E17" s="27" t="s">
        <v>1463</v>
      </c>
    </row>
    <row r="18">
      <c r="A18" s="1" t="s">
        <v>178</v>
      </c>
      <c r="B18" s="1">
        <v>3</v>
      </c>
      <c r="C18" s="26" t="s">
        <v>1464</v>
      </c>
      <c r="D18" t="s">
        <v>180</v>
      </c>
      <c r="E18" s="27" t="s">
        <v>1465</v>
      </c>
      <c r="F18" s="28" t="s">
        <v>182</v>
      </c>
      <c r="G18" s="29">
        <v>276.10899999999998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1465</v>
      </c>
    </row>
    <row r="20" ht="38.25">
      <c r="A20" s="1" t="s">
        <v>184</v>
      </c>
      <c r="E20" s="33" t="s">
        <v>1466</v>
      </c>
    </row>
    <row r="21" ht="344.25">
      <c r="A21" s="1" t="s">
        <v>185</v>
      </c>
      <c r="E21" s="27" t="s">
        <v>186</v>
      </c>
    </row>
    <row r="22">
      <c r="A22" s="1" t="s">
        <v>178</v>
      </c>
      <c r="B22" s="1">
        <v>4</v>
      </c>
      <c r="C22" s="26" t="s">
        <v>574</v>
      </c>
      <c r="D22" t="s">
        <v>180</v>
      </c>
      <c r="E22" s="27" t="s">
        <v>575</v>
      </c>
      <c r="F22" s="28" t="s">
        <v>182</v>
      </c>
      <c r="G22" s="29">
        <v>1.8720000000000001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575</v>
      </c>
    </row>
    <row r="24" ht="25.5">
      <c r="A24" s="1" t="s">
        <v>184</v>
      </c>
      <c r="E24" s="33" t="s">
        <v>1467</v>
      </c>
    </row>
    <row r="25" ht="344.25">
      <c r="A25" s="1" t="s">
        <v>185</v>
      </c>
      <c r="E25" s="27" t="s">
        <v>186</v>
      </c>
    </row>
    <row r="26">
      <c r="A26" s="1" t="s">
        <v>178</v>
      </c>
      <c r="B26" s="1">
        <v>5</v>
      </c>
      <c r="C26" s="26" t="s">
        <v>896</v>
      </c>
      <c r="D26" t="s">
        <v>180</v>
      </c>
      <c r="E26" s="27" t="s">
        <v>897</v>
      </c>
      <c r="F26" s="28" t="s">
        <v>201</v>
      </c>
      <c r="G26" s="29">
        <v>36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897</v>
      </c>
    </row>
    <row r="28" ht="25.5">
      <c r="A28" s="1" t="s">
        <v>184</v>
      </c>
      <c r="E28" s="33" t="s">
        <v>1460</v>
      </c>
    </row>
    <row r="29" ht="63.75">
      <c r="A29" s="1" t="s">
        <v>185</v>
      </c>
      <c r="E29" s="27" t="s">
        <v>898</v>
      </c>
    </row>
    <row r="30">
      <c r="A30" s="1" t="s">
        <v>175</v>
      </c>
      <c r="C30" s="22" t="s">
        <v>594</v>
      </c>
      <c r="E30" s="23" t="s">
        <v>595</v>
      </c>
      <c r="L30" s="24">
        <f>SUMIFS(L31:L46,A31:A46,"P")</f>
        <v>0</v>
      </c>
      <c r="M30" s="24">
        <f>SUMIFS(M31:M46,A31:A46,"P")</f>
        <v>0</v>
      </c>
      <c r="N30" s="25"/>
    </row>
    <row r="31">
      <c r="A31" s="1" t="s">
        <v>178</v>
      </c>
      <c r="B31" s="1">
        <v>6</v>
      </c>
      <c r="C31" s="26" t="s">
        <v>1468</v>
      </c>
      <c r="D31" t="s">
        <v>180</v>
      </c>
      <c r="E31" s="27" t="s">
        <v>1469</v>
      </c>
      <c r="F31" s="28" t="s">
        <v>182</v>
      </c>
      <c r="G31" s="29">
        <v>4.0709999999999997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1469</v>
      </c>
    </row>
    <row r="33" ht="25.5">
      <c r="A33" s="1" t="s">
        <v>184</v>
      </c>
      <c r="E33" s="33" t="s">
        <v>1470</v>
      </c>
    </row>
    <row r="34" ht="76.5">
      <c r="A34" s="1" t="s">
        <v>185</v>
      </c>
      <c r="E34" s="27" t="s">
        <v>1471</v>
      </c>
    </row>
    <row r="35">
      <c r="A35" s="1" t="s">
        <v>178</v>
      </c>
      <c r="B35" s="1">
        <v>7</v>
      </c>
      <c r="C35" s="26" t="s">
        <v>1472</v>
      </c>
      <c r="D35" t="s">
        <v>180</v>
      </c>
      <c r="E35" s="27" t="s">
        <v>1473</v>
      </c>
      <c r="F35" s="28" t="s">
        <v>182</v>
      </c>
      <c r="G35" s="29">
        <v>10.970000000000001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1473</v>
      </c>
    </row>
    <row r="37" ht="25.5">
      <c r="A37" s="1" t="s">
        <v>184</v>
      </c>
      <c r="E37" s="33" t="s">
        <v>1474</v>
      </c>
    </row>
    <row r="38" ht="369.75">
      <c r="A38" s="1" t="s">
        <v>185</v>
      </c>
      <c r="E38" s="27" t="s">
        <v>1375</v>
      </c>
    </row>
    <row r="39">
      <c r="A39" s="1" t="s">
        <v>178</v>
      </c>
      <c r="B39" s="1">
        <v>8</v>
      </c>
      <c r="C39" s="26" t="s">
        <v>1475</v>
      </c>
      <c r="D39" t="s">
        <v>180</v>
      </c>
      <c r="E39" s="27" t="s">
        <v>1476</v>
      </c>
      <c r="F39" s="28" t="s">
        <v>374</v>
      </c>
      <c r="G39" s="29">
        <v>0.61799999999999999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1476</v>
      </c>
    </row>
    <row r="41" ht="25.5">
      <c r="A41" s="1" t="s">
        <v>184</v>
      </c>
      <c r="E41" s="33" t="s">
        <v>1477</v>
      </c>
    </row>
    <row r="42" ht="306">
      <c r="A42" s="1" t="s">
        <v>185</v>
      </c>
      <c r="E42" s="27" t="s">
        <v>1478</v>
      </c>
    </row>
    <row r="43">
      <c r="A43" s="1" t="s">
        <v>178</v>
      </c>
      <c r="B43" s="1">
        <v>9</v>
      </c>
      <c r="C43" s="26" t="s">
        <v>1479</v>
      </c>
      <c r="D43" t="s">
        <v>180</v>
      </c>
      <c r="E43" s="27" t="s">
        <v>1480</v>
      </c>
      <c r="F43" s="28" t="s">
        <v>374</v>
      </c>
      <c r="G43" s="29">
        <v>0.68400000000000005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1480</v>
      </c>
    </row>
    <row r="45" ht="25.5">
      <c r="A45" s="1" t="s">
        <v>184</v>
      </c>
      <c r="E45" s="33" t="s">
        <v>1481</v>
      </c>
    </row>
    <row r="46" ht="306">
      <c r="A46" s="1" t="s">
        <v>185</v>
      </c>
      <c r="E46" s="27" t="s">
        <v>1478</v>
      </c>
    </row>
    <row r="47">
      <c r="A47" s="1" t="s">
        <v>175</v>
      </c>
      <c r="C47" s="22" t="s">
        <v>1034</v>
      </c>
      <c r="E47" s="23" t="s">
        <v>1372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178</v>
      </c>
      <c r="B48" s="1">
        <v>10</v>
      </c>
      <c r="C48" s="26" t="s">
        <v>1048</v>
      </c>
      <c r="D48" t="s">
        <v>180</v>
      </c>
      <c r="E48" s="27" t="s">
        <v>1049</v>
      </c>
      <c r="F48" s="28" t="s">
        <v>374</v>
      </c>
      <c r="G48" s="29">
        <v>2.5600000000000001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180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1049</v>
      </c>
    </row>
    <row r="50" ht="25.5">
      <c r="A50" s="1" t="s">
        <v>184</v>
      </c>
      <c r="E50" s="33" t="s">
        <v>1482</v>
      </c>
    </row>
    <row r="51" ht="293.25">
      <c r="A51" s="1" t="s">
        <v>185</v>
      </c>
      <c r="E51" s="27" t="s">
        <v>1377</v>
      </c>
    </row>
    <row r="52">
      <c r="A52" s="1" t="s">
        <v>175</v>
      </c>
      <c r="C52" s="22" t="s">
        <v>603</v>
      </c>
      <c r="E52" s="23" t="s">
        <v>604</v>
      </c>
      <c r="L52" s="24">
        <f>SUMIFS(L53:L68,A53:A68,"P")</f>
        <v>0</v>
      </c>
      <c r="M52" s="24">
        <f>SUMIFS(M53:M68,A53:A68,"P")</f>
        <v>0</v>
      </c>
      <c r="N52" s="25"/>
    </row>
    <row r="53">
      <c r="A53" s="1" t="s">
        <v>178</v>
      </c>
      <c r="B53" s="1">
        <v>11</v>
      </c>
      <c r="C53" s="26" t="s">
        <v>1393</v>
      </c>
      <c r="D53" t="s">
        <v>180</v>
      </c>
      <c r="E53" s="27" t="s">
        <v>1394</v>
      </c>
      <c r="F53" s="28" t="s">
        <v>182</v>
      </c>
      <c r="G53" s="29">
        <v>3.1480000000000001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180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1394</v>
      </c>
    </row>
    <row r="55" ht="25.5">
      <c r="A55" s="1" t="s">
        <v>184</v>
      </c>
      <c r="E55" s="33" t="s">
        <v>1483</v>
      </c>
    </row>
    <row r="56" ht="369.75">
      <c r="A56" s="1" t="s">
        <v>185</v>
      </c>
      <c r="E56" s="27" t="s">
        <v>1367</v>
      </c>
    </row>
    <row r="57">
      <c r="A57" s="1" t="s">
        <v>178</v>
      </c>
      <c r="B57" s="1">
        <v>12</v>
      </c>
      <c r="C57" s="26" t="s">
        <v>1484</v>
      </c>
      <c r="D57" t="s">
        <v>180</v>
      </c>
      <c r="E57" s="27" t="s">
        <v>1485</v>
      </c>
      <c r="F57" s="28" t="s">
        <v>182</v>
      </c>
      <c r="G57" s="29">
        <v>6.4640000000000004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180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1485</v>
      </c>
    </row>
    <row r="59" ht="63.75">
      <c r="A59" s="1" t="s">
        <v>184</v>
      </c>
      <c r="E59" s="33" t="s">
        <v>1486</v>
      </c>
    </row>
    <row r="60" ht="369.75">
      <c r="A60" s="1" t="s">
        <v>185</v>
      </c>
      <c r="E60" s="27" t="s">
        <v>1375</v>
      </c>
    </row>
    <row r="61">
      <c r="A61" s="1" t="s">
        <v>178</v>
      </c>
      <c r="B61" s="1">
        <v>13</v>
      </c>
      <c r="C61" s="26" t="s">
        <v>1487</v>
      </c>
      <c r="D61" t="s">
        <v>180</v>
      </c>
      <c r="E61" s="27" t="s">
        <v>1488</v>
      </c>
      <c r="F61" s="28" t="s">
        <v>374</v>
      </c>
      <c r="G61" s="29">
        <v>0.13800000000000001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180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1488</v>
      </c>
    </row>
    <row r="63" ht="25.5">
      <c r="A63" s="1" t="s">
        <v>184</v>
      </c>
      <c r="E63" s="33" t="s">
        <v>1489</v>
      </c>
    </row>
    <row r="64" ht="293.25">
      <c r="A64" s="1" t="s">
        <v>185</v>
      </c>
      <c r="E64" s="27" t="s">
        <v>1377</v>
      </c>
    </row>
    <row r="65">
      <c r="A65" s="1" t="s">
        <v>178</v>
      </c>
      <c r="B65" s="1">
        <v>14</v>
      </c>
      <c r="C65" s="26" t="s">
        <v>1396</v>
      </c>
      <c r="D65" t="s">
        <v>180</v>
      </c>
      <c r="E65" s="27" t="s">
        <v>1397</v>
      </c>
      <c r="F65" s="28" t="s">
        <v>182</v>
      </c>
      <c r="G65" s="29">
        <v>6.4320000000000004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180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1397</v>
      </c>
    </row>
    <row r="67" ht="25.5">
      <c r="A67" s="1" t="s">
        <v>184</v>
      </c>
      <c r="E67" s="33" t="s">
        <v>1490</v>
      </c>
    </row>
    <row r="68" ht="114.75">
      <c r="A68" s="1" t="s">
        <v>185</v>
      </c>
      <c r="E68" s="27" t="s">
        <v>1399</v>
      </c>
    </row>
    <row r="69">
      <c r="A69" s="1" t="s">
        <v>175</v>
      </c>
      <c r="C69" s="22" t="s">
        <v>1404</v>
      </c>
      <c r="E69" s="23" t="s">
        <v>1405</v>
      </c>
      <c r="L69" s="24">
        <f>SUMIFS(L70:L77,A70:A77,"P")</f>
        <v>0</v>
      </c>
      <c r="M69" s="24">
        <f>SUMIFS(M70:M77,A70:A77,"P")</f>
        <v>0</v>
      </c>
      <c r="N69" s="25"/>
    </row>
    <row r="70" ht="25.5">
      <c r="A70" s="1" t="s">
        <v>178</v>
      </c>
      <c r="B70" s="1">
        <v>15</v>
      </c>
      <c r="C70" s="26" t="s">
        <v>1406</v>
      </c>
      <c r="D70" t="s">
        <v>180</v>
      </c>
      <c r="E70" s="27" t="s">
        <v>1407</v>
      </c>
      <c r="F70" s="28" t="s">
        <v>201</v>
      </c>
      <c r="G70" s="29">
        <v>118.2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180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183</v>
      </c>
      <c r="E71" s="27" t="s">
        <v>1407</v>
      </c>
    </row>
    <row r="72" ht="25.5">
      <c r="A72" s="1" t="s">
        <v>184</v>
      </c>
      <c r="E72" s="33" t="s">
        <v>1491</v>
      </c>
    </row>
    <row r="73" ht="204">
      <c r="A73" s="1" t="s">
        <v>185</v>
      </c>
      <c r="E73" s="27" t="s">
        <v>1409</v>
      </c>
    </row>
    <row r="74">
      <c r="A74" s="1" t="s">
        <v>178</v>
      </c>
      <c r="B74" s="1">
        <v>16</v>
      </c>
      <c r="C74" s="26" t="s">
        <v>1295</v>
      </c>
      <c r="D74" t="s">
        <v>180</v>
      </c>
      <c r="E74" s="27" t="s">
        <v>1296</v>
      </c>
      <c r="F74" s="28" t="s">
        <v>201</v>
      </c>
      <c r="G74" s="29">
        <v>84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180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1296</v>
      </c>
    </row>
    <row r="76" ht="25.5">
      <c r="A76" s="1" t="s">
        <v>184</v>
      </c>
      <c r="E76" s="33" t="s">
        <v>1492</v>
      </c>
    </row>
    <row r="77" ht="63.75">
      <c r="A77" s="1" t="s">
        <v>185</v>
      </c>
      <c r="E77" s="27" t="s">
        <v>1417</v>
      </c>
    </row>
    <row r="78">
      <c r="A78" s="1" t="s">
        <v>175</v>
      </c>
      <c r="C78" s="22" t="s">
        <v>653</v>
      </c>
      <c r="E78" s="23" t="s">
        <v>654</v>
      </c>
      <c r="L78" s="24">
        <f>SUMIFS(L79:L114,A79:A114,"P")</f>
        <v>0</v>
      </c>
      <c r="M78" s="24">
        <f>SUMIFS(M79:M114,A79:A114,"P")</f>
        <v>0</v>
      </c>
      <c r="N78" s="25"/>
    </row>
    <row r="79">
      <c r="A79" s="1" t="s">
        <v>178</v>
      </c>
      <c r="B79" s="1">
        <v>17</v>
      </c>
      <c r="C79" s="26" t="s">
        <v>1493</v>
      </c>
      <c r="D79" t="s">
        <v>180</v>
      </c>
      <c r="E79" s="27" t="s">
        <v>1494</v>
      </c>
      <c r="F79" s="28" t="s">
        <v>194</v>
      </c>
      <c r="G79" s="29">
        <v>5.5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1494</v>
      </c>
    </row>
    <row r="81" ht="25.5">
      <c r="A81" s="1" t="s">
        <v>184</v>
      </c>
      <c r="E81" s="33" t="s">
        <v>1495</v>
      </c>
    </row>
    <row r="82" ht="63.75">
      <c r="A82" s="1" t="s">
        <v>185</v>
      </c>
      <c r="E82" s="27" t="s">
        <v>1496</v>
      </c>
    </row>
    <row r="83">
      <c r="A83" s="1" t="s">
        <v>178</v>
      </c>
      <c r="B83" s="1">
        <v>18</v>
      </c>
      <c r="C83" s="26" t="s">
        <v>1307</v>
      </c>
      <c r="D83" t="s">
        <v>180</v>
      </c>
      <c r="E83" s="27" t="s">
        <v>1308</v>
      </c>
      <c r="F83" s="28" t="s">
        <v>207</v>
      </c>
      <c r="G83" s="29">
        <v>2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1308</v>
      </c>
    </row>
    <row r="85" ht="25.5">
      <c r="A85" s="1" t="s">
        <v>184</v>
      </c>
      <c r="E85" s="33" t="s">
        <v>1497</v>
      </c>
    </row>
    <row r="86" ht="63.75">
      <c r="A86" s="1" t="s">
        <v>185</v>
      </c>
      <c r="E86" s="27" t="s">
        <v>1433</v>
      </c>
    </row>
    <row r="87">
      <c r="A87" s="1" t="s">
        <v>178</v>
      </c>
      <c r="B87" s="1">
        <v>19</v>
      </c>
      <c r="C87" s="26" t="s">
        <v>1132</v>
      </c>
      <c r="D87" t="s">
        <v>180</v>
      </c>
      <c r="E87" s="27" t="s">
        <v>1133</v>
      </c>
      <c r="F87" s="28" t="s">
        <v>207</v>
      </c>
      <c r="G87" s="29">
        <v>2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1133</v>
      </c>
    </row>
    <row r="89" ht="25.5">
      <c r="A89" s="1" t="s">
        <v>184</v>
      </c>
      <c r="E89" s="33" t="s">
        <v>1497</v>
      </c>
    </row>
    <row r="90" ht="63.75">
      <c r="A90" s="1" t="s">
        <v>185</v>
      </c>
      <c r="E90" s="27" t="s">
        <v>1434</v>
      </c>
    </row>
    <row r="91">
      <c r="A91" s="1" t="s">
        <v>178</v>
      </c>
      <c r="B91" s="1">
        <v>20</v>
      </c>
      <c r="C91" s="26" t="s">
        <v>1498</v>
      </c>
      <c r="D91" t="s">
        <v>180</v>
      </c>
      <c r="E91" s="27" t="s">
        <v>1499</v>
      </c>
      <c r="F91" s="28" t="s">
        <v>182</v>
      </c>
      <c r="G91" s="29">
        <v>42.673000000000002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1499</v>
      </c>
    </row>
    <row r="93" ht="25.5">
      <c r="A93" s="1" t="s">
        <v>184</v>
      </c>
      <c r="E93" s="33" t="s">
        <v>1500</v>
      </c>
    </row>
    <row r="94" ht="409.5">
      <c r="A94" s="1" t="s">
        <v>185</v>
      </c>
      <c r="E94" s="27" t="s">
        <v>1501</v>
      </c>
    </row>
    <row r="95">
      <c r="A95" s="1" t="s">
        <v>178</v>
      </c>
      <c r="B95" s="1">
        <v>21</v>
      </c>
      <c r="C95" s="26" t="s">
        <v>1502</v>
      </c>
      <c r="D95" t="s">
        <v>180</v>
      </c>
      <c r="E95" s="27" t="s">
        <v>1503</v>
      </c>
      <c r="F95" s="28" t="s">
        <v>194</v>
      </c>
      <c r="G95" s="29">
        <v>9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1503</v>
      </c>
    </row>
    <row r="97">
      <c r="A97" s="1" t="s">
        <v>184</v>
      </c>
    </row>
    <row r="98" ht="89.25">
      <c r="A98" s="1" t="s">
        <v>185</v>
      </c>
      <c r="E98" s="27" t="s">
        <v>1504</v>
      </c>
    </row>
    <row r="99">
      <c r="A99" s="1" t="s">
        <v>178</v>
      </c>
      <c r="B99" s="1">
        <v>22</v>
      </c>
      <c r="C99" s="26" t="s">
        <v>1505</v>
      </c>
      <c r="D99" t="s">
        <v>180</v>
      </c>
      <c r="E99" s="27" t="s">
        <v>1506</v>
      </c>
      <c r="F99" s="28" t="s">
        <v>194</v>
      </c>
      <c r="G99" s="29">
        <v>25.707000000000001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1506</v>
      </c>
    </row>
    <row r="101" ht="25.5">
      <c r="A101" s="1" t="s">
        <v>184</v>
      </c>
      <c r="E101" s="33" t="s">
        <v>1507</v>
      </c>
    </row>
    <row r="102" ht="76.5">
      <c r="A102" s="1" t="s">
        <v>185</v>
      </c>
      <c r="E102" s="27" t="s">
        <v>1442</v>
      </c>
    </row>
    <row r="103">
      <c r="A103" s="1" t="s">
        <v>178</v>
      </c>
      <c r="B103" s="1">
        <v>23</v>
      </c>
      <c r="C103" s="26" t="s">
        <v>1331</v>
      </c>
      <c r="D103" t="s">
        <v>180</v>
      </c>
      <c r="E103" s="27" t="s">
        <v>1332</v>
      </c>
      <c r="F103" s="28" t="s">
        <v>182</v>
      </c>
      <c r="G103" s="29">
        <v>22.597000000000001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1332</v>
      </c>
    </row>
    <row r="105" ht="25.5">
      <c r="A105" s="1" t="s">
        <v>184</v>
      </c>
      <c r="E105" s="33" t="s">
        <v>1508</v>
      </c>
    </row>
    <row r="106" ht="114.75">
      <c r="A106" s="1" t="s">
        <v>185</v>
      </c>
      <c r="E106" s="27" t="s">
        <v>1509</v>
      </c>
    </row>
    <row r="107">
      <c r="A107" s="1" t="s">
        <v>178</v>
      </c>
      <c r="B107" s="1">
        <v>24</v>
      </c>
      <c r="C107" s="26" t="s">
        <v>1510</v>
      </c>
      <c r="D107" t="s">
        <v>180</v>
      </c>
      <c r="E107" s="27" t="s">
        <v>1511</v>
      </c>
      <c r="F107" s="28" t="s">
        <v>194</v>
      </c>
      <c r="G107" s="29">
        <v>4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1511</v>
      </c>
    </row>
    <row r="109">
      <c r="A109" s="1" t="s">
        <v>184</v>
      </c>
    </row>
    <row r="110" ht="127.5">
      <c r="A110" s="1" t="s">
        <v>185</v>
      </c>
      <c r="E110" s="27" t="s">
        <v>1512</v>
      </c>
    </row>
    <row r="111">
      <c r="A111" s="1" t="s">
        <v>178</v>
      </c>
      <c r="B111" s="1">
        <v>25</v>
      </c>
      <c r="C111" s="26" t="s">
        <v>1513</v>
      </c>
      <c r="D111" t="s">
        <v>180</v>
      </c>
      <c r="E111" s="27" t="s">
        <v>1514</v>
      </c>
      <c r="F111" s="28" t="s">
        <v>194</v>
      </c>
      <c r="G111" s="29">
        <v>30.300000000000001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25.5">
      <c r="A112" s="1" t="s">
        <v>183</v>
      </c>
      <c r="E112" s="27" t="s">
        <v>1515</v>
      </c>
    </row>
    <row r="113" ht="25.5">
      <c r="A113" s="1" t="s">
        <v>184</v>
      </c>
      <c r="E113" s="33" t="s">
        <v>1516</v>
      </c>
    </row>
    <row r="114">
      <c r="A114" s="1" t="s">
        <v>185</v>
      </c>
      <c r="E114" s="27" t="s">
        <v>180</v>
      </c>
    </row>
    <row r="115">
      <c r="A115" s="1" t="s">
        <v>175</v>
      </c>
      <c r="C115" s="22" t="s">
        <v>369</v>
      </c>
      <c r="E115" s="23" t="s">
        <v>370</v>
      </c>
      <c r="L115" s="24">
        <f>SUMIFS(L116:L127,A116:A127,"P")</f>
        <v>0</v>
      </c>
      <c r="M115" s="24">
        <f>SUMIFS(M116:M127,A116:A127,"P")</f>
        <v>0</v>
      </c>
      <c r="N115" s="25"/>
    </row>
    <row r="116" ht="25.5">
      <c r="A116" s="1" t="s">
        <v>178</v>
      </c>
      <c r="B116" s="1">
        <v>26</v>
      </c>
      <c r="C116" s="26" t="s">
        <v>666</v>
      </c>
      <c r="D116" t="s">
        <v>372</v>
      </c>
      <c r="E116" s="27" t="s">
        <v>667</v>
      </c>
      <c r="F116" s="28" t="s">
        <v>374</v>
      </c>
      <c r="G116" s="29">
        <v>500.36500000000001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183</v>
      </c>
      <c r="E117" s="27" t="s">
        <v>1517</v>
      </c>
    </row>
    <row r="118" ht="38.25">
      <c r="A118" s="1" t="s">
        <v>184</v>
      </c>
      <c r="E118" s="33" t="s">
        <v>1518</v>
      </c>
    </row>
    <row r="119">
      <c r="A119" s="1" t="s">
        <v>185</v>
      </c>
      <c r="E119" s="27" t="s">
        <v>180</v>
      </c>
    </row>
    <row r="120" ht="38.25">
      <c r="A120" s="1" t="s">
        <v>178</v>
      </c>
      <c r="B120" s="1">
        <v>27</v>
      </c>
      <c r="C120" s="26" t="s">
        <v>371</v>
      </c>
      <c r="D120" t="s">
        <v>372</v>
      </c>
      <c r="E120" s="27" t="s">
        <v>373</v>
      </c>
      <c r="F120" s="28" t="s">
        <v>374</v>
      </c>
      <c r="G120" s="29">
        <v>53.685000000000002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.5">
      <c r="A121" s="1" t="s">
        <v>183</v>
      </c>
      <c r="E121" s="27" t="s">
        <v>1519</v>
      </c>
    </row>
    <row r="122" ht="25.5">
      <c r="A122" s="1" t="s">
        <v>184</v>
      </c>
      <c r="E122" s="33" t="s">
        <v>1520</v>
      </c>
    </row>
    <row r="123">
      <c r="A123" s="1" t="s">
        <v>185</v>
      </c>
      <c r="E123" s="27" t="s">
        <v>180</v>
      </c>
    </row>
    <row r="124" ht="25.5">
      <c r="A124" s="1" t="s">
        <v>178</v>
      </c>
      <c r="B124" s="1">
        <v>28</v>
      </c>
      <c r="C124" s="26" t="s">
        <v>1521</v>
      </c>
      <c r="D124" t="s">
        <v>372</v>
      </c>
      <c r="E124" s="27" t="s">
        <v>1522</v>
      </c>
      <c r="F124" s="28" t="s">
        <v>374</v>
      </c>
      <c r="G124" s="29">
        <v>1.51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5.5">
      <c r="A125" s="1" t="s">
        <v>183</v>
      </c>
      <c r="E125" s="27" t="s">
        <v>1523</v>
      </c>
    </row>
    <row r="126" ht="25.5">
      <c r="A126" s="1" t="s">
        <v>184</v>
      </c>
      <c r="E126" s="33" t="s">
        <v>1524</v>
      </c>
    </row>
    <row r="127">
      <c r="A127" s="1" t="s">
        <v>185</v>
      </c>
      <c r="E127" s="27" t="s">
        <v>180</v>
      </c>
    </row>
    <row r="128">
      <c r="A128" s="1" t="s">
        <v>175</v>
      </c>
      <c r="C128" s="22" t="s">
        <v>1525</v>
      </c>
      <c r="E128" s="23" t="s">
        <v>1526</v>
      </c>
      <c r="L128" s="24">
        <f>SUMIFS(L129:L156,A129:A156,"P")</f>
        <v>0</v>
      </c>
      <c r="M128" s="24">
        <f>SUMIFS(M129:M156,A129:A156,"P")</f>
        <v>0</v>
      </c>
      <c r="N128" s="25"/>
    </row>
    <row r="129">
      <c r="A129" s="1" t="s">
        <v>178</v>
      </c>
      <c r="B129" s="1">
        <v>29</v>
      </c>
      <c r="C129" s="26" t="s">
        <v>1527</v>
      </c>
      <c r="D129" t="s">
        <v>180</v>
      </c>
      <c r="E129" s="27" t="s">
        <v>1528</v>
      </c>
      <c r="F129" s="28" t="s">
        <v>182</v>
      </c>
      <c r="G129" s="29">
        <v>133.73400000000001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180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1528</v>
      </c>
    </row>
    <row r="131" ht="25.5">
      <c r="A131" s="1" t="s">
        <v>184</v>
      </c>
      <c r="E131" s="33" t="s">
        <v>1529</v>
      </c>
    </row>
    <row r="132" ht="216.75">
      <c r="A132" s="1" t="s">
        <v>185</v>
      </c>
      <c r="E132" s="27" t="s">
        <v>1530</v>
      </c>
    </row>
    <row r="133">
      <c r="A133" s="1" t="s">
        <v>178</v>
      </c>
      <c r="B133" s="1">
        <v>30</v>
      </c>
      <c r="C133" s="26" t="s">
        <v>196</v>
      </c>
      <c r="D133" t="s">
        <v>180</v>
      </c>
      <c r="E133" s="27" t="s">
        <v>197</v>
      </c>
      <c r="F133" s="28" t="s">
        <v>182</v>
      </c>
      <c r="G133" s="29">
        <v>97.227000000000004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180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197</v>
      </c>
    </row>
    <row r="135" ht="25.5">
      <c r="A135" s="1" t="s">
        <v>184</v>
      </c>
      <c r="E135" s="33" t="s">
        <v>1531</v>
      </c>
    </row>
    <row r="136" ht="255">
      <c r="A136" s="1" t="s">
        <v>185</v>
      </c>
      <c r="E136" s="27" t="s">
        <v>1532</v>
      </c>
    </row>
    <row r="137">
      <c r="A137" s="1" t="s">
        <v>178</v>
      </c>
      <c r="B137" s="1">
        <v>31</v>
      </c>
      <c r="C137" s="26" t="s">
        <v>1183</v>
      </c>
      <c r="D137" t="s">
        <v>180</v>
      </c>
      <c r="E137" s="27" t="s">
        <v>1184</v>
      </c>
      <c r="F137" s="28" t="s">
        <v>182</v>
      </c>
      <c r="G137" s="29">
        <v>194.96000000000001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180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1184</v>
      </c>
    </row>
    <row r="139" ht="25.5">
      <c r="A139" s="1" t="s">
        <v>184</v>
      </c>
      <c r="E139" s="33" t="s">
        <v>1533</v>
      </c>
    </row>
    <row r="140" ht="255">
      <c r="A140" s="1" t="s">
        <v>185</v>
      </c>
      <c r="E140" s="27" t="s">
        <v>1346</v>
      </c>
    </row>
    <row r="141">
      <c r="A141" s="1" t="s">
        <v>178</v>
      </c>
      <c r="B141" s="1">
        <v>32</v>
      </c>
      <c r="C141" s="26" t="s">
        <v>579</v>
      </c>
      <c r="D141" t="s">
        <v>180</v>
      </c>
      <c r="E141" s="27" t="s">
        <v>580</v>
      </c>
      <c r="F141" s="28" t="s">
        <v>201</v>
      </c>
      <c r="G141" s="29">
        <v>58.950000000000003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180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580</v>
      </c>
    </row>
    <row r="143" ht="25.5">
      <c r="A143" s="1" t="s">
        <v>184</v>
      </c>
      <c r="E143" s="33" t="s">
        <v>1534</v>
      </c>
    </row>
    <row r="144" ht="51">
      <c r="A144" s="1" t="s">
        <v>185</v>
      </c>
      <c r="E144" s="27" t="s">
        <v>1348</v>
      </c>
    </row>
    <row r="145">
      <c r="A145" s="1" t="s">
        <v>178</v>
      </c>
      <c r="B145" s="1">
        <v>35</v>
      </c>
      <c r="C145" s="26" t="s">
        <v>1535</v>
      </c>
      <c r="D145" t="s">
        <v>180</v>
      </c>
      <c r="E145" s="27" t="s">
        <v>1536</v>
      </c>
      <c r="F145" s="28" t="s">
        <v>194</v>
      </c>
      <c r="G145" s="29">
        <v>7.0999999999999996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180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1536</v>
      </c>
    </row>
    <row r="147" ht="25.5">
      <c r="A147" s="1" t="s">
        <v>184</v>
      </c>
      <c r="E147" s="33" t="s">
        <v>1537</v>
      </c>
    </row>
    <row r="148" ht="127.5">
      <c r="A148" s="1" t="s">
        <v>185</v>
      </c>
      <c r="E148" s="27" t="s">
        <v>1538</v>
      </c>
    </row>
    <row r="149">
      <c r="A149" s="1" t="s">
        <v>178</v>
      </c>
      <c r="B149" s="1">
        <v>33</v>
      </c>
      <c r="C149" s="26" t="s">
        <v>1539</v>
      </c>
      <c r="D149" t="s">
        <v>180</v>
      </c>
      <c r="E149" s="27" t="s">
        <v>1540</v>
      </c>
      <c r="F149" s="28" t="s">
        <v>194</v>
      </c>
      <c r="G149" s="29">
        <v>12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1540</v>
      </c>
    </row>
    <row r="151" ht="25.5">
      <c r="A151" s="1" t="s">
        <v>184</v>
      </c>
      <c r="E151" s="33" t="s">
        <v>1541</v>
      </c>
    </row>
    <row r="152" ht="51">
      <c r="A152" s="1" t="s">
        <v>185</v>
      </c>
      <c r="E152" s="27" t="s">
        <v>1542</v>
      </c>
    </row>
    <row r="153">
      <c r="A153" s="1" t="s">
        <v>178</v>
      </c>
      <c r="B153" s="1">
        <v>34</v>
      </c>
      <c r="C153" s="26" t="s">
        <v>1543</v>
      </c>
      <c r="D153" t="s">
        <v>180</v>
      </c>
      <c r="E153" s="27" t="s">
        <v>1544</v>
      </c>
      <c r="F153" s="28" t="s">
        <v>194</v>
      </c>
      <c r="G153" s="29">
        <v>36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1544</v>
      </c>
    </row>
    <row r="155" ht="25.5">
      <c r="A155" s="1" t="s">
        <v>184</v>
      </c>
      <c r="E155" s="33" t="s">
        <v>1545</v>
      </c>
    </row>
    <row r="156" ht="204">
      <c r="A156" s="1" t="s">
        <v>185</v>
      </c>
      <c r="E156" s="27" t="s">
        <v>1546</v>
      </c>
    </row>
  </sheetData>
  <sheetProtection sheet="1" objects="1" scenarios="1" spinCount="100000" saltValue="4OWN1HxCW+KI8X8EhDZ7FYV/wLzm40obnAkb+CsjF+D59M9axYEs8bw+DEXX3FtVMCMsOzrTN4hMk6iW0J+G5g==" hashValue="tOgxf5nFcUiw5QWIhEpou+3uLBegKIW1D8+EnQabxM9T7Ml2Vzn8fpAo+lzhHuOtdwPeUl4+/XMhxx/VSjlLZ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46</v>
      </c>
      <c r="M3" s="20">
        <f>Rekapitulace!C27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46</v>
      </c>
      <c r="D4" s="1"/>
      <c r="E4" s="17" t="s">
        <v>47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COUNTIFS(L8:L224,"=0",A8:A224,"P")+COUNTIFS(L8:L224,"",A8:A224,"P")+SUM(Q8:Q224)</f>
        <v>0</v>
      </c>
    </row>
    <row r="8">
      <c r="A8" s="1" t="s">
        <v>173</v>
      </c>
      <c r="C8" s="22" t="s">
        <v>1547</v>
      </c>
      <c r="E8" s="23" t="s">
        <v>49</v>
      </c>
      <c r="L8" s="24">
        <f>L9+L18+L23</f>
        <v>0</v>
      </c>
      <c r="M8" s="24">
        <f>M9+M18+M23</f>
        <v>0</v>
      </c>
      <c r="N8" s="25"/>
    </row>
    <row r="9">
      <c r="A9" s="1" t="s">
        <v>175</v>
      </c>
      <c r="C9" s="22" t="s">
        <v>203</v>
      </c>
      <c r="E9" s="23" t="s">
        <v>204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52</v>
      </c>
      <c r="C10" s="26" t="s">
        <v>1548</v>
      </c>
      <c r="D10" t="s">
        <v>180</v>
      </c>
      <c r="E10" s="27" t="s">
        <v>1549</v>
      </c>
      <c r="F10" s="28" t="s">
        <v>194</v>
      </c>
      <c r="G10" s="29">
        <v>65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/>
    </row>
    <row r="12">
      <c r="A12" s="1" t="s">
        <v>184</v>
      </c>
    </row>
    <row r="13">
      <c r="A13" s="1" t="s">
        <v>185</v>
      </c>
      <c r="E13" s="27" t="s">
        <v>1550</v>
      </c>
    </row>
    <row r="14">
      <c r="A14" s="1" t="s">
        <v>178</v>
      </c>
      <c r="B14" s="1">
        <v>53</v>
      </c>
      <c r="C14" s="26" t="s">
        <v>1551</v>
      </c>
      <c r="D14" t="s">
        <v>180</v>
      </c>
      <c r="E14" s="27" t="s">
        <v>1552</v>
      </c>
      <c r="F14" s="28" t="s">
        <v>194</v>
      </c>
      <c r="G14" s="29">
        <v>65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/>
    </row>
    <row r="16">
      <c r="A16" s="1" t="s">
        <v>184</v>
      </c>
    </row>
    <row r="17">
      <c r="A17" s="1" t="s">
        <v>185</v>
      </c>
      <c r="E17" s="27" t="s">
        <v>1553</v>
      </c>
    </row>
    <row r="18">
      <c r="A18" s="1" t="s">
        <v>175</v>
      </c>
      <c r="C18" s="22" t="s">
        <v>369</v>
      </c>
      <c r="E18" s="23" t="s">
        <v>370</v>
      </c>
      <c r="L18" s="24">
        <f>SUMIFS(L19:L22,A19:A22,"P")</f>
        <v>0</v>
      </c>
      <c r="M18" s="24">
        <f>SUMIFS(M19:M22,A19:A22,"P")</f>
        <v>0</v>
      </c>
      <c r="N18" s="25"/>
    </row>
    <row r="19" ht="38.25">
      <c r="A19" s="1" t="s">
        <v>178</v>
      </c>
      <c r="B19" s="1">
        <v>51</v>
      </c>
      <c r="C19" s="26" t="s">
        <v>1453</v>
      </c>
      <c r="D19" t="s">
        <v>372</v>
      </c>
      <c r="E19" s="27" t="s">
        <v>1454</v>
      </c>
      <c r="F19" s="28" t="s">
        <v>374</v>
      </c>
      <c r="G19" s="29">
        <v>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565</v>
      </c>
      <c r="O19" s="32">
        <f>M19*AA19</f>
        <v>0</v>
      </c>
      <c r="P19" s="1">
        <v>3</v>
      </c>
      <c r="AA19" s="1">
        <f>IF(P19=1,$O$3,IF(P19=2,$O$4,$O$5))</f>
        <v>0</v>
      </c>
    </row>
    <row r="20" ht="38.25">
      <c r="A20" s="1" t="s">
        <v>183</v>
      </c>
      <c r="E20" s="27" t="s">
        <v>1554</v>
      </c>
    </row>
    <row r="21">
      <c r="A21" s="1" t="s">
        <v>184</v>
      </c>
      <c r="E21" s="33" t="s">
        <v>1555</v>
      </c>
    </row>
    <row r="22" ht="153">
      <c r="A22" s="1" t="s">
        <v>185</v>
      </c>
      <c r="E22" s="27" t="s">
        <v>859</v>
      </c>
    </row>
    <row r="23">
      <c r="A23" s="1" t="s">
        <v>175</v>
      </c>
      <c r="C23" s="22" t="s">
        <v>175</v>
      </c>
      <c r="E23" s="23" t="s">
        <v>1556</v>
      </c>
      <c r="L23" s="24">
        <f>SUMIFS(L24:L223,A24:A223,"P")</f>
        <v>0</v>
      </c>
      <c r="M23" s="24">
        <f>SUMIFS(M24:M223,A24:A223,"P")</f>
        <v>0</v>
      </c>
      <c r="N23" s="25"/>
    </row>
    <row r="24">
      <c r="A24" s="1" t="s">
        <v>178</v>
      </c>
      <c r="B24" s="1">
        <v>1</v>
      </c>
      <c r="C24" s="26" t="s">
        <v>1557</v>
      </c>
      <c r="D24" t="s">
        <v>176</v>
      </c>
      <c r="E24" s="27" t="s">
        <v>1558</v>
      </c>
      <c r="F24" s="28" t="s">
        <v>182</v>
      </c>
      <c r="G24" s="29">
        <v>34</v>
      </c>
      <c r="H24" s="28">
        <v>0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565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183</v>
      </c>
      <c r="E25" s="27" t="s">
        <v>180</v>
      </c>
    </row>
    <row r="26">
      <c r="A26" s="1" t="s">
        <v>184</v>
      </c>
      <c r="E26" s="33" t="s">
        <v>1559</v>
      </c>
    </row>
    <row r="27">
      <c r="A27" s="1" t="s">
        <v>185</v>
      </c>
      <c r="E27" s="27" t="s">
        <v>180</v>
      </c>
    </row>
    <row r="28">
      <c r="A28" s="1" t="s">
        <v>178</v>
      </c>
      <c r="B28" s="1">
        <v>2</v>
      </c>
      <c r="C28" s="26" t="s">
        <v>1560</v>
      </c>
      <c r="D28" t="s">
        <v>176</v>
      </c>
      <c r="E28" s="27" t="s">
        <v>1561</v>
      </c>
      <c r="F28" s="28" t="s">
        <v>182</v>
      </c>
      <c r="G28" s="29">
        <v>266</v>
      </c>
      <c r="H28" s="28">
        <v>0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565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183</v>
      </c>
      <c r="E29" s="27" t="s">
        <v>180</v>
      </c>
    </row>
    <row r="30">
      <c r="A30" s="1" t="s">
        <v>184</v>
      </c>
      <c r="E30" s="33" t="s">
        <v>1559</v>
      </c>
    </row>
    <row r="31">
      <c r="A31" s="1" t="s">
        <v>185</v>
      </c>
      <c r="E31" s="27" t="s">
        <v>180</v>
      </c>
    </row>
    <row r="32">
      <c r="A32" s="1" t="s">
        <v>178</v>
      </c>
      <c r="B32" s="1">
        <v>3</v>
      </c>
      <c r="C32" s="26" t="s">
        <v>1562</v>
      </c>
      <c r="D32" t="s">
        <v>176</v>
      </c>
      <c r="E32" s="27" t="s">
        <v>1563</v>
      </c>
      <c r="F32" s="28" t="s">
        <v>544</v>
      </c>
      <c r="G32" s="29">
        <v>40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565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1559</v>
      </c>
    </row>
    <row r="35">
      <c r="A35" s="1" t="s">
        <v>185</v>
      </c>
      <c r="E35" s="27" t="s">
        <v>180</v>
      </c>
    </row>
    <row r="36">
      <c r="A36" s="1" t="s">
        <v>178</v>
      </c>
      <c r="B36" s="1">
        <v>4</v>
      </c>
      <c r="C36" s="26" t="s">
        <v>196</v>
      </c>
      <c r="D36" t="s">
        <v>176</v>
      </c>
      <c r="E36" s="27" t="s">
        <v>197</v>
      </c>
      <c r="F36" s="28" t="s">
        <v>182</v>
      </c>
      <c r="G36" s="29">
        <v>300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565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1559</v>
      </c>
    </row>
    <row r="39">
      <c r="A39" s="1" t="s">
        <v>185</v>
      </c>
      <c r="E39" s="27" t="s">
        <v>180</v>
      </c>
    </row>
    <row r="40">
      <c r="A40" s="1" t="s">
        <v>178</v>
      </c>
      <c r="B40" s="1">
        <v>5</v>
      </c>
      <c r="C40" s="26" t="s">
        <v>1564</v>
      </c>
      <c r="D40" t="s">
        <v>176</v>
      </c>
      <c r="E40" s="27" t="s">
        <v>1565</v>
      </c>
      <c r="F40" s="28" t="s">
        <v>352</v>
      </c>
      <c r="G40" s="29">
        <v>48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1566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1559</v>
      </c>
    </row>
    <row r="43">
      <c r="A43" s="1" t="s">
        <v>185</v>
      </c>
      <c r="E43" s="27" t="s">
        <v>180</v>
      </c>
    </row>
    <row r="44">
      <c r="A44" s="1" t="s">
        <v>178</v>
      </c>
      <c r="B44" s="1">
        <v>6</v>
      </c>
      <c r="C44" s="26" t="s">
        <v>205</v>
      </c>
      <c r="D44" t="s">
        <v>176</v>
      </c>
      <c r="E44" s="27" t="s">
        <v>206</v>
      </c>
      <c r="F44" s="28" t="s">
        <v>207</v>
      </c>
      <c r="G44" s="29">
        <v>13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565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1559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7</v>
      </c>
      <c r="C48" s="26" t="s">
        <v>1567</v>
      </c>
      <c r="D48" t="s">
        <v>176</v>
      </c>
      <c r="E48" s="27" t="s">
        <v>1568</v>
      </c>
      <c r="F48" s="28" t="s">
        <v>531</v>
      </c>
      <c r="G48" s="29">
        <v>0.20000000000000001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1566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1559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8</v>
      </c>
      <c r="C52" s="26" t="s">
        <v>212</v>
      </c>
      <c r="D52" t="s">
        <v>176</v>
      </c>
      <c r="E52" s="27" t="s">
        <v>213</v>
      </c>
      <c r="F52" s="28" t="s">
        <v>544</v>
      </c>
      <c r="G52" s="29">
        <v>100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565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1559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9</v>
      </c>
      <c r="C56" s="26" t="s">
        <v>214</v>
      </c>
      <c r="D56" t="s">
        <v>176</v>
      </c>
      <c r="E56" s="27" t="s">
        <v>215</v>
      </c>
      <c r="F56" s="28" t="s">
        <v>544</v>
      </c>
      <c r="G56" s="29">
        <v>43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565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1559</v>
      </c>
    </row>
    <row r="59">
      <c r="A59" s="1" t="s">
        <v>185</v>
      </c>
      <c r="E59" s="27" t="s">
        <v>180</v>
      </c>
    </row>
    <row r="60">
      <c r="A60" s="1" t="s">
        <v>178</v>
      </c>
      <c r="B60" s="1">
        <v>10</v>
      </c>
      <c r="C60" s="26" t="s">
        <v>1569</v>
      </c>
      <c r="D60" t="s">
        <v>176</v>
      </c>
      <c r="E60" s="27" t="s">
        <v>1570</v>
      </c>
      <c r="F60" s="28" t="s">
        <v>544</v>
      </c>
      <c r="G60" s="29">
        <v>350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565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1559</v>
      </c>
    </row>
    <row r="63">
      <c r="A63" s="1" t="s">
        <v>185</v>
      </c>
      <c r="E63" s="27" t="s">
        <v>180</v>
      </c>
    </row>
    <row r="64">
      <c r="A64" s="1" t="s">
        <v>178</v>
      </c>
      <c r="B64" s="1">
        <v>11</v>
      </c>
      <c r="C64" s="26" t="s">
        <v>1571</v>
      </c>
      <c r="D64" t="s">
        <v>176</v>
      </c>
      <c r="E64" s="27" t="s">
        <v>1572</v>
      </c>
      <c r="F64" s="28" t="s">
        <v>544</v>
      </c>
      <c r="G64" s="29">
        <v>380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565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1559</v>
      </c>
    </row>
    <row r="67">
      <c r="A67" s="1" t="s">
        <v>185</v>
      </c>
      <c r="E67" s="27" t="s">
        <v>180</v>
      </c>
    </row>
    <row r="68" ht="25.5">
      <c r="A68" s="1" t="s">
        <v>178</v>
      </c>
      <c r="B68" s="1">
        <v>12</v>
      </c>
      <c r="C68" s="26" t="s">
        <v>1573</v>
      </c>
      <c r="D68" t="s">
        <v>176</v>
      </c>
      <c r="E68" s="27" t="s">
        <v>1574</v>
      </c>
      <c r="F68" s="28" t="s">
        <v>207</v>
      </c>
      <c r="G68" s="29">
        <v>10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565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1559</v>
      </c>
    </row>
    <row r="71">
      <c r="A71" s="1" t="s">
        <v>185</v>
      </c>
      <c r="E71" s="27" t="s">
        <v>180</v>
      </c>
    </row>
    <row r="72">
      <c r="A72" s="1" t="s">
        <v>178</v>
      </c>
      <c r="B72" s="1">
        <v>13</v>
      </c>
      <c r="C72" s="26" t="s">
        <v>1575</v>
      </c>
      <c r="D72" t="s">
        <v>1576</v>
      </c>
      <c r="E72" s="27" t="s">
        <v>1577</v>
      </c>
      <c r="F72" s="28" t="s">
        <v>231</v>
      </c>
      <c r="G72" s="29">
        <v>2.3999999999999999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565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1559</v>
      </c>
    </row>
    <row r="75">
      <c r="A75" s="1" t="s">
        <v>185</v>
      </c>
      <c r="E75" s="27" t="s">
        <v>180</v>
      </c>
    </row>
    <row r="76">
      <c r="A76" s="1" t="s">
        <v>178</v>
      </c>
      <c r="B76" s="1">
        <v>14</v>
      </c>
      <c r="C76" s="26" t="s">
        <v>241</v>
      </c>
      <c r="D76" t="s">
        <v>176</v>
      </c>
      <c r="E76" s="27" t="s">
        <v>242</v>
      </c>
      <c r="F76" s="28" t="s">
        <v>231</v>
      </c>
      <c r="G76" s="29">
        <v>2.3999999999999999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565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>
      <c r="A78" s="1" t="s">
        <v>184</v>
      </c>
      <c r="E78" s="33" t="s">
        <v>1559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15</v>
      </c>
      <c r="C80" s="26" t="s">
        <v>244</v>
      </c>
      <c r="D80" t="s">
        <v>176</v>
      </c>
      <c r="E80" s="27" t="s">
        <v>245</v>
      </c>
      <c r="F80" s="28" t="s">
        <v>231</v>
      </c>
      <c r="G80" s="29">
        <v>1.9199999999999999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565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  <c r="E82" s="33" t="s">
        <v>1559</v>
      </c>
    </row>
    <row r="83">
      <c r="A83" s="1" t="s">
        <v>185</v>
      </c>
      <c r="E83" s="27" t="s">
        <v>180</v>
      </c>
    </row>
    <row r="84" ht="25.5">
      <c r="A84" s="1" t="s">
        <v>178</v>
      </c>
      <c r="B84" s="1">
        <v>16</v>
      </c>
      <c r="C84" s="26" t="s">
        <v>249</v>
      </c>
      <c r="D84" t="s">
        <v>176</v>
      </c>
      <c r="E84" s="27" t="s">
        <v>250</v>
      </c>
      <c r="F84" s="28" t="s">
        <v>207</v>
      </c>
      <c r="G84" s="29">
        <v>3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565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>
      <c r="A86" s="1" t="s">
        <v>184</v>
      </c>
      <c r="E86" s="33" t="s">
        <v>1559</v>
      </c>
    </row>
    <row r="87">
      <c r="A87" s="1" t="s">
        <v>185</v>
      </c>
      <c r="E87" s="27" t="s">
        <v>180</v>
      </c>
    </row>
    <row r="88" ht="25.5">
      <c r="A88" s="1" t="s">
        <v>178</v>
      </c>
      <c r="B88" s="1">
        <v>17</v>
      </c>
      <c r="C88" s="26" t="s">
        <v>1578</v>
      </c>
      <c r="D88" t="s">
        <v>176</v>
      </c>
      <c r="E88" s="27" t="s">
        <v>1579</v>
      </c>
      <c r="F88" s="28" t="s">
        <v>207</v>
      </c>
      <c r="G88" s="29">
        <v>1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565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>
      <c r="A90" s="1" t="s">
        <v>184</v>
      </c>
      <c r="E90" s="33" t="s">
        <v>1559</v>
      </c>
    </row>
    <row r="91">
      <c r="A91" s="1" t="s">
        <v>185</v>
      </c>
      <c r="E91" s="27" t="s">
        <v>180</v>
      </c>
    </row>
    <row r="92" ht="25.5">
      <c r="A92" s="1" t="s">
        <v>178</v>
      </c>
      <c r="B92" s="1">
        <v>18</v>
      </c>
      <c r="C92" s="26" t="s">
        <v>1580</v>
      </c>
      <c r="D92" t="s">
        <v>176</v>
      </c>
      <c r="E92" s="27" t="s">
        <v>1581</v>
      </c>
      <c r="F92" s="28" t="s">
        <v>207</v>
      </c>
      <c r="G92" s="29">
        <v>2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1566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>
      <c r="A94" s="1" t="s">
        <v>184</v>
      </c>
      <c r="E94" s="33" t="s">
        <v>1559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19</v>
      </c>
      <c r="C96" s="26" t="s">
        <v>1582</v>
      </c>
      <c r="D96" t="s">
        <v>176</v>
      </c>
      <c r="E96" s="27" t="s">
        <v>1583</v>
      </c>
      <c r="F96" s="28" t="s">
        <v>207</v>
      </c>
      <c r="G96" s="29">
        <v>4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565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>
      <c r="A98" s="1" t="s">
        <v>184</v>
      </c>
      <c r="E98" s="33" t="s">
        <v>1559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20</v>
      </c>
      <c r="C100" s="26" t="s">
        <v>1584</v>
      </c>
      <c r="D100" t="s">
        <v>176</v>
      </c>
      <c r="E100" s="27" t="s">
        <v>1585</v>
      </c>
      <c r="F100" s="28" t="s">
        <v>207</v>
      </c>
      <c r="G100" s="29">
        <v>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565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  <c r="E102" s="33" t="s">
        <v>1559</v>
      </c>
    </row>
    <row r="103">
      <c r="A103" s="1" t="s">
        <v>185</v>
      </c>
      <c r="E103" s="27" t="s">
        <v>180</v>
      </c>
    </row>
    <row r="104">
      <c r="A104" s="1" t="s">
        <v>178</v>
      </c>
      <c r="B104" s="1">
        <v>21</v>
      </c>
      <c r="C104" s="26" t="s">
        <v>1586</v>
      </c>
      <c r="D104" t="s">
        <v>176</v>
      </c>
      <c r="E104" s="27" t="s">
        <v>1587</v>
      </c>
      <c r="F104" s="28" t="s">
        <v>1588</v>
      </c>
      <c r="G104" s="29">
        <v>0.20999999999999999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1566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1559</v>
      </c>
    </row>
    <row r="107">
      <c r="A107" s="1" t="s">
        <v>185</v>
      </c>
      <c r="E107" s="27" t="s">
        <v>180</v>
      </c>
    </row>
    <row r="108">
      <c r="A108" s="1" t="s">
        <v>178</v>
      </c>
      <c r="B108" s="1">
        <v>22</v>
      </c>
      <c r="C108" s="26" t="s">
        <v>1589</v>
      </c>
      <c r="D108" t="s">
        <v>176</v>
      </c>
      <c r="E108" s="27" t="s">
        <v>1590</v>
      </c>
      <c r="F108" s="28" t="s">
        <v>1588</v>
      </c>
      <c r="G108" s="29">
        <v>4.0499999999999998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565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1559</v>
      </c>
    </row>
    <row r="111">
      <c r="A111" s="1" t="s">
        <v>185</v>
      </c>
      <c r="E111" s="27" t="s">
        <v>180</v>
      </c>
    </row>
    <row r="112">
      <c r="A112" s="1" t="s">
        <v>178</v>
      </c>
      <c r="B112" s="1">
        <v>23</v>
      </c>
      <c r="C112" s="26" t="s">
        <v>1591</v>
      </c>
      <c r="D112" t="s">
        <v>176</v>
      </c>
      <c r="E112" s="27" t="s">
        <v>1592</v>
      </c>
      <c r="F112" s="28" t="s">
        <v>544</v>
      </c>
      <c r="G112" s="29">
        <v>880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565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1559</v>
      </c>
    </row>
    <row r="115">
      <c r="A115" s="1" t="s">
        <v>185</v>
      </c>
      <c r="E115" s="27" t="s">
        <v>180</v>
      </c>
    </row>
    <row r="116" ht="25.5">
      <c r="A116" s="1" t="s">
        <v>178</v>
      </c>
      <c r="B116" s="1">
        <v>24</v>
      </c>
      <c r="C116" s="26" t="s">
        <v>1593</v>
      </c>
      <c r="D116" t="s">
        <v>176</v>
      </c>
      <c r="E116" s="27" t="s">
        <v>1594</v>
      </c>
      <c r="F116" s="28" t="s">
        <v>544</v>
      </c>
      <c r="G116" s="29">
        <v>880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565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1559</v>
      </c>
    </row>
    <row r="119">
      <c r="A119" s="1" t="s">
        <v>185</v>
      </c>
      <c r="E119" s="27" t="s">
        <v>180</v>
      </c>
    </row>
    <row r="120">
      <c r="A120" s="1" t="s">
        <v>178</v>
      </c>
      <c r="B120" s="1">
        <v>25</v>
      </c>
      <c r="C120" s="26" t="s">
        <v>1595</v>
      </c>
      <c r="D120" t="s">
        <v>176</v>
      </c>
      <c r="E120" s="27" t="s">
        <v>1596</v>
      </c>
      <c r="F120" s="28" t="s">
        <v>1588</v>
      </c>
      <c r="G120" s="29">
        <v>4.0499999999999998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1559</v>
      </c>
    </row>
    <row r="123">
      <c r="A123" s="1" t="s">
        <v>185</v>
      </c>
      <c r="E123" s="27" t="s">
        <v>180</v>
      </c>
    </row>
    <row r="124">
      <c r="A124" s="1" t="s">
        <v>178</v>
      </c>
      <c r="B124" s="1">
        <v>26</v>
      </c>
      <c r="C124" s="26" t="s">
        <v>1597</v>
      </c>
      <c r="D124" t="s">
        <v>176</v>
      </c>
      <c r="E124" s="27" t="s">
        <v>1598</v>
      </c>
      <c r="F124" s="28" t="s">
        <v>544</v>
      </c>
      <c r="G124" s="29">
        <v>810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565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1559</v>
      </c>
    </row>
    <row r="127">
      <c r="A127" s="1" t="s">
        <v>185</v>
      </c>
      <c r="E127" s="27" t="s">
        <v>180</v>
      </c>
    </row>
    <row r="128" ht="25.5">
      <c r="A128" s="1" t="s">
        <v>178</v>
      </c>
      <c r="B128" s="1">
        <v>27</v>
      </c>
      <c r="C128" s="26" t="s">
        <v>1599</v>
      </c>
      <c r="D128" t="s">
        <v>176</v>
      </c>
      <c r="E128" s="27" t="s">
        <v>1600</v>
      </c>
      <c r="F128" s="28" t="s">
        <v>544</v>
      </c>
      <c r="G128" s="29">
        <v>810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565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1559</v>
      </c>
    </row>
    <row r="131">
      <c r="A131" s="1" t="s">
        <v>185</v>
      </c>
      <c r="E131" s="27" t="s">
        <v>180</v>
      </c>
    </row>
    <row r="132" ht="25.5">
      <c r="A132" s="1" t="s">
        <v>178</v>
      </c>
      <c r="B132" s="1">
        <v>28</v>
      </c>
      <c r="C132" s="26" t="s">
        <v>1601</v>
      </c>
      <c r="D132" t="s">
        <v>176</v>
      </c>
      <c r="E132" s="27" t="s">
        <v>1602</v>
      </c>
      <c r="F132" s="28" t="s">
        <v>544</v>
      </c>
      <c r="G132" s="29">
        <v>880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1566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1559</v>
      </c>
    </row>
    <row r="135">
      <c r="A135" s="1" t="s">
        <v>185</v>
      </c>
      <c r="E135" s="27" t="s">
        <v>180</v>
      </c>
    </row>
    <row r="136" ht="25.5">
      <c r="A136" s="1" t="s">
        <v>178</v>
      </c>
      <c r="B136" s="1">
        <v>29</v>
      </c>
      <c r="C136" s="26" t="s">
        <v>1603</v>
      </c>
      <c r="D136" t="s">
        <v>176</v>
      </c>
      <c r="E136" s="27" t="s">
        <v>1604</v>
      </c>
      <c r="F136" s="28" t="s">
        <v>207</v>
      </c>
      <c r="G136" s="29">
        <v>2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1566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1559</v>
      </c>
    </row>
    <row r="139">
      <c r="A139" s="1" t="s">
        <v>185</v>
      </c>
      <c r="E139" s="27" t="s">
        <v>180</v>
      </c>
    </row>
    <row r="140">
      <c r="A140" s="1" t="s">
        <v>178</v>
      </c>
      <c r="B140" s="1">
        <v>30</v>
      </c>
      <c r="C140" s="26" t="s">
        <v>1605</v>
      </c>
      <c r="D140" t="s">
        <v>176</v>
      </c>
      <c r="E140" s="27" t="s">
        <v>1606</v>
      </c>
      <c r="F140" s="28" t="s">
        <v>544</v>
      </c>
      <c r="G140" s="29">
        <v>300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565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1559</v>
      </c>
    </row>
    <row r="143">
      <c r="A143" s="1" t="s">
        <v>185</v>
      </c>
      <c r="E143" s="27" t="s">
        <v>180</v>
      </c>
    </row>
    <row r="144">
      <c r="A144" s="1" t="s">
        <v>178</v>
      </c>
      <c r="B144" s="1">
        <v>31</v>
      </c>
      <c r="C144" s="26" t="s">
        <v>1607</v>
      </c>
      <c r="D144" t="s">
        <v>176</v>
      </c>
      <c r="E144" s="27" t="s">
        <v>1608</v>
      </c>
      <c r="F144" s="28" t="s">
        <v>544</v>
      </c>
      <c r="G144" s="29">
        <v>690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565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1559</v>
      </c>
    </row>
    <row r="147">
      <c r="A147" s="1" t="s">
        <v>185</v>
      </c>
      <c r="E147" s="27" t="s">
        <v>180</v>
      </c>
    </row>
    <row r="148">
      <c r="A148" s="1" t="s">
        <v>178</v>
      </c>
      <c r="B148" s="1">
        <v>32</v>
      </c>
      <c r="C148" s="26" t="s">
        <v>1609</v>
      </c>
      <c r="D148" t="s">
        <v>176</v>
      </c>
      <c r="E148" s="27" t="s">
        <v>1610</v>
      </c>
      <c r="F148" s="28" t="s">
        <v>544</v>
      </c>
      <c r="G148" s="29">
        <v>690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565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1559</v>
      </c>
    </row>
    <row r="151">
      <c r="A151" s="1" t="s">
        <v>185</v>
      </c>
      <c r="E151" s="27" t="s">
        <v>180</v>
      </c>
    </row>
    <row r="152">
      <c r="A152" s="1" t="s">
        <v>178</v>
      </c>
      <c r="B152" s="1">
        <v>33</v>
      </c>
      <c r="C152" s="26" t="s">
        <v>1611</v>
      </c>
      <c r="D152" t="s">
        <v>176</v>
      </c>
      <c r="E152" s="27" t="s">
        <v>1612</v>
      </c>
      <c r="F152" s="28" t="s">
        <v>544</v>
      </c>
      <c r="G152" s="29">
        <v>300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565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  <c r="E154" s="33" t="s">
        <v>1559</v>
      </c>
    </row>
    <row r="155">
      <c r="A155" s="1" t="s">
        <v>185</v>
      </c>
      <c r="E155" s="27" t="s">
        <v>180</v>
      </c>
    </row>
    <row r="156">
      <c r="A156" s="1" t="s">
        <v>178</v>
      </c>
      <c r="B156" s="1">
        <v>34</v>
      </c>
      <c r="C156" s="26" t="s">
        <v>1613</v>
      </c>
      <c r="D156" t="s">
        <v>176</v>
      </c>
      <c r="E156" s="27" t="s">
        <v>1614</v>
      </c>
      <c r="F156" s="28" t="s">
        <v>1615</v>
      </c>
      <c r="G156" s="29">
        <v>4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565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  <c r="E158" s="33" t="s">
        <v>1559</v>
      </c>
    </row>
    <row r="159">
      <c r="A159" s="1" t="s">
        <v>185</v>
      </c>
      <c r="E159" s="27" t="s">
        <v>180</v>
      </c>
    </row>
    <row r="160">
      <c r="A160" s="1" t="s">
        <v>178</v>
      </c>
      <c r="B160" s="1">
        <v>35</v>
      </c>
      <c r="C160" s="26" t="s">
        <v>1616</v>
      </c>
      <c r="D160" t="s">
        <v>176</v>
      </c>
      <c r="E160" s="27" t="s">
        <v>1617</v>
      </c>
      <c r="F160" s="28" t="s">
        <v>544</v>
      </c>
      <c r="G160" s="29">
        <v>3000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565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180</v>
      </c>
    </row>
    <row r="162">
      <c r="A162" s="1" t="s">
        <v>184</v>
      </c>
      <c r="E162" s="33" t="s">
        <v>1559</v>
      </c>
    </row>
    <row r="163">
      <c r="A163" s="1" t="s">
        <v>185</v>
      </c>
      <c r="E163" s="27" t="s">
        <v>180</v>
      </c>
    </row>
    <row r="164">
      <c r="A164" s="1" t="s">
        <v>178</v>
      </c>
      <c r="B164" s="1">
        <v>36</v>
      </c>
      <c r="C164" s="26" t="s">
        <v>1618</v>
      </c>
      <c r="D164" t="s">
        <v>176</v>
      </c>
      <c r="E164" s="27" t="s">
        <v>1619</v>
      </c>
      <c r="F164" s="28" t="s">
        <v>207</v>
      </c>
      <c r="G164" s="29">
        <v>8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565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>
      <c r="A166" s="1" t="s">
        <v>184</v>
      </c>
      <c r="E166" s="33" t="s">
        <v>1559</v>
      </c>
    </row>
    <row r="167">
      <c r="A167" s="1" t="s">
        <v>185</v>
      </c>
      <c r="E167" s="27" t="s">
        <v>180</v>
      </c>
    </row>
    <row r="168">
      <c r="A168" s="1" t="s">
        <v>178</v>
      </c>
      <c r="B168" s="1">
        <v>37</v>
      </c>
      <c r="C168" s="26" t="s">
        <v>1620</v>
      </c>
      <c r="D168" t="s">
        <v>176</v>
      </c>
      <c r="E168" s="27" t="s">
        <v>1621</v>
      </c>
      <c r="F168" s="28" t="s">
        <v>207</v>
      </c>
      <c r="G168" s="29">
        <v>8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565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180</v>
      </c>
    </row>
    <row r="170">
      <c r="A170" s="1" t="s">
        <v>184</v>
      </c>
      <c r="E170" s="33" t="s">
        <v>1559</v>
      </c>
    </row>
    <row r="171">
      <c r="A171" s="1" t="s">
        <v>185</v>
      </c>
      <c r="E171" s="27" t="s">
        <v>180</v>
      </c>
    </row>
    <row r="172">
      <c r="A172" s="1" t="s">
        <v>178</v>
      </c>
      <c r="B172" s="1">
        <v>38</v>
      </c>
      <c r="C172" s="26" t="s">
        <v>1622</v>
      </c>
      <c r="D172" t="s">
        <v>176</v>
      </c>
      <c r="E172" s="27" t="s">
        <v>1623</v>
      </c>
      <c r="F172" s="28" t="s">
        <v>207</v>
      </c>
      <c r="G172" s="29">
        <v>4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565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180</v>
      </c>
    </row>
    <row r="174">
      <c r="A174" s="1" t="s">
        <v>184</v>
      </c>
      <c r="E174" s="33" t="s">
        <v>1559</v>
      </c>
    </row>
    <row r="175">
      <c r="A175" s="1" t="s">
        <v>185</v>
      </c>
      <c r="E175" s="27" t="s">
        <v>180</v>
      </c>
    </row>
    <row r="176">
      <c r="A176" s="1" t="s">
        <v>178</v>
      </c>
      <c r="B176" s="1">
        <v>39</v>
      </c>
      <c r="C176" s="26" t="s">
        <v>1624</v>
      </c>
      <c r="D176" t="s">
        <v>176</v>
      </c>
      <c r="E176" s="27" t="s">
        <v>1625</v>
      </c>
      <c r="F176" s="28" t="s">
        <v>207</v>
      </c>
      <c r="G176" s="29">
        <v>1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565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183</v>
      </c>
      <c r="E177" s="27" t="s">
        <v>180</v>
      </c>
    </row>
    <row r="178">
      <c r="A178" s="1" t="s">
        <v>184</v>
      </c>
      <c r="E178" s="33" t="s">
        <v>1559</v>
      </c>
    </row>
    <row r="179">
      <c r="A179" s="1" t="s">
        <v>185</v>
      </c>
      <c r="E179" s="27" t="s">
        <v>180</v>
      </c>
    </row>
    <row r="180">
      <c r="A180" s="1" t="s">
        <v>178</v>
      </c>
      <c r="B180" s="1">
        <v>40</v>
      </c>
      <c r="C180" s="26" t="s">
        <v>1626</v>
      </c>
      <c r="D180" t="s">
        <v>176</v>
      </c>
      <c r="E180" s="27" t="s">
        <v>1627</v>
      </c>
      <c r="F180" s="28" t="s">
        <v>207</v>
      </c>
      <c r="G180" s="29">
        <v>2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565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180</v>
      </c>
    </row>
    <row r="182">
      <c r="A182" s="1" t="s">
        <v>184</v>
      </c>
      <c r="E182" s="33" t="s">
        <v>1559</v>
      </c>
    </row>
    <row r="183">
      <c r="A183" s="1" t="s">
        <v>185</v>
      </c>
      <c r="E183" s="27" t="s">
        <v>180</v>
      </c>
    </row>
    <row r="184">
      <c r="A184" s="1" t="s">
        <v>178</v>
      </c>
      <c r="B184" s="1">
        <v>41</v>
      </c>
      <c r="C184" s="26" t="s">
        <v>1628</v>
      </c>
      <c r="D184" t="s">
        <v>176</v>
      </c>
      <c r="E184" s="27" t="s">
        <v>1629</v>
      </c>
      <c r="F184" s="28" t="s">
        <v>207</v>
      </c>
      <c r="G184" s="29">
        <v>3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565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180</v>
      </c>
    </row>
    <row r="186">
      <c r="A186" s="1" t="s">
        <v>184</v>
      </c>
      <c r="E186" s="33" t="s">
        <v>1559</v>
      </c>
    </row>
    <row r="187">
      <c r="A187" s="1" t="s">
        <v>185</v>
      </c>
      <c r="E187" s="27" t="s">
        <v>180</v>
      </c>
    </row>
    <row r="188">
      <c r="A188" s="1" t="s">
        <v>178</v>
      </c>
      <c r="B188" s="1">
        <v>42</v>
      </c>
      <c r="C188" s="26" t="s">
        <v>1630</v>
      </c>
      <c r="D188" t="s">
        <v>176</v>
      </c>
      <c r="E188" s="27" t="s">
        <v>1631</v>
      </c>
      <c r="F188" s="28" t="s">
        <v>207</v>
      </c>
      <c r="G188" s="29">
        <v>2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565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180</v>
      </c>
    </row>
    <row r="190">
      <c r="A190" s="1" t="s">
        <v>184</v>
      </c>
      <c r="E190" s="33" t="s">
        <v>1559</v>
      </c>
    </row>
    <row r="191">
      <c r="A191" s="1" t="s">
        <v>185</v>
      </c>
      <c r="E191" s="27" t="s">
        <v>180</v>
      </c>
    </row>
    <row r="192">
      <c r="A192" s="1" t="s">
        <v>178</v>
      </c>
      <c r="B192" s="1">
        <v>43</v>
      </c>
      <c r="C192" s="26" t="s">
        <v>1632</v>
      </c>
      <c r="D192" t="s">
        <v>176</v>
      </c>
      <c r="E192" s="27" t="s">
        <v>1633</v>
      </c>
      <c r="F192" s="28" t="s">
        <v>207</v>
      </c>
      <c r="G192" s="29">
        <v>13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565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180</v>
      </c>
    </row>
    <row r="194">
      <c r="A194" s="1" t="s">
        <v>184</v>
      </c>
      <c r="E194" s="33" t="s">
        <v>1559</v>
      </c>
    </row>
    <row r="195">
      <c r="A195" s="1" t="s">
        <v>185</v>
      </c>
      <c r="E195" s="27" t="s">
        <v>180</v>
      </c>
    </row>
    <row r="196">
      <c r="A196" s="1" t="s">
        <v>178</v>
      </c>
      <c r="B196" s="1">
        <v>44</v>
      </c>
      <c r="C196" s="26" t="s">
        <v>1634</v>
      </c>
      <c r="D196" t="s">
        <v>176</v>
      </c>
      <c r="E196" s="27" t="s">
        <v>1635</v>
      </c>
      <c r="F196" s="28" t="s">
        <v>207</v>
      </c>
      <c r="G196" s="29">
        <v>9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565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180</v>
      </c>
    </row>
    <row r="198">
      <c r="A198" s="1" t="s">
        <v>184</v>
      </c>
      <c r="E198" s="33" t="s">
        <v>1559</v>
      </c>
    </row>
    <row r="199">
      <c r="A199" s="1" t="s">
        <v>185</v>
      </c>
      <c r="E199" s="27" t="s">
        <v>180</v>
      </c>
    </row>
    <row r="200">
      <c r="A200" s="1" t="s">
        <v>178</v>
      </c>
      <c r="B200" s="1">
        <v>45</v>
      </c>
      <c r="C200" s="26" t="s">
        <v>1636</v>
      </c>
      <c r="D200" t="s">
        <v>176</v>
      </c>
      <c r="E200" s="27" t="s">
        <v>1637</v>
      </c>
      <c r="F200" s="28" t="s">
        <v>207</v>
      </c>
      <c r="G200" s="29">
        <v>9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565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  <c r="E202" s="33" t="s">
        <v>1559</v>
      </c>
    </row>
    <row r="203">
      <c r="A203" s="1" t="s">
        <v>185</v>
      </c>
      <c r="E203" s="27" t="s">
        <v>180</v>
      </c>
    </row>
    <row r="204">
      <c r="A204" s="1" t="s">
        <v>178</v>
      </c>
      <c r="B204" s="1">
        <v>46</v>
      </c>
      <c r="C204" s="26" t="s">
        <v>1638</v>
      </c>
      <c r="D204" t="s">
        <v>176</v>
      </c>
      <c r="E204" s="27" t="s">
        <v>1639</v>
      </c>
      <c r="F204" s="28" t="s">
        <v>207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565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1559</v>
      </c>
    </row>
    <row r="207">
      <c r="A207" s="1" t="s">
        <v>185</v>
      </c>
      <c r="E207" s="27" t="s">
        <v>180</v>
      </c>
    </row>
    <row r="208">
      <c r="A208" s="1" t="s">
        <v>178</v>
      </c>
      <c r="B208" s="1">
        <v>47</v>
      </c>
      <c r="C208" s="26" t="s">
        <v>1640</v>
      </c>
      <c r="D208" t="s">
        <v>176</v>
      </c>
      <c r="E208" s="27" t="s">
        <v>1641</v>
      </c>
      <c r="F208" s="28" t="s">
        <v>207</v>
      </c>
      <c r="G208" s="29">
        <v>13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1566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  <c r="E210" s="33" t="s">
        <v>1559</v>
      </c>
    </row>
    <row r="211">
      <c r="A211" s="1" t="s">
        <v>185</v>
      </c>
      <c r="E211" s="27" t="s">
        <v>180</v>
      </c>
    </row>
    <row r="212" ht="25.5">
      <c r="A212" s="1" t="s">
        <v>178</v>
      </c>
      <c r="B212" s="1">
        <v>48</v>
      </c>
      <c r="C212" s="26" t="s">
        <v>1642</v>
      </c>
      <c r="D212" t="s">
        <v>176</v>
      </c>
      <c r="E212" s="27" t="s">
        <v>1643</v>
      </c>
      <c r="F212" s="28" t="s">
        <v>1644</v>
      </c>
      <c r="G212" s="29">
        <v>66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565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180</v>
      </c>
    </row>
    <row r="214">
      <c r="A214" s="1" t="s">
        <v>184</v>
      </c>
      <c r="E214" s="33" t="s">
        <v>1559</v>
      </c>
    </row>
    <row r="215">
      <c r="A215" s="1" t="s">
        <v>185</v>
      </c>
      <c r="E215" s="27" t="s">
        <v>180</v>
      </c>
    </row>
    <row r="216">
      <c r="A216" s="1" t="s">
        <v>178</v>
      </c>
      <c r="B216" s="1">
        <v>49</v>
      </c>
      <c r="C216" s="26" t="s">
        <v>1645</v>
      </c>
      <c r="D216" t="s">
        <v>176</v>
      </c>
      <c r="E216" s="27" t="s">
        <v>1646</v>
      </c>
      <c r="F216" s="28" t="s">
        <v>1647</v>
      </c>
      <c r="G216" s="29">
        <v>192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565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1559</v>
      </c>
    </row>
    <row r="219">
      <c r="A219" s="1" t="s">
        <v>185</v>
      </c>
      <c r="E219" s="27" t="s">
        <v>180</v>
      </c>
    </row>
    <row r="220">
      <c r="A220" s="1" t="s">
        <v>178</v>
      </c>
      <c r="B220" s="1">
        <v>50</v>
      </c>
      <c r="C220" s="26" t="s">
        <v>1648</v>
      </c>
      <c r="D220" t="s">
        <v>176</v>
      </c>
      <c r="E220" s="27" t="s">
        <v>1649</v>
      </c>
      <c r="F220" s="28" t="s">
        <v>1650</v>
      </c>
      <c r="G220" s="29">
        <v>1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565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  <c r="E222" s="33" t="s">
        <v>1559</v>
      </c>
    </row>
    <row r="223">
      <c r="A223" s="1" t="s">
        <v>185</v>
      </c>
      <c r="E223" s="27" t="s">
        <v>180</v>
      </c>
    </row>
  </sheetData>
  <sheetProtection sheet="1" objects="1" scenarios="1" spinCount="100000" saltValue="mwrUZJfDaIuE+oOAaEvtQCc+5YTUwTqAjlcdIiKZrH1zzXJ9T0UoKxJW7n1Ufkd2lLLdkTel9F4UNIt+TIBtLQ==" hashValue="nV220BvwIjbx5f1rkWRBqMN5Vdi9IAkE1FZXDs9gmCXfEgIV/ci8QWjYJLy0UG19DrcE1e5wsrApnI3lVdtvO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COUNTIFS(L8:L175,"=0",A8:A175,"P")+COUNTIFS(L8:L175,"",A8:A175,"P")+SUM(Q8:Q175)</f>
        <v>0</v>
      </c>
    </row>
    <row r="8">
      <c r="A8" s="1" t="s">
        <v>173</v>
      </c>
      <c r="C8" s="22" t="s">
        <v>1651</v>
      </c>
      <c r="E8" s="23" t="s">
        <v>53</v>
      </c>
      <c r="L8" s="24">
        <f>L9+L30+L35+L40+L61+L82+L107+L124+L165+L170</f>
        <v>0</v>
      </c>
      <c r="M8" s="24">
        <f>M9+M30+M35+M40+M61+M82+M107+M124+M165+M170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1652</v>
      </c>
      <c r="D10" t="s">
        <v>180</v>
      </c>
      <c r="E10" s="27" t="s">
        <v>1653</v>
      </c>
      <c r="F10" s="28" t="s">
        <v>1654</v>
      </c>
      <c r="G10" s="29">
        <v>862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1655</v>
      </c>
    </row>
    <row r="13">
      <c r="A13" s="1" t="s">
        <v>185</v>
      </c>
      <c r="E13" s="27" t="s">
        <v>1656</v>
      </c>
    </row>
    <row r="14">
      <c r="A14" s="1" t="s">
        <v>178</v>
      </c>
      <c r="B14" s="1">
        <v>2</v>
      </c>
      <c r="C14" s="26" t="s">
        <v>1464</v>
      </c>
      <c r="D14" t="s">
        <v>180</v>
      </c>
      <c r="E14" s="27" t="s">
        <v>1465</v>
      </c>
      <c r="F14" s="28" t="s">
        <v>182</v>
      </c>
      <c r="G14" s="29">
        <v>39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1655</v>
      </c>
    </row>
    <row r="17" ht="204">
      <c r="A17" s="1" t="s">
        <v>185</v>
      </c>
      <c r="E17" s="27" t="s">
        <v>1657</v>
      </c>
    </row>
    <row r="18">
      <c r="A18" s="1" t="s">
        <v>178</v>
      </c>
      <c r="B18" s="1">
        <v>3</v>
      </c>
      <c r="C18" s="26" t="s">
        <v>574</v>
      </c>
      <c r="D18" t="s">
        <v>180</v>
      </c>
      <c r="E18" s="27" t="s">
        <v>575</v>
      </c>
      <c r="F18" s="28" t="s">
        <v>182</v>
      </c>
      <c r="G18" s="29">
        <v>272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1655</v>
      </c>
    </row>
    <row r="21" ht="204">
      <c r="A21" s="1" t="s">
        <v>185</v>
      </c>
      <c r="E21" s="27" t="s">
        <v>1657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226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1655</v>
      </c>
    </row>
    <row r="25" ht="153">
      <c r="A25" s="1" t="s">
        <v>185</v>
      </c>
      <c r="E25" s="27" t="s">
        <v>1658</v>
      </c>
    </row>
    <row r="26">
      <c r="A26" s="1" t="s">
        <v>178</v>
      </c>
      <c r="B26" s="1">
        <v>5</v>
      </c>
      <c r="C26" s="26" t="s">
        <v>1659</v>
      </c>
      <c r="D26" t="s">
        <v>180</v>
      </c>
      <c r="E26" s="27" t="s">
        <v>1660</v>
      </c>
      <c r="F26" s="28" t="s">
        <v>1654</v>
      </c>
      <c r="G26" s="29">
        <v>862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1655</v>
      </c>
    </row>
    <row r="29" ht="38.25">
      <c r="A29" s="1" t="s">
        <v>185</v>
      </c>
      <c r="E29" s="27" t="s">
        <v>1661</v>
      </c>
    </row>
    <row r="30">
      <c r="A30" s="1" t="s">
        <v>175</v>
      </c>
      <c r="C30" s="22" t="s">
        <v>594</v>
      </c>
      <c r="E30" s="23" t="s">
        <v>992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1662</v>
      </c>
      <c r="D31" t="s">
        <v>180</v>
      </c>
      <c r="E31" s="27" t="s">
        <v>1663</v>
      </c>
      <c r="F31" s="28" t="s">
        <v>182</v>
      </c>
      <c r="G31" s="29">
        <v>36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1655</v>
      </c>
    </row>
    <row r="34" ht="267.75">
      <c r="A34" s="1" t="s">
        <v>185</v>
      </c>
      <c r="E34" s="27" t="s">
        <v>1664</v>
      </c>
    </row>
    <row r="35">
      <c r="A35" s="1" t="s">
        <v>175</v>
      </c>
      <c r="C35" s="22" t="s">
        <v>603</v>
      </c>
      <c r="E35" s="23" t="s">
        <v>604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1665</v>
      </c>
      <c r="D36" t="s">
        <v>180</v>
      </c>
      <c r="E36" s="27" t="s">
        <v>1666</v>
      </c>
      <c r="F36" s="28" t="s">
        <v>182</v>
      </c>
      <c r="G36" s="29">
        <v>45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1655</v>
      </c>
    </row>
    <row r="39" ht="38.25">
      <c r="A39" s="1" t="s">
        <v>185</v>
      </c>
      <c r="E39" s="27" t="s">
        <v>1667</v>
      </c>
    </row>
    <row r="40">
      <c r="A40" s="1" t="s">
        <v>175</v>
      </c>
      <c r="C40" s="22" t="s">
        <v>1668</v>
      </c>
      <c r="E40" s="23" t="s">
        <v>620</v>
      </c>
      <c r="L40" s="24">
        <f>SUMIFS(L41:L60,A41:A60,"P")</f>
        <v>0</v>
      </c>
      <c r="M40" s="24">
        <f>SUMIFS(M41:M60,A41:A60,"P")</f>
        <v>0</v>
      </c>
      <c r="N40" s="25"/>
    </row>
    <row r="41" ht="25.5">
      <c r="A41" s="1" t="s">
        <v>178</v>
      </c>
      <c r="B41" s="1">
        <v>8</v>
      </c>
      <c r="C41" s="26" t="s">
        <v>1669</v>
      </c>
      <c r="D41" t="s">
        <v>180</v>
      </c>
      <c r="E41" s="27" t="s">
        <v>1670</v>
      </c>
      <c r="F41" s="28" t="s">
        <v>207</v>
      </c>
      <c r="G41" s="29">
        <v>50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985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1655</v>
      </c>
    </row>
    <row r="44" ht="25.5">
      <c r="A44" s="1" t="s">
        <v>185</v>
      </c>
      <c r="E44" s="27" t="s">
        <v>1671</v>
      </c>
    </row>
    <row r="45">
      <c r="A45" s="1" t="s">
        <v>178</v>
      </c>
      <c r="B45" s="1">
        <v>9</v>
      </c>
      <c r="C45" s="26" t="s">
        <v>1672</v>
      </c>
      <c r="D45" t="s">
        <v>180</v>
      </c>
      <c r="E45" s="27" t="s">
        <v>1673</v>
      </c>
      <c r="F45" s="28" t="s">
        <v>544</v>
      </c>
      <c r="G45" s="29">
        <v>880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1655</v>
      </c>
    </row>
    <row r="48" ht="51">
      <c r="A48" s="1" t="s">
        <v>185</v>
      </c>
      <c r="E48" s="27" t="s">
        <v>1674</v>
      </c>
    </row>
    <row r="49">
      <c r="A49" s="1" t="s">
        <v>178</v>
      </c>
      <c r="B49" s="1">
        <v>10</v>
      </c>
      <c r="C49" s="26" t="s">
        <v>1571</v>
      </c>
      <c r="D49" t="s">
        <v>180</v>
      </c>
      <c r="E49" s="27" t="s">
        <v>1572</v>
      </c>
      <c r="F49" s="28" t="s">
        <v>544</v>
      </c>
      <c r="G49" s="29">
        <v>862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1655</v>
      </c>
    </row>
    <row r="52" ht="76.5">
      <c r="A52" s="1" t="s">
        <v>185</v>
      </c>
      <c r="E52" s="27" t="s">
        <v>1675</v>
      </c>
    </row>
    <row r="53" ht="25.5">
      <c r="A53" s="1" t="s">
        <v>178</v>
      </c>
      <c r="B53" s="1">
        <v>11</v>
      </c>
      <c r="C53" s="26" t="s">
        <v>1676</v>
      </c>
      <c r="D53" t="s">
        <v>180</v>
      </c>
      <c r="E53" s="27" t="s">
        <v>1677</v>
      </c>
      <c r="F53" s="28" t="s">
        <v>544</v>
      </c>
      <c r="G53" s="29">
        <v>63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1655</v>
      </c>
    </row>
    <row r="56" ht="63.75">
      <c r="A56" s="1" t="s">
        <v>185</v>
      </c>
      <c r="E56" s="27" t="s">
        <v>1678</v>
      </c>
    </row>
    <row r="57" ht="25.5">
      <c r="A57" s="1" t="s">
        <v>178</v>
      </c>
      <c r="B57" s="1">
        <v>39</v>
      </c>
      <c r="C57" s="26" t="s">
        <v>1679</v>
      </c>
      <c r="D57" t="s">
        <v>180</v>
      </c>
      <c r="E57" s="27" t="s">
        <v>1680</v>
      </c>
      <c r="F57" s="28" t="s">
        <v>544</v>
      </c>
      <c r="G57" s="29">
        <v>20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180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1655</v>
      </c>
    </row>
    <row r="60" ht="25.5">
      <c r="A60" s="1" t="s">
        <v>185</v>
      </c>
      <c r="E60" s="27" t="s">
        <v>1681</v>
      </c>
    </row>
    <row r="61">
      <c r="A61" s="1" t="s">
        <v>175</v>
      </c>
      <c r="C61" s="22" t="s">
        <v>1418</v>
      </c>
      <c r="E61" s="23" t="s">
        <v>1682</v>
      </c>
      <c r="L61" s="24">
        <f>SUMIFS(L62:L81,A62:A81,"P")</f>
        <v>0</v>
      </c>
      <c r="M61" s="24">
        <f>SUMIFS(M62:M81,A62:A81,"P")</f>
        <v>0</v>
      </c>
      <c r="N61" s="25"/>
    </row>
    <row r="62">
      <c r="A62" s="1" t="s">
        <v>178</v>
      </c>
      <c r="B62" s="1">
        <v>12</v>
      </c>
      <c r="C62" s="26" t="s">
        <v>1683</v>
      </c>
      <c r="D62" t="s">
        <v>180</v>
      </c>
      <c r="E62" s="27" t="s">
        <v>1684</v>
      </c>
      <c r="F62" s="28" t="s">
        <v>544</v>
      </c>
      <c r="G62" s="29">
        <v>21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985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1655</v>
      </c>
    </row>
    <row r="65" ht="38.25">
      <c r="A65" s="1" t="s">
        <v>185</v>
      </c>
      <c r="E65" s="27" t="s">
        <v>1685</v>
      </c>
    </row>
    <row r="66">
      <c r="A66" s="1" t="s">
        <v>178</v>
      </c>
      <c r="B66" s="1">
        <v>13</v>
      </c>
      <c r="C66" s="26" t="s">
        <v>1686</v>
      </c>
      <c r="D66" t="s">
        <v>180</v>
      </c>
      <c r="E66" s="27" t="s">
        <v>1687</v>
      </c>
      <c r="F66" s="28" t="s">
        <v>544</v>
      </c>
      <c r="G66" s="29">
        <v>880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1655</v>
      </c>
    </row>
    <row r="69" ht="51">
      <c r="A69" s="1" t="s">
        <v>185</v>
      </c>
      <c r="E69" s="27" t="s">
        <v>1688</v>
      </c>
    </row>
    <row r="70">
      <c r="A70" s="1" t="s">
        <v>178</v>
      </c>
      <c r="B70" s="1">
        <v>14</v>
      </c>
      <c r="C70" s="26" t="s">
        <v>1689</v>
      </c>
      <c r="D70" t="s">
        <v>180</v>
      </c>
      <c r="E70" s="27" t="s">
        <v>1690</v>
      </c>
      <c r="F70" s="28" t="s">
        <v>207</v>
      </c>
      <c r="G70" s="29">
        <v>21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1655</v>
      </c>
    </row>
    <row r="73" ht="25.5">
      <c r="A73" s="1" t="s">
        <v>185</v>
      </c>
      <c r="E73" s="27" t="s">
        <v>1691</v>
      </c>
    </row>
    <row r="74">
      <c r="A74" s="1" t="s">
        <v>178</v>
      </c>
      <c r="B74" s="1">
        <v>15</v>
      </c>
      <c r="C74" s="26" t="s">
        <v>1692</v>
      </c>
      <c r="D74" t="s">
        <v>180</v>
      </c>
      <c r="E74" s="27" t="s">
        <v>1693</v>
      </c>
      <c r="F74" s="28" t="s">
        <v>207</v>
      </c>
      <c r="G74" s="29">
        <v>21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1655</v>
      </c>
    </row>
    <row r="77" ht="38.25">
      <c r="A77" s="1" t="s">
        <v>185</v>
      </c>
      <c r="E77" s="27" t="s">
        <v>1694</v>
      </c>
    </row>
    <row r="78">
      <c r="A78" s="1" t="s">
        <v>178</v>
      </c>
      <c r="B78" s="1">
        <v>16</v>
      </c>
      <c r="C78" s="26" t="s">
        <v>1695</v>
      </c>
      <c r="D78" t="s">
        <v>180</v>
      </c>
      <c r="E78" s="27" t="s">
        <v>1696</v>
      </c>
      <c r="F78" s="28" t="s">
        <v>207</v>
      </c>
      <c r="G78" s="29">
        <v>21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1655</v>
      </c>
    </row>
    <row r="81" ht="38.25">
      <c r="A81" s="1" t="s">
        <v>185</v>
      </c>
      <c r="E81" s="27" t="s">
        <v>1697</v>
      </c>
    </row>
    <row r="82">
      <c r="A82" s="1" t="s">
        <v>175</v>
      </c>
      <c r="C82" s="22" t="s">
        <v>1698</v>
      </c>
      <c r="E82" s="23" t="s">
        <v>1699</v>
      </c>
      <c r="L82" s="24">
        <f>SUMIFS(L83:L106,A83:A106,"P")</f>
        <v>0</v>
      </c>
      <c r="M82" s="24">
        <f>SUMIFS(M83:M106,A83:A106,"P")</f>
        <v>0</v>
      </c>
      <c r="N82" s="25"/>
    </row>
    <row r="83">
      <c r="A83" s="1" t="s">
        <v>178</v>
      </c>
      <c r="B83" s="1">
        <v>17</v>
      </c>
      <c r="C83" s="26" t="s">
        <v>1700</v>
      </c>
      <c r="D83" t="s">
        <v>180</v>
      </c>
      <c r="E83" s="27" t="s">
        <v>1701</v>
      </c>
      <c r="F83" s="28" t="s">
        <v>544</v>
      </c>
      <c r="G83" s="29">
        <v>270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1655</v>
      </c>
    </row>
    <row r="86" ht="38.25">
      <c r="A86" s="1" t="s">
        <v>185</v>
      </c>
      <c r="E86" s="27" t="s">
        <v>1702</v>
      </c>
    </row>
    <row r="87">
      <c r="A87" s="1" t="s">
        <v>178</v>
      </c>
      <c r="B87" s="1">
        <v>18</v>
      </c>
      <c r="C87" s="26" t="s">
        <v>409</v>
      </c>
      <c r="D87" t="s">
        <v>180</v>
      </c>
      <c r="E87" s="27" t="s">
        <v>410</v>
      </c>
      <c r="F87" s="28" t="s">
        <v>544</v>
      </c>
      <c r="G87" s="29">
        <v>880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1655</v>
      </c>
    </row>
    <row r="90" ht="38.25">
      <c r="A90" s="1" t="s">
        <v>185</v>
      </c>
      <c r="E90" s="27" t="s">
        <v>1702</v>
      </c>
    </row>
    <row r="91" ht="25.5">
      <c r="A91" s="1" t="s">
        <v>178</v>
      </c>
      <c r="B91" s="1">
        <v>19</v>
      </c>
      <c r="C91" s="26" t="s">
        <v>1703</v>
      </c>
      <c r="D91" t="s">
        <v>180</v>
      </c>
      <c r="E91" s="27" t="s">
        <v>1704</v>
      </c>
      <c r="F91" s="28" t="s">
        <v>207</v>
      </c>
      <c r="G91" s="29">
        <v>42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1655</v>
      </c>
    </row>
    <row r="94" ht="38.25">
      <c r="A94" s="1" t="s">
        <v>185</v>
      </c>
      <c r="E94" s="27" t="s">
        <v>1705</v>
      </c>
    </row>
    <row r="95" ht="25.5">
      <c r="A95" s="1" t="s">
        <v>178</v>
      </c>
      <c r="B95" s="1">
        <v>20</v>
      </c>
      <c r="C95" s="26" t="s">
        <v>411</v>
      </c>
      <c r="D95" t="s">
        <v>180</v>
      </c>
      <c r="E95" s="27" t="s">
        <v>412</v>
      </c>
      <c r="F95" s="28" t="s">
        <v>207</v>
      </c>
      <c r="G95" s="29">
        <v>42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1655</v>
      </c>
    </row>
    <row r="98" ht="38.25">
      <c r="A98" s="1" t="s">
        <v>185</v>
      </c>
      <c r="E98" s="27" t="s">
        <v>1705</v>
      </c>
    </row>
    <row r="99">
      <c r="A99" s="1" t="s">
        <v>178</v>
      </c>
      <c r="B99" s="1">
        <v>21</v>
      </c>
      <c r="C99" s="26" t="s">
        <v>1706</v>
      </c>
      <c r="D99" t="s">
        <v>180</v>
      </c>
      <c r="E99" s="27" t="s">
        <v>1707</v>
      </c>
      <c r="F99" s="28" t="s">
        <v>544</v>
      </c>
      <c r="G99" s="29">
        <v>900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1655</v>
      </c>
    </row>
    <row r="102" ht="25.5">
      <c r="A102" s="1" t="s">
        <v>185</v>
      </c>
      <c r="E102" s="27" t="s">
        <v>1708</v>
      </c>
    </row>
    <row r="103">
      <c r="A103" s="1" t="s">
        <v>178</v>
      </c>
      <c r="B103" s="1">
        <v>22</v>
      </c>
      <c r="C103" s="26" t="s">
        <v>1709</v>
      </c>
      <c r="D103" t="s">
        <v>180</v>
      </c>
      <c r="E103" s="27" t="s">
        <v>1710</v>
      </c>
      <c r="F103" s="28" t="s">
        <v>207</v>
      </c>
      <c r="G103" s="29">
        <v>180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1655</v>
      </c>
    </row>
    <row r="106" ht="25.5">
      <c r="A106" s="1" t="s">
        <v>185</v>
      </c>
      <c r="E106" s="27" t="s">
        <v>1711</v>
      </c>
    </row>
    <row r="107">
      <c r="A107" s="1" t="s">
        <v>175</v>
      </c>
      <c r="C107" s="22" t="s">
        <v>1712</v>
      </c>
      <c r="E107" s="23" t="s">
        <v>1713</v>
      </c>
      <c r="L107" s="24">
        <f>SUMIFS(L108:L123,A108:A123,"P")</f>
        <v>0</v>
      </c>
      <c r="M107" s="24">
        <f>SUMIFS(M108:M123,A108:A123,"P")</f>
        <v>0</v>
      </c>
      <c r="N107" s="25"/>
    </row>
    <row r="108">
      <c r="A108" s="1" t="s">
        <v>178</v>
      </c>
      <c r="B108" s="1">
        <v>23</v>
      </c>
      <c r="C108" s="26" t="s">
        <v>1714</v>
      </c>
      <c r="D108" t="s">
        <v>180</v>
      </c>
      <c r="E108" s="27" t="s">
        <v>1715</v>
      </c>
      <c r="F108" s="28" t="s">
        <v>207</v>
      </c>
      <c r="G108" s="29">
        <v>21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985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1655</v>
      </c>
    </row>
    <row r="111" ht="63.75">
      <c r="A111" s="1" t="s">
        <v>185</v>
      </c>
      <c r="E111" s="27" t="s">
        <v>1716</v>
      </c>
    </row>
    <row r="112">
      <c r="A112" s="1" t="s">
        <v>178</v>
      </c>
      <c r="B112" s="1">
        <v>24</v>
      </c>
      <c r="C112" s="26" t="s">
        <v>1717</v>
      </c>
      <c r="D112" t="s">
        <v>180</v>
      </c>
      <c r="E112" s="27" t="s">
        <v>1718</v>
      </c>
      <c r="F112" s="28" t="s">
        <v>207</v>
      </c>
      <c r="G112" s="29">
        <v>21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1655</v>
      </c>
    </row>
    <row r="115" ht="38.25">
      <c r="A115" s="1" t="s">
        <v>185</v>
      </c>
      <c r="E115" s="27" t="s">
        <v>1719</v>
      </c>
    </row>
    <row r="116" ht="25.5">
      <c r="A116" s="1" t="s">
        <v>178</v>
      </c>
      <c r="B116" s="1">
        <v>25</v>
      </c>
      <c r="C116" s="26" t="s">
        <v>1720</v>
      </c>
      <c r="D116" t="s">
        <v>180</v>
      </c>
      <c r="E116" s="27" t="s">
        <v>1721</v>
      </c>
      <c r="F116" s="28" t="s">
        <v>207</v>
      </c>
      <c r="G116" s="29">
        <v>21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1655</v>
      </c>
    </row>
    <row r="119" ht="38.25">
      <c r="A119" s="1" t="s">
        <v>185</v>
      </c>
      <c r="E119" s="27" t="s">
        <v>1722</v>
      </c>
    </row>
    <row r="120">
      <c r="A120" s="1" t="s">
        <v>178</v>
      </c>
      <c r="B120" s="1">
        <v>26</v>
      </c>
      <c r="C120" s="26" t="s">
        <v>1723</v>
      </c>
      <c r="D120" t="s">
        <v>180</v>
      </c>
      <c r="E120" s="27" t="s">
        <v>1724</v>
      </c>
      <c r="F120" s="28" t="s">
        <v>207</v>
      </c>
      <c r="G120" s="29">
        <v>21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1655</v>
      </c>
    </row>
    <row r="123" ht="38.25">
      <c r="A123" s="1" t="s">
        <v>185</v>
      </c>
      <c r="E123" s="27" t="s">
        <v>1725</v>
      </c>
    </row>
    <row r="124">
      <c r="A124" s="1" t="s">
        <v>175</v>
      </c>
      <c r="C124" s="22" t="s">
        <v>1726</v>
      </c>
      <c r="E124" s="23" t="s">
        <v>1727</v>
      </c>
      <c r="L124" s="24">
        <f>SUMIFS(L125:L164,A125:A164,"P")</f>
        <v>0</v>
      </c>
      <c r="M124" s="24">
        <f>SUMIFS(M125:M164,A125:A164,"P")</f>
        <v>0</v>
      </c>
      <c r="N124" s="25"/>
    </row>
    <row r="125" ht="25.5">
      <c r="A125" s="1" t="s">
        <v>178</v>
      </c>
      <c r="B125" s="1">
        <v>27</v>
      </c>
      <c r="C125" s="26" t="s">
        <v>1728</v>
      </c>
      <c r="D125" t="s">
        <v>180</v>
      </c>
      <c r="E125" s="27" t="s">
        <v>1729</v>
      </c>
      <c r="F125" s="28" t="s">
        <v>207</v>
      </c>
      <c r="G125" s="29">
        <v>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985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180</v>
      </c>
    </row>
    <row r="127">
      <c r="A127" s="1" t="s">
        <v>184</v>
      </c>
      <c r="E127" s="33" t="s">
        <v>1655</v>
      </c>
    </row>
    <row r="128" ht="63.75">
      <c r="A128" s="1" t="s">
        <v>185</v>
      </c>
      <c r="E128" s="27" t="s">
        <v>1730</v>
      </c>
    </row>
    <row r="129" ht="38.25">
      <c r="A129" s="1" t="s">
        <v>178</v>
      </c>
      <c r="B129" s="1">
        <v>28</v>
      </c>
      <c r="C129" s="26" t="s">
        <v>1731</v>
      </c>
      <c r="D129" t="s">
        <v>180</v>
      </c>
      <c r="E129" s="27" t="s">
        <v>1732</v>
      </c>
      <c r="F129" s="28" t="s">
        <v>207</v>
      </c>
      <c r="G129" s="29">
        <v>2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985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180</v>
      </c>
    </row>
    <row r="131">
      <c r="A131" s="1" t="s">
        <v>184</v>
      </c>
      <c r="E131" s="33" t="s">
        <v>1655</v>
      </c>
    </row>
    <row r="132" ht="63.75">
      <c r="A132" s="1" t="s">
        <v>185</v>
      </c>
      <c r="E132" s="27" t="s">
        <v>1730</v>
      </c>
    </row>
    <row r="133" ht="25.5">
      <c r="A133" s="1" t="s">
        <v>178</v>
      </c>
      <c r="B133" s="1">
        <v>29</v>
      </c>
      <c r="C133" s="26" t="s">
        <v>1733</v>
      </c>
      <c r="D133" t="s">
        <v>180</v>
      </c>
      <c r="E133" s="27" t="s">
        <v>1734</v>
      </c>
      <c r="F133" s="28" t="s">
        <v>207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985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180</v>
      </c>
    </row>
    <row r="135">
      <c r="A135" s="1" t="s">
        <v>184</v>
      </c>
      <c r="E135" s="33" t="s">
        <v>1655</v>
      </c>
    </row>
    <row r="136" ht="38.25">
      <c r="A136" s="1" t="s">
        <v>185</v>
      </c>
      <c r="E136" s="27" t="s">
        <v>1735</v>
      </c>
    </row>
    <row r="137">
      <c r="A137" s="1" t="s">
        <v>178</v>
      </c>
      <c r="B137" s="1">
        <v>30</v>
      </c>
      <c r="C137" s="26" t="s">
        <v>1736</v>
      </c>
      <c r="D137" t="s">
        <v>180</v>
      </c>
      <c r="E137" s="27" t="s">
        <v>1737</v>
      </c>
      <c r="F137" s="28" t="s">
        <v>207</v>
      </c>
      <c r="G137" s="29">
        <v>2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985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180</v>
      </c>
    </row>
    <row r="139">
      <c r="A139" s="1" t="s">
        <v>184</v>
      </c>
      <c r="E139" s="33" t="s">
        <v>1655</v>
      </c>
    </row>
    <row r="140" ht="38.25">
      <c r="A140" s="1" t="s">
        <v>185</v>
      </c>
      <c r="E140" s="27" t="s">
        <v>1738</v>
      </c>
    </row>
    <row r="141">
      <c r="A141" s="1" t="s">
        <v>178</v>
      </c>
      <c r="B141" s="1">
        <v>31</v>
      </c>
      <c r="C141" s="26" t="s">
        <v>1739</v>
      </c>
      <c r="D141" t="s">
        <v>180</v>
      </c>
      <c r="E141" s="27" t="s">
        <v>1740</v>
      </c>
      <c r="F141" s="28" t="s">
        <v>207</v>
      </c>
      <c r="G141" s="29">
        <v>1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985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180</v>
      </c>
    </row>
    <row r="143">
      <c r="A143" s="1" t="s">
        <v>184</v>
      </c>
      <c r="E143" s="33" t="s">
        <v>1655</v>
      </c>
    </row>
    <row r="144" ht="38.25">
      <c r="A144" s="1" t="s">
        <v>185</v>
      </c>
      <c r="E144" s="27" t="s">
        <v>1741</v>
      </c>
    </row>
    <row r="145">
      <c r="A145" s="1" t="s">
        <v>178</v>
      </c>
      <c r="B145" s="1">
        <v>32</v>
      </c>
      <c r="C145" s="26" t="s">
        <v>1742</v>
      </c>
      <c r="D145" t="s">
        <v>180</v>
      </c>
      <c r="E145" s="27" t="s">
        <v>1743</v>
      </c>
      <c r="F145" s="28" t="s">
        <v>352</v>
      </c>
      <c r="G145" s="29">
        <v>90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985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180</v>
      </c>
    </row>
    <row r="147">
      <c r="A147" s="1" t="s">
        <v>184</v>
      </c>
      <c r="E147" s="33" t="s">
        <v>1655</v>
      </c>
    </row>
    <row r="148" ht="38.25">
      <c r="A148" s="1" t="s">
        <v>185</v>
      </c>
      <c r="E148" s="27" t="s">
        <v>1744</v>
      </c>
    </row>
    <row r="149">
      <c r="A149" s="1" t="s">
        <v>178</v>
      </c>
      <c r="B149" s="1">
        <v>33</v>
      </c>
      <c r="C149" s="26" t="s">
        <v>1745</v>
      </c>
      <c r="D149" t="s">
        <v>180</v>
      </c>
      <c r="E149" s="27" t="s">
        <v>1746</v>
      </c>
      <c r="F149" s="28" t="s">
        <v>352</v>
      </c>
      <c r="G149" s="29">
        <v>16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985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1655</v>
      </c>
    </row>
    <row r="152" ht="38.25">
      <c r="A152" s="1" t="s">
        <v>185</v>
      </c>
      <c r="E152" s="27" t="s">
        <v>1747</v>
      </c>
    </row>
    <row r="153">
      <c r="A153" s="1" t="s">
        <v>178</v>
      </c>
      <c r="B153" s="1">
        <v>34</v>
      </c>
      <c r="C153" s="26" t="s">
        <v>1748</v>
      </c>
      <c r="D153" t="s">
        <v>180</v>
      </c>
      <c r="E153" s="27" t="s">
        <v>1749</v>
      </c>
      <c r="F153" s="28" t="s">
        <v>352</v>
      </c>
      <c r="G153" s="29">
        <v>4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985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180</v>
      </c>
    </row>
    <row r="155">
      <c r="A155" s="1" t="s">
        <v>184</v>
      </c>
      <c r="E155" s="33" t="s">
        <v>1655</v>
      </c>
    </row>
    <row r="156" ht="38.25">
      <c r="A156" s="1" t="s">
        <v>185</v>
      </c>
      <c r="E156" s="27" t="s">
        <v>1750</v>
      </c>
    </row>
    <row r="157">
      <c r="A157" s="1" t="s">
        <v>178</v>
      </c>
      <c r="B157" s="1">
        <v>35</v>
      </c>
      <c r="C157" s="26" t="s">
        <v>1751</v>
      </c>
      <c r="D157" t="s">
        <v>180</v>
      </c>
      <c r="E157" s="27" t="s">
        <v>1752</v>
      </c>
      <c r="F157" s="28" t="s">
        <v>352</v>
      </c>
      <c r="G157" s="29">
        <v>8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985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1655</v>
      </c>
    </row>
    <row r="160" ht="38.25">
      <c r="A160" s="1" t="s">
        <v>185</v>
      </c>
      <c r="E160" s="27" t="s">
        <v>1753</v>
      </c>
    </row>
    <row r="161">
      <c r="A161" s="1" t="s">
        <v>178</v>
      </c>
      <c r="B161" s="1">
        <v>36</v>
      </c>
      <c r="C161" s="26" t="s">
        <v>1754</v>
      </c>
      <c r="D161" t="s">
        <v>180</v>
      </c>
      <c r="E161" s="27" t="s">
        <v>1755</v>
      </c>
      <c r="F161" s="28" t="s">
        <v>352</v>
      </c>
      <c r="G161" s="29">
        <v>8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985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1655</v>
      </c>
    </row>
    <row r="164" ht="38.25">
      <c r="A164" s="1" t="s">
        <v>185</v>
      </c>
      <c r="E164" s="27" t="s">
        <v>1756</v>
      </c>
    </row>
    <row r="165">
      <c r="A165" s="1" t="s">
        <v>175</v>
      </c>
      <c r="C165" s="22" t="s">
        <v>1757</v>
      </c>
      <c r="E165" s="23" t="s">
        <v>1758</v>
      </c>
      <c r="L165" s="24">
        <f>SUMIFS(L166:L169,A166:A169,"P")</f>
        <v>0</v>
      </c>
      <c r="M165" s="24">
        <f>SUMIFS(M166:M169,A166:A169,"P")</f>
        <v>0</v>
      </c>
      <c r="N165" s="25"/>
    </row>
    <row r="166">
      <c r="A166" s="1" t="s">
        <v>178</v>
      </c>
      <c r="B166" s="1">
        <v>37</v>
      </c>
      <c r="C166" s="26" t="s">
        <v>1759</v>
      </c>
      <c r="D166" t="s">
        <v>180</v>
      </c>
      <c r="E166" s="27" t="s">
        <v>1760</v>
      </c>
      <c r="F166" s="28" t="s">
        <v>207</v>
      </c>
      <c r="G166" s="29">
        <v>84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985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180</v>
      </c>
    </row>
    <row r="168">
      <c r="A168" s="1" t="s">
        <v>184</v>
      </c>
      <c r="E168" s="33" t="s">
        <v>1655</v>
      </c>
    </row>
    <row r="169" ht="38.25">
      <c r="A169" s="1" t="s">
        <v>185</v>
      </c>
      <c r="E169" s="27" t="s">
        <v>1761</v>
      </c>
    </row>
    <row r="170">
      <c r="A170" s="1" t="s">
        <v>175</v>
      </c>
      <c r="C170" s="22" t="s">
        <v>369</v>
      </c>
      <c r="E170" s="23" t="s">
        <v>855</v>
      </c>
      <c r="L170" s="24">
        <f>SUMIFS(L171:L174,A171:A174,"P")</f>
        <v>0</v>
      </c>
      <c r="M170" s="24">
        <f>SUMIFS(M171:M174,A171:A174,"P")</f>
        <v>0</v>
      </c>
      <c r="N170" s="25"/>
    </row>
    <row r="171" ht="25.5">
      <c r="A171" s="1" t="s">
        <v>178</v>
      </c>
      <c r="B171" s="1">
        <v>38</v>
      </c>
      <c r="C171" s="26" t="s">
        <v>666</v>
      </c>
      <c r="D171" t="s">
        <v>372</v>
      </c>
      <c r="E171" s="27" t="s">
        <v>667</v>
      </c>
      <c r="F171" s="28" t="s">
        <v>374</v>
      </c>
      <c r="G171" s="29">
        <v>160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38.25">
      <c r="A172" s="1" t="s">
        <v>183</v>
      </c>
      <c r="E172" s="27" t="s">
        <v>1554</v>
      </c>
    </row>
    <row r="173">
      <c r="A173" s="1" t="s">
        <v>184</v>
      </c>
      <c r="E173" s="33" t="s">
        <v>1762</v>
      </c>
    </row>
    <row r="174" ht="153">
      <c r="A174" s="1" t="s">
        <v>185</v>
      </c>
      <c r="E174" s="27" t="s">
        <v>859</v>
      </c>
    </row>
  </sheetData>
  <sheetProtection sheet="1" objects="1" scenarios="1" spinCount="100000" saltValue="kofFT4IVDifREVJYrV5H94gyz0dvz8UES/TDAUgLZb/UIU8d0inTCWS3V0EtBbToz2UE8iPOHdIgnbjhuZQ1Dg==" hashValue="IGTb/g5ONudM8HlEiIluFVrnTorUCKs6VoTGawrNygdjbd2xvfWNt9rW1htoJfaPooIDuYtCLq/SwmHuTt166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COUNTIFS(L8:L216,"=0",A8:A216,"P")+COUNTIFS(L8:L216,"",A8:A216,"P")+SUM(Q8:Q216)</f>
        <v>0</v>
      </c>
    </row>
    <row r="8">
      <c r="A8" s="1" t="s">
        <v>173</v>
      </c>
      <c r="C8" s="22" t="s">
        <v>1763</v>
      </c>
      <c r="E8" s="23" t="s">
        <v>55</v>
      </c>
      <c r="L8" s="24">
        <f>L9+L30+L35+L40+L57+L78+L119+L148+L189+L194+L199</f>
        <v>0</v>
      </c>
      <c r="M8" s="24">
        <f>M9+M30+M35+M40+M57+M78+M119+M148+M189+M194+M199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1652</v>
      </c>
      <c r="D10" t="s">
        <v>180</v>
      </c>
      <c r="E10" s="27" t="s">
        <v>1653</v>
      </c>
      <c r="F10" s="28" t="s">
        <v>1654</v>
      </c>
      <c r="G10" s="29">
        <v>62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1655</v>
      </c>
    </row>
    <row r="13">
      <c r="A13" s="1" t="s">
        <v>185</v>
      </c>
      <c r="E13" s="27" t="s">
        <v>1656</v>
      </c>
    </row>
    <row r="14">
      <c r="A14" s="1" t="s">
        <v>178</v>
      </c>
      <c r="B14" s="1">
        <v>2</v>
      </c>
      <c r="C14" s="26" t="s">
        <v>1464</v>
      </c>
      <c r="D14" t="s">
        <v>180</v>
      </c>
      <c r="E14" s="27" t="s">
        <v>1465</v>
      </c>
      <c r="F14" s="28" t="s">
        <v>182</v>
      </c>
      <c r="G14" s="29">
        <v>3.6000000000000001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1655</v>
      </c>
    </row>
    <row r="17" ht="204">
      <c r="A17" s="1" t="s">
        <v>185</v>
      </c>
      <c r="E17" s="27" t="s">
        <v>1657</v>
      </c>
    </row>
    <row r="18">
      <c r="A18" s="1" t="s">
        <v>178</v>
      </c>
      <c r="B18" s="1">
        <v>3</v>
      </c>
      <c r="C18" s="26" t="s">
        <v>574</v>
      </c>
      <c r="D18" t="s">
        <v>180</v>
      </c>
      <c r="E18" s="27" t="s">
        <v>575</v>
      </c>
      <c r="F18" s="28" t="s">
        <v>182</v>
      </c>
      <c r="G18" s="29">
        <v>20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1655</v>
      </c>
    </row>
    <row r="21" ht="204">
      <c r="A21" s="1" t="s">
        <v>185</v>
      </c>
      <c r="E21" s="27" t="s">
        <v>1657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18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1655</v>
      </c>
    </row>
    <row r="25" ht="153">
      <c r="A25" s="1" t="s">
        <v>185</v>
      </c>
      <c r="E25" s="27" t="s">
        <v>1658</v>
      </c>
    </row>
    <row r="26">
      <c r="A26" s="1" t="s">
        <v>178</v>
      </c>
      <c r="B26" s="1">
        <v>5</v>
      </c>
      <c r="C26" s="26" t="s">
        <v>1659</v>
      </c>
      <c r="D26" t="s">
        <v>180</v>
      </c>
      <c r="E26" s="27" t="s">
        <v>1660</v>
      </c>
      <c r="F26" s="28" t="s">
        <v>1654</v>
      </c>
      <c r="G26" s="29">
        <v>62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1655</v>
      </c>
    </row>
    <row r="29" ht="38.25">
      <c r="A29" s="1" t="s">
        <v>185</v>
      </c>
      <c r="E29" s="27" t="s">
        <v>1661</v>
      </c>
    </row>
    <row r="30">
      <c r="A30" s="1" t="s">
        <v>175</v>
      </c>
      <c r="C30" s="22" t="s">
        <v>594</v>
      </c>
      <c r="E30" s="23" t="s">
        <v>992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1662</v>
      </c>
      <c r="D31" t="s">
        <v>180</v>
      </c>
      <c r="E31" s="27" t="s">
        <v>1663</v>
      </c>
      <c r="F31" s="28" t="s">
        <v>182</v>
      </c>
      <c r="G31" s="29">
        <v>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1655</v>
      </c>
    </row>
    <row r="34" ht="267.75">
      <c r="A34" s="1" t="s">
        <v>185</v>
      </c>
      <c r="E34" s="27" t="s">
        <v>1664</v>
      </c>
    </row>
    <row r="35">
      <c r="A35" s="1" t="s">
        <v>175</v>
      </c>
      <c r="C35" s="22" t="s">
        <v>603</v>
      </c>
      <c r="E35" s="23" t="s">
        <v>604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1665</v>
      </c>
      <c r="D36" t="s">
        <v>180</v>
      </c>
      <c r="E36" s="27" t="s">
        <v>1666</v>
      </c>
      <c r="F36" s="28" t="s">
        <v>182</v>
      </c>
      <c r="G36" s="29">
        <v>3.5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1655</v>
      </c>
    </row>
    <row r="39" ht="38.25">
      <c r="A39" s="1" t="s">
        <v>185</v>
      </c>
      <c r="E39" s="27" t="s">
        <v>1667</v>
      </c>
    </row>
    <row r="40">
      <c r="A40" s="1" t="s">
        <v>175</v>
      </c>
      <c r="C40" s="22" t="s">
        <v>1668</v>
      </c>
      <c r="E40" s="23" t="s">
        <v>620</v>
      </c>
      <c r="L40" s="24">
        <f>SUMIFS(L41:L56,A41:A56,"P")</f>
        <v>0</v>
      </c>
      <c r="M40" s="24">
        <f>SUMIFS(M41:M56,A41:A56,"P")</f>
        <v>0</v>
      </c>
      <c r="N40" s="25"/>
    </row>
    <row r="41" ht="25.5">
      <c r="A41" s="1" t="s">
        <v>178</v>
      </c>
      <c r="B41" s="1">
        <v>8</v>
      </c>
      <c r="C41" s="26" t="s">
        <v>1669</v>
      </c>
      <c r="D41" t="s">
        <v>180</v>
      </c>
      <c r="E41" s="27" t="s">
        <v>1670</v>
      </c>
      <c r="F41" s="28" t="s">
        <v>207</v>
      </c>
      <c r="G41" s="29">
        <v>10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985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1655</v>
      </c>
    </row>
    <row r="44" ht="25.5">
      <c r="A44" s="1" t="s">
        <v>185</v>
      </c>
      <c r="E44" s="27" t="s">
        <v>1671</v>
      </c>
    </row>
    <row r="45">
      <c r="A45" s="1" t="s">
        <v>178</v>
      </c>
      <c r="B45" s="1">
        <v>9</v>
      </c>
      <c r="C45" s="26" t="s">
        <v>1672</v>
      </c>
      <c r="D45" t="s">
        <v>180</v>
      </c>
      <c r="E45" s="27" t="s">
        <v>1673</v>
      </c>
      <c r="F45" s="28" t="s">
        <v>544</v>
      </c>
      <c r="G45" s="29">
        <v>76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1655</v>
      </c>
    </row>
    <row r="48" ht="51">
      <c r="A48" s="1" t="s">
        <v>185</v>
      </c>
      <c r="E48" s="27" t="s">
        <v>1674</v>
      </c>
    </row>
    <row r="49">
      <c r="A49" s="1" t="s">
        <v>178</v>
      </c>
      <c r="B49" s="1">
        <v>10</v>
      </c>
      <c r="C49" s="26" t="s">
        <v>1571</v>
      </c>
      <c r="D49" t="s">
        <v>180</v>
      </c>
      <c r="E49" s="27" t="s">
        <v>1572</v>
      </c>
      <c r="F49" s="28" t="s">
        <v>544</v>
      </c>
      <c r="G49" s="29">
        <v>62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1655</v>
      </c>
    </row>
    <row r="52" ht="76.5">
      <c r="A52" s="1" t="s">
        <v>185</v>
      </c>
      <c r="E52" s="27" t="s">
        <v>1675</v>
      </c>
    </row>
    <row r="53" ht="25.5">
      <c r="A53" s="1" t="s">
        <v>178</v>
      </c>
      <c r="B53" s="1">
        <v>11</v>
      </c>
      <c r="C53" s="26" t="s">
        <v>1676</v>
      </c>
      <c r="D53" t="s">
        <v>180</v>
      </c>
      <c r="E53" s="27" t="s">
        <v>1677</v>
      </c>
      <c r="F53" s="28" t="s">
        <v>544</v>
      </c>
      <c r="G53" s="29">
        <v>6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1655</v>
      </c>
    </row>
    <row r="56" ht="63.75">
      <c r="A56" s="1" t="s">
        <v>185</v>
      </c>
      <c r="E56" s="27" t="s">
        <v>1678</v>
      </c>
    </row>
    <row r="57">
      <c r="A57" s="1" t="s">
        <v>175</v>
      </c>
      <c r="C57" s="22" t="s">
        <v>1418</v>
      </c>
      <c r="E57" s="23" t="s">
        <v>1682</v>
      </c>
      <c r="L57" s="24">
        <f>SUMIFS(L58:L77,A58:A77,"P")</f>
        <v>0</v>
      </c>
      <c r="M57" s="24">
        <f>SUMIFS(M58:M77,A58:A77,"P")</f>
        <v>0</v>
      </c>
      <c r="N57" s="25"/>
    </row>
    <row r="58">
      <c r="A58" s="1" t="s">
        <v>178</v>
      </c>
      <c r="B58" s="1">
        <v>12</v>
      </c>
      <c r="C58" s="26" t="s">
        <v>1683</v>
      </c>
      <c r="D58" t="s">
        <v>180</v>
      </c>
      <c r="E58" s="27" t="s">
        <v>1684</v>
      </c>
      <c r="F58" s="28" t="s">
        <v>544</v>
      </c>
      <c r="G58" s="29">
        <v>2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985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180</v>
      </c>
    </row>
    <row r="60">
      <c r="A60" s="1" t="s">
        <v>184</v>
      </c>
      <c r="E60" s="33" t="s">
        <v>1655</v>
      </c>
    </row>
    <row r="61" ht="38.25">
      <c r="A61" s="1" t="s">
        <v>185</v>
      </c>
      <c r="E61" s="27" t="s">
        <v>1685</v>
      </c>
    </row>
    <row r="62">
      <c r="A62" s="1" t="s">
        <v>178</v>
      </c>
      <c r="B62" s="1">
        <v>13</v>
      </c>
      <c r="C62" s="26" t="s">
        <v>1686</v>
      </c>
      <c r="D62" t="s">
        <v>180</v>
      </c>
      <c r="E62" s="27" t="s">
        <v>1687</v>
      </c>
      <c r="F62" s="28" t="s">
        <v>544</v>
      </c>
      <c r="G62" s="29">
        <v>80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985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1655</v>
      </c>
    </row>
    <row r="65" ht="51">
      <c r="A65" s="1" t="s">
        <v>185</v>
      </c>
      <c r="E65" s="27" t="s">
        <v>1688</v>
      </c>
    </row>
    <row r="66">
      <c r="A66" s="1" t="s">
        <v>178</v>
      </c>
      <c r="B66" s="1">
        <v>14</v>
      </c>
      <c r="C66" s="26" t="s">
        <v>1689</v>
      </c>
      <c r="D66" t="s">
        <v>180</v>
      </c>
      <c r="E66" s="27" t="s">
        <v>1690</v>
      </c>
      <c r="F66" s="28" t="s">
        <v>207</v>
      </c>
      <c r="G66" s="29">
        <v>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1655</v>
      </c>
    </row>
    <row r="69" ht="25.5">
      <c r="A69" s="1" t="s">
        <v>185</v>
      </c>
      <c r="E69" s="27" t="s">
        <v>1691</v>
      </c>
    </row>
    <row r="70">
      <c r="A70" s="1" t="s">
        <v>178</v>
      </c>
      <c r="B70" s="1">
        <v>15</v>
      </c>
      <c r="C70" s="26" t="s">
        <v>1692</v>
      </c>
      <c r="D70" t="s">
        <v>180</v>
      </c>
      <c r="E70" s="27" t="s">
        <v>1693</v>
      </c>
      <c r="F70" s="28" t="s">
        <v>207</v>
      </c>
      <c r="G70" s="29">
        <v>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1655</v>
      </c>
    </row>
    <row r="73" ht="38.25">
      <c r="A73" s="1" t="s">
        <v>185</v>
      </c>
      <c r="E73" s="27" t="s">
        <v>1694</v>
      </c>
    </row>
    <row r="74">
      <c r="A74" s="1" t="s">
        <v>178</v>
      </c>
      <c r="B74" s="1">
        <v>16</v>
      </c>
      <c r="C74" s="26" t="s">
        <v>1695</v>
      </c>
      <c r="D74" t="s">
        <v>180</v>
      </c>
      <c r="E74" s="27" t="s">
        <v>1696</v>
      </c>
      <c r="F74" s="28" t="s">
        <v>207</v>
      </c>
      <c r="G74" s="29">
        <v>2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1655</v>
      </c>
    </row>
    <row r="77" ht="38.25">
      <c r="A77" s="1" t="s">
        <v>185</v>
      </c>
      <c r="E77" s="27" t="s">
        <v>1697</v>
      </c>
    </row>
    <row r="78">
      <c r="A78" s="1" t="s">
        <v>175</v>
      </c>
      <c r="C78" s="22" t="s">
        <v>1698</v>
      </c>
      <c r="E78" s="23" t="s">
        <v>1699</v>
      </c>
      <c r="L78" s="24">
        <f>SUMIFS(L79:L118,A79:A118,"P")</f>
        <v>0</v>
      </c>
      <c r="M78" s="24">
        <f>SUMIFS(M79:M118,A79:A118,"P")</f>
        <v>0</v>
      </c>
      <c r="N78" s="25"/>
    </row>
    <row r="79">
      <c r="A79" s="1" t="s">
        <v>178</v>
      </c>
      <c r="B79" s="1">
        <v>17</v>
      </c>
      <c r="C79" s="26" t="s">
        <v>1700</v>
      </c>
      <c r="D79" t="s">
        <v>180</v>
      </c>
      <c r="E79" s="27" t="s">
        <v>1701</v>
      </c>
      <c r="F79" s="28" t="s">
        <v>544</v>
      </c>
      <c r="G79" s="29">
        <v>30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985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  <c r="E81" s="33" t="s">
        <v>1655</v>
      </c>
    </row>
    <row r="82" ht="38.25">
      <c r="A82" s="1" t="s">
        <v>185</v>
      </c>
      <c r="E82" s="27" t="s">
        <v>1702</v>
      </c>
    </row>
    <row r="83">
      <c r="A83" s="1" t="s">
        <v>178</v>
      </c>
      <c r="B83" s="1">
        <v>18</v>
      </c>
      <c r="C83" s="26" t="s">
        <v>409</v>
      </c>
      <c r="D83" t="s">
        <v>180</v>
      </c>
      <c r="E83" s="27" t="s">
        <v>410</v>
      </c>
      <c r="F83" s="28" t="s">
        <v>544</v>
      </c>
      <c r="G83" s="29">
        <v>80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1655</v>
      </c>
    </row>
    <row r="86" ht="38.25">
      <c r="A86" s="1" t="s">
        <v>185</v>
      </c>
      <c r="E86" s="27" t="s">
        <v>1702</v>
      </c>
    </row>
    <row r="87">
      <c r="A87" s="1" t="s">
        <v>178</v>
      </c>
      <c r="B87" s="1">
        <v>19</v>
      </c>
      <c r="C87" s="26" t="s">
        <v>1764</v>
      </c>
      <c r="D87" t="s">
        <v>180</v>
      </c>
      <c r="E87" s="27" t="s">
        <v>1765</v>
      </c>
      <c r="F87" s="28" t="s">
        <v>544</v>
      </c>
      <c r="G87" s="29">
        <v>20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1655</v>
      </c>
    </row>
    <row r="90" ht="38.25">
      <c r="A90" s="1" t="s">
        <v>185</v>
      </c>
      <c r="E90" s="27" t="s">
        <v>1702</v>
      </c>
    </row>
    <row r="91" ht="25.5">
      <c r="A91" s="1" t="s">
        <v>178</v>
      </c>
      <c r="B91" s="1">
        <v>20</v>
      </c>
      <c r="C91" s="26" t="s">
        <v>1703</v>
      </c>
      <c r="D91" t="s">
        <v>180</v>
      </c>
      <c r="E91" s="27" t="s">
        <v>1704</v>
      </c>
      <c r="F91" s="28" t="s">
        <v>207</v>
      </c>
      <c r="G91" s="29">
        <v>4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1655</v>
      </c>
    </row>
    <row r="94" ht="38.25">
      <c r="A94" s="1" t="s">
        <v>185</v>
      </c>
      <c r="E94" s="27" t="s">
        <v>1705</v>
      </c>
    </row>
    <row r="95" ht="25.5">
      <c r="A95" s="1" t="s">
        <v>178</v>
      </c>
      <c r="B95" s="1">
        <v>21</v>
      </c>
      <c r="C95" s="26" t="s">
        <v>411</v>
      </c>
      <c r="D95" t="s">
        <v>180</v>
      </c>
      <c r="E95" s="27" t="s">
        <v>412</v>
      </c>
      <c r="F95" s="28" t="s">
        <v>207</v>
      </c>
      <c r="G95" s="29">
        <v>5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1655</v>
      </c>
    </row>
    <row r="98" ht="38.25">
      <c r="A98" s="1" t="s">
        <v>185</v>
      </c>
      <c r="E98" s="27" t="s">
        <v>1705</v>
      </c>
    </row>
    <row r="99" ht="25.5">
      <c r="A99" s="1" t="s">
        <v>178</v>
      </c>
      <c r="B99" s="1">
        <v>22</v>
      </c>
      <c r="C99" s="26" t="s">
        <v>1766</v>
      </c>
      <c r="D99" t="s">
        <v>180</v>
      </c>
      <c r="E99" s="27" t="s">
        <v>1767</v>
      </c>
      <c r="F99" s="28" t="s">
        <v>207</v>
      </c>
      <c r="G99" s="29">
        <v>2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1655</v>
      </c>
    </row>
    <row r="102" ht="38.25">
      <c r="A102" s="1" t="s">
        <v>185</v>
      </c>
      <c r="E102" s="27" t="s">
        <v>1705</v>
      </c>
    </row>
    <row r="103">
      <c r="A103" s="1" t="s">
        <v>178</v>
      </c>
      <c r="B103" s="1">
        <v>23</v>
      </c>
      <c r="C103" s="26" t="s">
        <v>1706</v>
      </c>
      <c r="D103" t="s">
        <v>180</v>
      </c>
      <c r="E103" s="27" t="s">
        <v>1707</v>
      </c>
      <c r="F103" s="28" t="s">
        <v>544</v>
      </c>
      <c r="G103" s="29">
        <v>100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1655</v>
      </c>
    </row>
    <row r="106" ht="25.5">
      <c r="A106" s="1" t="s">
        <v>185</v>
      </c>
      <c r="E106" s="27" t="s">
        <v>1708</v>
      </c>
    </row>
    <row r="107">
      <c r="A107" s="1" t="s">
        <v>178</v>
      </c>
      <c r="B107" s="1">
        <v>24</v>
      </c>
      <c r="C107" s="26" t="s">
        <v>1709</v>
      </c>
      <c r="D107" t="s">
        <v>180</v>
      </c>
      <c r="E107" s="27" t="s">
        <v>1710</v>
      </c>
      <c r="F107" s="28" t="s">
        <v>207</v>
      </c>
      <c r="G107" s="29">
        <v>20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1655</v>
      </c>
    </row>
    <row r="110" ht="25.5">
      <c r="A110" s="1" t="s">
        <v>185</v>
      </c>
      <c r="E110" s="27" t="s">
        <v>1711</v>
      </c>
    </row>
    <row r="111">
      <c r="A111" s="1" t="s">
        <v>178</v>
      </c>
      <c r="B111" s="1">
        <v>25</v>
      </c>
      <c r="C111" s="26" t="s">
        <v>1768</v>
      </c>
      <c r="D111" t="s">
        <v>180</v>
      </c>
      <c r="E111" s="27" t="s">
        <v>1769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1655</v>
      </c>
    </row>
    <row r="114" ht="38.25">
      <c r="A114" s="1" t="s">
        <v>185</v>
      </c>
      <c r="E114" s="27" t="s">
        <v>1770</v>
      </c>
    </row>
    <row r="115">
      <c r="A115" s="1" t="s">
        <v>178</v>
      </c>
      <c r="B115" s="1">
        <v>26</v>
      </c>
      <c r="C115" s="26" t="s">
        <v>226</v>
      </c>
      <c r="D115" t="s">
        <v>180</v>
      </c>
      <c r="E115" s="27" t="s">
        <v>227</v>
      </c>
      <c r="F115" s="28" t="s">
        <v>544</v>
      </c>
      <c r="G115" s="29">
        <v>40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1655</v>
      </c>
    </row>
    <row r="118" ht="51">
      <c r="A118" s="1" t="s">
        <v>185</v>
      </c>
      <c r="E118" s="27" t="s">
        <v>1771</v>
      </c>
    </row>
    <row r="119">
      <c r="A119" s="1" t="s">
        <v>175</v>
      </c>
      <c r="C119" s="22" t="s">
        <v>1712</v>
      </c>
      <c r="E119" s="23" t="s">
        <v>1713</v>
      </c>
      <c r="L119" s="24">
        <f>SUMIFS(L120:L147,A120:A147,"P")</f>
        <v>0</v>
      </c>
      <c r="M119" s="24">
        <f>SUMIFS(M120:M147,A120:A147,"P")</f>
        <v>0</v>
      </c>
      <c r="N119" s="25"/>
    </row>
    <row r="120">
      <c r="A120" s="1" t="s">
        <v>178</v>
      </c>
      <c r="B120" s="1">
        <v>27</v>
      </c>
      <c r="C120" s="26" t="s">
        <v>1714</v>
      </c>
      <c r="D120" t="s">
        <v>180</v>
      </c>
      <c r="E120" s="27" t="s">
        <v>1715</v>
      </c>
      <c r="F120" s="28" t="s">
        <v>207</v>
      </c>
      <c r="G120" s="29">
        <v>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1655</v>
      </c>
    </row>
    <row r="123" ht="63.75">
      <c r="A123" s="1" t="s">
        <v>185</v>
      </c>
      <c r="E123" s="27" t="s">
        <v>1716</v>
      </c>
    </row>
    <row r="124">
      <c r="A124" s="1" t="s">
        <v>178</v>
      </c>
      <c r="B124" s="1">
        <v>28</v>
      </c>
      <c r="C124" s="26" t="s">
        <v>1717</v>
      </c>
      <c r="D124" t="s">
        <v>180</v>
      </c>
      <c r="E124" s="27" t="s">
        <v>1718</v>
      </c>
      <c r="F124" s="28" t="s">
        <v>207</v>
      </c>
      <c r="G124" s="29">
        <v>2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1655</v>
      </c>
    </row>
    <row r="127" ht="38.25">
      <c r="A127" s="1" t="s">
        <v>185</v>
      </c>
      <c r="E127" s="27" t="s">
        <v>1719</v>
      </c>
    </row>
    <row r="128" ht="25.5">
      <c r="A128" s="1" t="s">
        <v>178</v>
      </c>
      <c r="B128" s="1">
        <v>29</v>
      </c>
      <c r="C128" s="26" t="s">
        <v>1772</v>
      </c>
      <c r="D128" t="s">
        <v>180</v>
      </c>
      <c r="E128" s="27" t="s">
        <v>1773</v>
      </c>
      <c r="F128" s="28" t="s">
        <v>207</v>
      </c>
      <c r="G128" s="29">
        <v>2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1655</v>
      </c>
    </row>
    <row r="131" ht="38.25">
      <c r="A131" s="1" t="s">
        <v>185</v>
      </c>
      <c r="E131" s="27" t="s">
        <v>1722</v>
      </c>
    </row>
    <row r="132">
      <c r="A132" s="1" t="s">
        <v>178</v>
      </c>
      <c r="B132" s="1">
        <v>30</v>
      </c>
      <c r="C132" s="26" t="s">
        <v>1774</v>
      </c>
      <c r="D132" t="s">
        <v>180</v>
      </c>
      <c r="E132" s="27" t="s">
        <v>1775</v>
      </c>
      <c r="F132" s="28" t="s">
        <v>207</v>
      </c>
      <c r="G132" s="29">
        <v>2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1655</v>
      </c>
    </row>
    <row r="135" ht="38.25">
      <c r="A135" s="1" t="s">
        <v>185</v>
      </c>
      <c r="E135" s="27" t="s">
        <v>1725</v>
      </c>
    </row>
    <row r="136">
      <c r="A136" s="1" t="s">
        <v>178</v>
      </c>
      <c r="B136" s="1">
        <v>31</v>
      </c>
      <c r="C136" s="26" t="s">
        <v>1776</v>
      </c>
      <c r="D136" t="s">
        <v>180</v>
      </c>
      <c r="E136" s="27" t="s">
        <v>1777</v>
      </c>
      <c r="F136" s="28" t="s">
        <v>207</v>
      </c>
      <c r="G136" s="29">
        <v>2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1655</v>
      </c>
    </row>
    <row r="139" ht="63.75">
      <c r="A139" s="1" t="s">
        <v>185</v>
      </c>
      <c r="E139" s="27" t="s">
        <v>1778</v>
      </c>
    </row>
    <row r="140">
      <c r="A140" s="1" t="s">
        <v>178</v>
      </c>
      <c r="B140" s="1">
        <v>32</v>
      </c>
      <c r="C140" s="26" t="s">
        <v>1779</v>
      </c>
      <c r="D140" t="s">
        <v>180</v>
      </c>
      <c r="E140" s="27" t="s">
        <v>1780</v>
      </c>
      <c r="F140" s="28" t="s">
        <v>207</v>
      </c>
      <c r="G140" s="29">
        <v>2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1655</v>
      </c>
    </row>
    <row r="143" ht="63.75">
      <c r="A143" s="1" t="s">
        <v>185</v>
      </c>
      <c r="E143" s="27" t="s">
        <v>1778</v>
      </c>
    </row>
    <row r="144">
      <c r="A144" s="1" t="s">
        <v>178</v>
      </c>
      <c r="B144" s="1">
        <v>33</v>
      </c>
      <c r="C144" s="26" t="s">
        <v>1781</v>
      </c>
      <c r="D144" t="s">
        <v>180</v>
      </c>
      <c r="E144" s="27" t="s">
        <v>1782</v>
      </c>
      <c r="F144" s="28" t="s">
        <v>207</v>
      </c>
      <c r="G144" s="29">
        <v>2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1655</v>
      </c>
    </row>
    <row r="147" ht="63.75">
      <c r="A147" s="1" t="s">
        <v>185</v>
      </c>
      <c r="E147" s="27" t="s">
        <v>1778</v>
      </c>
    </row>
    <row r="148">
      <c r="A148" s="1" t="s">
        <v>175</v>
      </c>
      <c r="C148" s="22" t="s">
        <v>1726</v>
      </c>
      <c r="E148" s="23" t="s">
        <v>1727</v>
      </c>
      <c r="L148" s="24">
        <f>SUMIFS(L149:L188,A149:A188,"P")</f>
        <v>0</v>
      </c>
      <c r="M148" s="24">
        <f>SUMIFS(M149:M188,A149:A188,"P")</f>
        <v>0</v>
      </c>
      <c r="N148" s="25"/>
    </row>
    <row r="149" ht="25.5">
      <c r="A149" s="1" t="s">
        <v>178</v>
      </c>
      <c r="B149" s="1">
        <v>34</v>
      </c>
      <c r="C149" s="26" t="s">
        <v>1783</v>
      </c>
      <c r="D149" t="s">
        <v>180</v>
      </c>
      <c r="E149" s="27" t="s">
        <v>1784</v>
      </c>
      <c r="F149" s="28" t="s">
        <v>207</v>
      </c>
      <c r="G149" s="29">
        <v>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985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1655</v>
      </c>
    </row>
    <row r="152" ht="63.75">
      <c r="A152" s="1" t="s">
        <v>185</v>
      </c>
      <c r="E152" s="27" t="s">
        <v>1730</v>
      </c>
    </row>
    <row r="153" ht="25.5">
      <c r="A153" s="1" t="s">
        <v>178</v>
      </c>
      <c r="B153" s="1">
        <v>35</v>
      </c>
      <c r="C153" s="26" t="s">
        <v>1733</v>
      </c>
      <c r="D153" t="s">
        <v>180</v>
      </c>
      <c r="E153" s="27" t="s">
        <v>1734</v>
      </c>
      <c r="F153" s="28" t="s">
        <v>207</v>
      </c>
      <c r="G153" s="29">
        <v>1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985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180</v>
      </c>
    </row>
    <row r="155">
      <c r="A155" s="1" t="s">
        <v>184</v>
      </c>
      <c r="E155" s="33" t="s">
        <v>1655</v>
      </c>
    </row>
    <row r="156" ht="38.25">
      <c r="A156" s="1" t="s">
        <v>185</v>
      </c>
      <c r="E156" s="27" t="s">
        <v>1735</v>
      </c>
    </row>
    <row r="157">
      <c r="A157" s="1" t="s">
        <v>178</v>
      </c>
      <c r="B157" s="1">
        <v>36</v>
      </c>
      <c r="C157" s="26" t="s">
        <v>1736</v>
      </c>
      <c r="D157" t="s">
        <v>180</v>
      </c>
      <c r="E157" s="27" t="s">
        <v>1737</v>
      </c>
      <c r="F157" s="28" t="s">
        <v>207</v>
      </c>
      <c r="G157" s="29">
        <v>2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985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1655</v>
      </c>
    </row>
    <row r="160" ht="38.25">
      <c r="A160" s="1" t="s">
        <v>185</v>
      </c>
      <c r="E160" s="27" t="s">
        <v>1738</v>
      </c>
    </row>
    <row r="161">
      <c r="A161" s="1" t="s">
        <v>178</v>
      </c>
      <c r="B161" s="1">
        <v>37</v>
      </c>
      <c r="C161" s="26" t="s">
        <v>1739</v>
      </c>
      <c r="D161" t="s">
        <v>180</v>
      </c>
      <c r="E161" s="27" t="s">
        <v>1740</v>
      </c>
      <c r="F161" s="28" t="s">
        <v>207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985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1655</v>
      </c>
    </row>
    <row r="164" ht="38.25">
      <c r="A164" s="1" t="s">
        <v>185</v>
      </c>
      <c r="E164" s="27" t="s">
        <v>1741</v>
      </c>
    </row>
    <row r="165">
      <c r="A165" s="1" t="s">
        <v>178</v>
      </c>
      <c r="B165" s="1">
        <v>38</v>
      </c>
      <c r="C165" s="26" t="s">
        <v>1742</v>
      </c>
      <c r="D165" t="s">
        <v>180</v>
      </c>
      <c r="E165" s="27" t="s">
        <v>1743</v>
      </c>
      <c r="F165" s="28" t="s">
        <v>352</v>
      </c>
      <c r="G165" s="29">
        <v>50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985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180</v>
      </c>
    </row>
    <row r="167">
      <c r="A167" s="1" t="s">
        <v>184</v>
      </c>
      <c r="E167" s="33" t="s">
        <v>1655</v>
      </c>
    </row>
    <row r="168" ht="38.25">
      <c r="A168" s="1" t="s">
        <v>185</v>
      </c>
      <c r="E168" s="27" t="s">
        <v>1744</v>
      </c>
    </row>
    <row r="169">
      <c r="A169" s="1" t="s">
        <v>178</v>
      </c>
      <c r="B169" s="1">
        <v>39</v>
      </c>
      <c r="C169" s="26" t="s">
        <v>1785</v>
      </c>
      <c r="D169" t="s">
        <v>180</v>
      </c>
      <c r="E169" s="27" t="s">
        <v>1786</v>
      </c>
      <c r="F169" s="28" t="s">
        <v>352</v>
      </c>
      <c r="G169" s="29">
        <v>20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985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180</v>
      </c>
    </row>
    <row r="171">
      <c r="A171" s="1" t="s">
        <v>184</v>
      </c>
      <c r="E171" s="33" t="s">
        <v>1655</v>
      </c>
    </row>
    <row r="172" ht="51">
      <c r="A172" s="1" t="s">
        <v>185</v>
      </c>
      <c r="E172" s="27" t="s">
        <v>1787</v>
      </c>
    </row>
    <row r="173">
      <c r="A173" s="1" t="s">
        <v>178</v>
      </c>
      <c r="B173" s="1">
        <v>40</v>
      </c>
      <c r="C173" s="26" t="s">
        <v>1745</v>
      </c>
      <c r="D173" t="s">
        <v>180</v>
      </c>
      <c r="E173" s="27" t="s">
        <v>1746</v>
      </c>
      <c r="F173" s="28" t="s">
        <v>352</v>
      </c>
      <c r="G173" s="29">
        <v>16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985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183</v>
      </c>
      <c r="E174" s="27" t="s">
        <v>180</v>
      </c>
    </row>
    <row r="175">
      <c r="A175" s="1" t="s">
        <v>184</v>
      </c>
      <c r="E175" s="33" t="s">
        <v>1655</v>
      </c>
    </row>
    <row r="176" ht="38.25">
      <c r="A176" s="1" t="s">
        <v>185</v>
      </c>
      <c r="E176" s="27" t="s">
        <v>1747</v>
      </c>
    </row>
    <row r="177">
      <c r="A177" s="1" t="s">
        <v>178</v>
      </c>
      <c r="B177" s="1">
        <v>41</v>
      </c>
      <c r="C177" s="26" t="s">
        <v>1748</v>
      </c>
      <c r="D177" t="s">
        <v>180</v>
      </c>
      <c r="E177" s="27" t="s">
        <v>1749</v>
      </c>
      <c r="F177" s="28" t="s">
        <v>352</v>
      </c>
      <c r="G177" s="29">
        <v>4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985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180</v>
      </c>
    </row>
    <row r="179">
      <c r="A179" s="1" t="s">
        <v>184</v>
      </c>
      <c r="E179" s="33" t="s">
        <v>1655</v>
      </c>
    </row>
    <row r="180" ht="38.25">
      <c r="A180" s="1" t="s">
        <v>185</v>
      </c>
      <c r="E180" s="27" t="s">
        <v>1750</v>
      </c>
    </row>
    <row r="181">
      <c r="A181" s="1" t="s">
        <v>178</v>
      </c>
      <c r="B181" s="1">
        <v>42</v>
      </c>
      <c r="C181" s="26" t="s">
        <v>1751</v>
      </c>
      <c r="D181" t="s">
        <v>180</v>
      </c>
      <c r="E181" s="27" t="s">
        <v>1752</v>
      </c>
      <c r="F181" s="28" t="s">
        <v>352</v>
      </c>
      <c r="G181" s="29">
        <v>8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985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183</v>
      </c>
      <c r="E182" s="27" t="s">
        <v>180</v>
      </c>
    </row>
    <row r="183">
      <c r="A183" s="1" t="s">
        <v>184</v>
      </c>
      <c r="E183" s="33" t="s">
        <v>1655</v>
      </c>
    </row>
    <row r="184" ht="38.25">
      <c r="A184" s="1" t="s">
        <v>185</v>
      </c>
      <c r="E184" s="27" t="s">
        <v>1753</v>
      </c>
    </row>
    <row r="185">
      <c r="A185" s="1" t="s">
        <v>178</v>
      </c>
      <c r="B185" s="1">
        <v>43</v>
      </c>
      <c r="C185" s="26" t="s">
        <v>1754</v>
      </c>
      <c r="D185" t="s">
        <v>180</v>
      </c>
      <c r="E185" s="27" t="s">
        <v>1755</v>
      </c>
      <c r="F185" s="28" t="s">
        <v>352</v>
      </c>
      <c r="G185" s="29">
        <v>20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985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180</v>
      </c>
    </row>
    <row r="187">
      <c r="A187" s="1" t="s">
        <v>184</v>
      </c>
      <c r="E187" s="33" t="s">
        <v>1655</v>
      </c>
    </row>
    <row r="188" ht="38.25">
      <c r="A188" s="1" t="s">
        <v>185</v>
      </c>
      <c r="E188" s="27" t="s">
        <v>1756</v>
      </c>
    </row>
    <row r="189">
      <c r="A189" s="1" t="s">
        <v>175</v>
      </c>
      <c r="C189" s="22" t="s">
        <v>1757</v>
      </c>
      <c r="E189" s="23" t="s">
        <v>1758</v>
      </c>
      <c r="L189" s="24">
        <f>SUMIFS(L190:L193,A190:A193,"P")</f>
        <v>0</v>
      </c>
      <c r="M189" s="24">
        <f>SUMIFS(M190:M193,A190:A193,"P")</f>
        <v>0</v>
      </c>
      <c r="N189" s="25"/>
    </row>
    <row r="190">
      <c r="A190" s="1" t="s">
        <v>178</v>
      </c>
      <c r="B190" s="1">
        <v>44</v>
      </c>
      <c r="C190" s="26" t="s">
        <v>1759</v>
      </c>
      <c r="D190" t="s">
        <v>180</v>
      </c>
      <c r="E190" s="27" t="s">
        <v>1760</v>
      </c>
      <c r="F190" s="28" t="s">
        <v>207</v>
      </c>
      <c r="G190" s="29">
        <v>8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1655</v>
      </c>
    </row>
    <row r="193" ht="38.25">
      <c r="A193" s="1" t="s">
        <v>185</v>
      </c>
      <c r="E193" s="27" t="s">
        <v>1761</v>
      </c>
    </row>
    <row r="194">
      <c r="A194" s="1" t="s">
        <v>175</v>
      </c>
      <c r="C194" s="22" t="s">
        <v>653</v>
      </c>
      <c r="E194" s="23" t="s">
        <v>1788</v>
      </c>
      <c r="L194" s="24">
        <f>SUMIFS(L195:L198,A195:A198,"P")</f>
        <v>0</v>
      </c>
      <c r="M194" s="24">
        <f>SUMIFS(M195:M198,A195:A198,"P")</f>
        <v>0</v>
      </c>
      <c r="N194" s="25"/>
    </row>
    <row r="195">
      <c r="A195" s="1" t="s">
        <v>178</v>
      </c>
      <c r="B195" s="1">
        <v>45</v>
      </c>
      <c r="C195" s="26" t="s">
        <v>1326</v>
      </c>
      <c r="D195" t="s">
        <v>180</v>
      </c>
      <c r="E195" s="27" t="s">
        <v>1327</v>
      </c>
      <c r="F195" s="28" t="s">
        <v>182</v>
      </c>
      <c r="G195" s="29">
        <v>2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985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  <c r="E197" s="33" t="s">
        <v>1655</v>
      </c>
    </row>
    <row r="198" ht="89.25">
      <c r="A198" s="1" t="s">
        <v>185</v>
      </c>
      <c r="E198" s="27" t="s">
        <v>1789</v>
      </c>
    </row>
    <row r="199">
      <c r="A199" s="1" t="s">
        <v>175</v>
      </c>
      <c r="C199" s="22" t="s">
        <v>369</v>
      </c>
      <c r="E199" s="23" t="s">
        <v>855</v>
      </c>
      <c r="L199" s="24">
        <f>SUMIFS(L200:L215,A200:A215,"P")</f>
        <v>0</v>
      </c>
      <c r="M199" s="24">
        <f>SUMIFS(M200:M215,A200:A215,"P")</f>
        <v>0</v>
      </c>
      <c r="N199" s="25"/>
    </row>
    <row r="200" ht="25.5">
      <c r="A200" s="1" t="s">
        <v>178</v>
      </c>
      <c r="B200" s="1">
        <v>46</v>
      </c>
      <c r="C200" s="26" t="s">
        <v>666</v>
      </c>
      <c r="D200" t="s">
        <v>372</v>
      </c>
      <c r="E200" s="27" t="s">
        <v>667</v>
      </c>
      <c r="F200" s="28" t="s">
        <v>374</v>
      </c>
      <c r="G200" s="29">
        <v>14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180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38.25">
      <c r="A201" s="1" t="s">
        <v>183</v>
      </c>
      <c r="E201" s="27" t="s">
        <v>1554</v>
      </c>
    </row>
    <row r="202">
      <c r="A202" s="1" t="s">
        <v>184</v>
      </c>
      <c r="E202" s="33" t="s">
        <v>1790</v>
      </c>
    </row>
    <row r="203" ht="153">
      <c r="A203" s="1" t="s">
        <v>185</v>
      </c>
      <c r="E203" s="27" t="s">
        <v>859</v>
      </c>
    </row>
    <row r="204" ht="38.25">
      <c r="A204" s="1" t="s">
        <v>178</v>
      </c>
      <c r="B204" s="1">
        <v>47</v>
      </c>
      <c r="C204" s="26" t="s">
        <v>371</v>
      </c>
      <c r="D204" t="s">
        <v>372</v>
      </c>
      <c r="E204" s="27" t="s">
        <v>373</v>
      </c>
      <c r="F204" s="28" t="s">
        <v>374</v>
      </c>
      <c r="G204" s="29">
        <v>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180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 ht="38.25">
      <c r="A205" s="1" t="s">
        <v>183</v>
      </c>
      <c r="E205" s="27" t="s">
        <v>1791</v>
      </c>
    </row>
    <row r="206">
      <c r="A206" s="1" t="s">
        <v>184</v>
      </c>
      <c r="E206" s="33" t="s">
        <v>957</v>
      </c>
    </row>
    <row r="207" ht="153">
      <c r="A207" s="1" t="s">
        <v>185</v>
      </c>
      <c r="E207" s="27" t="s">
        <v>859</v>
      </c>
    </row>
    <row r="208" ht="25.5">
      <c r="A208" s="1" t="s">
        <v>178</v>
      </c>
      <c r="B208" s="1">
        <v>48</v>
      </c>
      <c r="C208" s="26" t="s">
        <v>1521</v>
      </c>
      <c r="D208" t="s">
        <v>372</v>
      </c>
      <c r="E208" s="27" t="s">
        <v>1522</v>
      </c>
      <c r="F208" s="28" t="s">
        <v>374</v>
      </c>
      <c r="G208" s="29">
        <v>0.20000000000000001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180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 ht="38.25">
      <c r="A209" s="1" t="s">
        <v>183</v>
      </c>
      <c r="E209" s="27" t="s">
        <v>1792</v>
      </c>
    </row>
    <row r="210">
      <c r="A210" s="1" t="s">
        <v>184</v>
      </c>
      <c r="E210" s="33" t="s">
        <v>1793</v>
      </c>
    </row>
    <row r="211" ht="153">
      <c r="A211" s="1" t="s">
        <v>185</v>
      </c>
      <c r="E211" s="27" t="s">
        <v>859</v>
      </c>
    </row>
    <row r="212" ht="25.5">
      <c r="A212" s="1" t="s">
        <v>178</v>
      </c>
      <c r="B212" s="1">
        <v>49</v>
      </c>
      <c r="C212" s="26" t="s">
        <v>1794</v>
      </c>
      <c r="D212" t="s">
        <v>372</v>
      </c>
      <c r="E212" s="27" t="s">
        <v>1795</v>
      </c>
      <c r="F212" s="28" t="s">
        <v>374</v>
      </c>
      <c r="G212" s="29">
        <v>0.10000000000000001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180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38.25">
      <c r="A213" s="1" t="s">
        <v>183</v>
      </c>
      <c r="E213" s="27" t="s">
        <v>1792</v>
      </c>
    </row>
    <row r="214">
      <c r="A214" s="1" t="s">
        <v>184</v>
      </c>
      <c r="E214" s="33" t="s">
        <v>1796</v>
      </c>
    </row>
    <row r="215" ht="153">
      <c r="A215" s="1" t="s">
        <v>185</v>
      </c>
      <c r="E215" s="27" t="s">
        <v>859</v>
      </c>
    </row>
  </sheetData>
  <sheetProtection sheet="1" objects="1" scenarios="1" spinCount="100000" saltValue="wJeFLFhp5kJKzhwj0DGCY0s8UUPHBTe8ImhRs1sN5z4/+1yXeFtAG8ASNk+nKpNQD2aXdClreUtfJITvbK8HMA==" hashValue="hi4cePgvg30c+fcK2iF7lDb096qtwTmnctLQUNkpB9+Mp82hcprz7i1WO0MNAF4bRWfxqops4cavARSuYLjuk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COUNTIFS(L8:L241,"=0",A8:A241,"P")+COUNTIFS(L8:L241,"",A8:A241,"P")+SUM(Q8:Q241)</f>
        <v>0</v>
      </c>
    </row>
    <row r="8">
      <c r="A8" s="1" t="s">
        <v>173</v>
      </c>
      <c r="C8" s="22" t="s">
        <v>1797</v>
      </c>
      <c r="E8" s="23" t="s">
        <v>57</v>
      </c>
      <c r="L8" s="24">
        <f>L9+L30+L35+L40+L65+L86+L115+L168+L209+L214+L219+L224</f>
        <v>0</v>
      </c>
      <c r="M8" s="24">
        <f>M9+M30+M35+M40+M65+M86+M115+M168+M209+M214+M219+M224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1652</v>
      </c>
      <c r="D10" t="s">
        <v>180</v>
      </c>
      <c r="E10" s="27" t="s">
        <v>1653</v>
      </c>
      <c r="F10" s="28" t="s">
        <v>1654</v>
      </c>
      <c r="G10" s="29">
        <v>990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1655</v>
      </c>
    </row>
    <row r="13">
      <c r="A13" s="1" t="s">
        <v>185</v>
      </c>
      <c r="E13" s="27" t="s">
        <v>1656</v>
      </c>
    </row>
    <row r="14">
      <c r="A14" s="1" t="s">
        <v>178</v>
      </c>
      <c r="B14" s="1">
        <v>2</v>
      </c>
      <c r="C14" s="26" t="s">
        <v>1464</v>
      </c>
      <c r="D14" t="s">
        <v>180</v>
      </c>
      <c r="E14" s="27" t="s">
        <v>1465</v>
      </c>
      <c r="F14" s="28" t="s">
        <v>182</v>
      </c>
      <c r="G14" s="29">
        <v>42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1655</v>
      </c>
    </row>
    <row r="17" ht="204">
      <c r="A17" s="1" t="s">
        <v>185</v>
      </c>
      <c r="E17" s="27" t="s">
        <v>1657</v>
      </c>
    </row>
    <row r="18">
      <c r="A18" s="1" t="s">
        <v>178</v>
      </c>
      <c r="B18" s="1">
        <v>3</v>
      </c>
      <c r="C18" s="26" t="s">
        <v>574</v>
      </c>
      <c r="D18" t="s">
        <v>180</v>
      </c>
      <c r="E18" s="27" t="s">
        <v>575</v>
      </c>
      <c r="F18" s="28" t="s">
        <v>182</v>
      </c>
      <c r="G18" s="29">
        <v>315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1655</v>
      </c>
    </row>
    <row r="21" ht="204">
      <c r="A21" s="1" t="s">
        <v>185</v>
      </c>
      <c r="E21" s="27" t="s">
        <v>1657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270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1655</v>
      </c>
    </row>
    <row r="25" ht="153">
      <c r="A25" s="1" t="s">
        <v>185</v>
      </c>
      <c r="E25" s="27" t="s">
        <v>1658</v>
      </c>
    </row>
    <row r="26">
      <c r="A26" s="1" t="s">
        <v>178</v>
      </c>
      <c r="B26" s="1">
        <v>5</v>
      </c>
      <c r="C26" s="26" t="s">
        <v>1659</v>
      </c>
      <c r="D26" t="s">
        <v>180</v>
      </c>
      <c r="E26" s="27" t="s">
        <v>1660</v>
      </c>
      <c r="F26" s="28" t="s">
        <v>1654</v>
      </c>
      <c r="G26" s="29">
        <v>990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1655</v>
      </c>
    </row>
    <row r="29" ht="38.25">
      <c r="A29" s="1" t="s">
        <v>185</v>
      </c>
      <c r="E29" s="27" t="s">
        <v>1661</v>
      </c>
    </row>
    <row r="30">
      <c r="A30" s="1" t="s">
        <v>175</v>
      </c>
      <c r="C30" s="22" t="s">
        <v>594</v>
      </c>
      <c r="E30" s="23" t="s">
        <v>992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1662</v>
      </c>
      <c r="D31" t="s">
        <v>180</v>
      </c>
      <c r="E31" s="27" t="s">
        <v>1663</v>
      </c>
      <c r="F31" s="28" t="s">
        <v>182</v>
      </c>
      <c r="G31" s="29">
        <v>38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1655</v>
      </c>
    </row>
    <row r="34" ht="267.75">
      <c r="A34" s="1" t="s">
        <v>185</v>
      </c>
      <c r="E34" s="27" t="s">
        <v>1664</v>
      </c>
    </row>
    <row r="35">
      <c r="A35" s="1" t="s">
        <v>175</v>
      </c>
      <c r="C35" s="22" t="s">
        <v>603</v>
      </c>
      <c r="E35" s="23" t="s">
        <v>604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1665</v>
      </c>
      <c r="D36" t="s">
        <v>180</v>
      </c>
      <c r="E36" s="27" t="s">
        <v>1666</v>
      </c>
      <c r="F36" s="28" t="s">
        <v>182</v>
      </c>
      <c r="G36" s="29">
        <v>52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1655</v>
      </c>
    </row>
    <row r="39" ht="38.25">
      <c r="A39" s="1" t="s">
        <v>185</v>
      </c>
      <c r="E39" s="27" t="s">
        <v>1667</v>
      </c>
    </row>
    <row r="40">
      <c r="A40" s="1" t="s">
        <v>175</v>
      </c>
      <c r="C40" s="22" t="s">
        <v>1668</v>
      </c>
      <c r="E40" s="23" t="s">
        <v>620</v>
      </c>
      <c r="L40" s="24">
        <f>SUMIFS(L41:L64,A41:A64,"P")</f>
        <v>0</v>
      </c>
      <c r="M40" s="24">
        <f>SUMIFS(M41:M64,A41:A64,"P")</f>
        <v>0</v>
      </c>
      <c r="N40" s="25"/>
    </row>
    <row r="41" ht="25.5">
      <c r="A41" s="1" t="s">
        <v>178</v>
      </c>
      <c r="B41" s="1">
        <v>8</v>
      </c>
      <c r="C41" s="26" t="s">
        <v>1669</v>
      </c>
      <c r="D41" t="s">
        <v>180</v>
      </c>
      <c r="E41" s="27" t="s">
        <v>1670</v>
      </c>
      <c r="F41" s="28" t="s">
        <v>207</v>
      </c>
      <c r="G41" s="29">
        <v>50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985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1655</v>
      </c>
    </row>
    <row r="44" ht="25.5">
      <c r="A44" s="1" t="s">
        <v>185</v>
      </c>
      <c r="E44" s="27" t="s">
        <v>1671</v>
      </c>
    </row>
    <row r="45">
      <c r="A45" s="1" t="s">
        <v>178</v>
      </c>
      <c r="B45" s="1">
        <v>9</v>
      </c>
      <c r="C45" s="26" t="s">
        <v>1672</v>
      </c>
      <c r="D45" t="s">
        <v>180</v>
      </c>
      <c r="E45" s="27" t="s">
        <v>1673</v>
      </c>
      <c r="F45" s="28" t="s">
        <v>544</v>
      </c>
      <c r="G45" s="29">
        <v>1160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1655</v>
      </c>
    </row>
    <row r="48" ht="51">
      <c r="A48" s="1" t="s">
        <v>185</v>
      </c>
      <c r="E48" s="27" t="s">
        <v>1674</v>
      </c>
    </row>
    <row r="49">
      <c r="A49" s="1" t="s">
        <v>178</v>
      </c>
      <c r="B49" s="1">
        <v>10</v>
      </c>
      <c r="C49" s="26" t="s">
        <v>214</v>
      </c>
      <c r="D49" t="s">
        <v>180</v>
      </c>
      <c r="E49" s="27" t="s">
        <v>215</v>
      </c>
      <c r="F49" s="28" t="s">
        <v>544</v>
      </c>
      <c r="G49" s="29">
        <v>10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1655</v>
      </c>
    </row>
    <row r="52" ht="51">
      <c r="A52" s="1" t="s">
        <v>185</v>
      </c>
      <c r="E52" s="27" t="s">
        <v>1674</v>
      </c>
    </row>
    <row r="53">
      <c r="A53" s="1" t="s">
        <v>178</v>
      </c>
      <c r="B53" s="1">
        <v>11</v>
      </c>
      <c r="C53" s="26" t="s">
        <v>1571</v>
      </c>
      <c r="D53" t="s">
        <v>180</v>
      </c>
      <c r="E53" s="27" t="s">
        <v>1572</v>
      </c>
      <c r="F53" s="28" t="s">
        <v>544</v>
      </c>
      <c r="G53" s="29">
        <v>980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1655</v>
      </c>
    </row>
    <row r="56" ht="76.5">
      <c r="A56" s="1" t="s">
        <v>185</v>
      </c>
      <c r="E56" s="27" t="s">
        <v>1675</v>
      </c>
    </row>
    <row r="57" ht="25.5">
      <c r="A57" s="1" t="s">
        <v>178</v>
      </c>
      <c r="B57" s="1">
        <v>12</v>
      </c>
      <c r="C57" s="26" t="s">
        <v>1798</v>
      </c>
      <c r="D57" t="s">
        <v>180</v>
      </c>
      <c r="E57" s="27" t="s">
        <v>1799</v>
      </c>
      <c r="F57" s="28" t="s">
        <v>544</v>
      </c>
      <c r="G57" s="29">
        <v>40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1655</v>
      </c>
    </row>
    <row r="60" ht="25.5">
      <c r="A60" s="1" t="s">
        <v>185</v>
      </c>
      <c r="E60" s="27" t="s">
        <v>1681</v>
      </c>
    </row>
    <row r="61" ht="25.5">
      <c r="A61" s="1" t="s">
        <v>178</v>
      </c>
      <c r="B61" s="1">
        <v>13</v>
      </c>
      <c r="C61" s="26" t="s">
        <v>1676</v>
      </c>
      <c r="D61" t="s">
        <v>180</v>
      </c>
      <c r="E61" s="27" t="s">
        <v>1677</v>
      </c>
      <c r="F61" s="28" t="s">
        <v>544</v>
      </c>
      <c r="G61" s="29">
        <v>69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1655</v>
      </c>
    </row>
    <row r="64" ht="63.75">
      <c r="A64" s="1" t="s">
        <v>185</v>
      </c>
      <c r="E64" s="27" t="s">
        <v>1678</v>
      </c>
    </row>
    <row r="65">
      <c r="A65" s="1" t="s">
        <v>175</v>
      </c>
      <c r="C65" s="22" t="s">
        <v>1418</v>
      </c>
      <c r="E65" s="23" t="s">
        <v>1682</v>
      </c>
      <c r="L65" s="24">
        <f>SUMIFS(L66:L85,A66:A85,"P")</f>
        <v>0</v>
      </c>
      <c r="M65" s="24">
        <f>SUMIFS(M66:M85,A66:A85,"P")</f>
        <v>0</v>
      </c>
      <c r="N65" s="25"/>
    </row>
    <row r="66">
      <c r="A66" s="1" t="s">
        <v>178</v>
      </c>
      <c r="B66" s="1">
        <v>14</v>
      </c>
      <c r="C66" s="26" t="s">
        <v>1683</v>
      </c>
      <c r="D66" t="s">
        <v>180</v>
      </c>
      <c r="E66" s="27" t="s">
        <v>1684</v>
      </c>
      <c r="F66" s="28" t="s">
        <v>544</v>
      </c>
      <c r="G66" s="29">
        <v>23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1655</v>
      </c>
    </row>
    <row r="69" ht="38.25">
      <c r="A69" s="1" t="s">
        <v>185</v>
      </c>
      <c r="E69" s="27" t="s">
        <v>1685</v>
      </c>
    </row>
    <row r="70">
      <c r="A70" s="1" t="s">
        <v>178</v>
      </c>
      <c r="B70" s="1">
        <v>15</v>
      </c>
      <c r="C70" s="26" t="s">
        <v>1686</v>
      </c>
      <c r="D70" t="s">
        <v>180</v>
      </c>
      <c r="E70" s="27" t="s">
        <v>1687</v>
      </c>
      <c r="F70" s="28" t="s">
        <v>544</v>
      </c>
      <c r="G70" s="29">
        <v>1130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1655</v>
      </c>
    </row>
    <row r="73" ht="51">
      <c r="A73" s="1" t="s">
        <v>185</v>
      </c>
      <c r="E73" s="27" t="s">
        <v>1688</v>
      </c>
    </row>
    <row r="74">
      <c r="A74" s="1" t="s">
        <v>178</v>
      </c>
      <c r="B74" s="1">
        <v>16</v>
      </c>
      <c r="C74" s="26" t="s">
        <v>1689</v>
      </c>
      <c r="D74" t="s">
        <v>180</v>
      </c>
      <c r="E74" s="27" t="s">
        <v>1690</v>
      </c>
      <c r="F74" s="28" t="s">
        <v>207</v>
      </c>
      <c r="G74" s="29">
        <v>23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1655</v>
      </c>
    </row>
    <row r="77" ht="25.5">
      <c r="A77" s="1" t="s">
        <v>185</v>
      </c>
      <c r="E77" s="27" t="s">
        <v>1691</v>
      </c>
    </row>
    <row r="78">
      <c r="A78" s="1" t="s">
        <v>178</v>
      </c>
      <c r="B78" s="1">
        <v>17</v>
      </c>
      <c r="C78" s="26" t="s">
        <v>1692</v>
      </c>
      <c r="D78" t="s">
        <v>180</v>
      </c>
      <c r="E78" s="27" t="s">
        <v>1693</v>
      </c>
      <c r="F78" s="28" t="s">
        <v>207</v>
      </c>
      <c r="G78" s="29">
        <v>23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1655</v>
      </c>
    </row>
    <row r="81" ht="38.25">
      <c r="A81" s="1" t="s">
        <v>185</v>
      </c>
      <c r="E81" s="27" t="s">
        <v>1694</v>
      </c>
    </row>
    <row r="82">
      <c r="A82" s="1" t="s">
        <v>178</v>
      </c>
      <c r="B82" s="1">
        <v>18</v>
      </c>
      <c r="C82" s="26" t="s">
        <v>1695</v>
      </c>
      <c r="D82" t="s">
        <v>180</v>
      </c>
      <c r="E82" s="27" t="s">
        <v>1696</v>
      </c>
      <c r="F82" s="28" t="s">
        <v>207</v>
      </c>
      <c r="G82" s="29">
        <v>23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1655</v>
      </c>
    </row>
    <row r="85" ht="38.25">
      <c r="A85" s="1" t="s">
        <v>185</v>
      </c>
      <c r="E85" s="27" t="s">
        <v>1697</v>
      </c>
    </row>
    <row r="86">
      <c r="A86" s="1" t="s">
        <v>175</v>
      </c>
      <c r="C86" s="22" t="s">
        <v>1698</v>
      </c>
      <c r="E86" s="23" t="s">
        <v>1699</v>
      </c>
      <c r="L86" s="24">
        <f>SUMIFS(L87:L114,A87:A114,"P")</f>
        <v>0</v>
      </c>
      <c r="M86" s="24">
        <f>SUMIFS(M87:M114,A87:A114,"P")</f>
        <v>0</v>
      </c>
      <c r="N86" s="25"/>
    </row>
    <row r="87">
      <c r="A87" s="1" t="s">
        <v>178</v>
      </c>
      <c r="B87" s="1">
        <v>19</v>
      </c>
      <c r="C87" s="26" t="s">
        <v>1700</v>
      </c>
      <c r="D87" t="s">
        <v>180</v>
      </c>
      <c r="E87" s="27" t="s">
        <v>1701</v>
      </c>
      <c r="F87" s="28" t="s">
        <v>544</v>
      </c>
      <c r="G87" s="29">
        <v>250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1655</v>
      </c>
    </row>
    <row r="90" ht="38.25">
      <c r="A90" s="1" t="s">
        <v>185</v>
      </c>
      <c r="E90" s="27" t="s">
        <v>1702</v>
      </c>
    </row>
    <row r="91">
      <c r="A91" s="1" t="s">
        <v>178</v>
      </c>
      <c r="B91" s="1">
        <v>20</v>
      </c>
      <c r="C91" s="26" t="s">
        <v>409</v>
      </c>
      <c r="D91" t="s">
        <v>180</v>
      </c>
      <c r="E91" s="27" t="s">
        <v>410</v>
      </c>
      <c r="F91" s="28" t="s">
        <v>544</v>
      </c>
      <c r="G91" s="29">
        <v>1130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1655</v>
      </c>
    </row>
    <row r="94" ht="38.25">
      <c r="A94" s="1" t="s">
        <v>185</v>
      </c>
      <c r="E94" s="27" t="s">
        <v>1702</v>
      </c>
    </row>
    <row r="95" ht="25.5">
      <c r="A95" s="1" t="s">
        <v>178</v>
      </c>
      <c r="B95" s="1">
        <v>21</v>
      </c>
      <c r="C95" s="26" t="s">
        <v>1703</v>
      </c>
      <c r="D95" t="s">
        <v>180</v>
      </c>
      <c r="E95" s="27" t="s">
        <v>1704</v>
      </c>
      <c r="F95" s="28" t="s">
        <v>207</v>
      </c>
      <c r="G95" s="29">
        <v>50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1655</v>
      </c>
    </row>
    <row r="98" ht="38.25">
      <c r="A98" s="1" t="s">
        <v>185</v>
      </c>
      <c r="E98" s="27" t="s">
        <v>1705</v>
      </c>
    </row>
    <row r="99" ht="25.5">
      <c r="A99" s="1" t="s">
        <v>178</v>
      </c>
      <c r="B99" s="1">
        <v>22</v>
      </c>
      <c r="C99" s="26" t="s">
        <v>411</v>
      </c>
      <c r="D99" t="s">
        <v>180</v>
      </c>
      <c r="E99" s="27" t="s">
        <v>412</v>
      </c>
      <c r="F99" s="28" t="s">
        <v>207</v>
      </c>
      <c r="G99" s="29">
        <v>50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1655</v>
      </c>
    </row>
    <row r="102" ht="38.25">
      <c r="A102" s="1" t="s">
        <v>185</v>
      </c>
      <c r="E102" s="27" t="s">
        <v>1705</v>
      </c>
    </row>
    <row r="103">
      <c r="A103" s="1" t="s">
        <v>178</v>
      </c>
      <c r="B103" s="1">
        <v>23</v>
      </c>
      <c r="C103" s="26" t="s">
        <v>1706</v>
      </c>
      <c r="D103" t="s">
        <v>180</v>
      </c>
      <c r="E103" s="27" t="s">
        <v>1707</v>
      </c>
      <c r="F103" s="28" t="s">
        <v>544</v>
      </c>
      <c r="G103" s="29">
        <v>1300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1655</v>
      </c>
    </row>
    <row r="106" ht="25.5">
      <c r="A106" s="1" t="s">
        <v>185</v>
      </c>
      <c r="E106" s="27" t="s">
        <v>1708</v>
      </c>
    </row>
    <row r="107">
      <c r="A107" s="1" t="s">
        <v>178</v>
      </c>
      <c r="B107" s="1">
        <v>24</v>
      </c>
      <c r="C107" s="26" t="s">
        <v>1709</v>
      </c>
      <c r="D107" t="s">
        <v>180</v>
      </c>
      <c r="E107" s="27" t="s">
        <v>1710</v>
      </c>
      <c r="F107" s="28" t="s">
        <v>207</v>
      </c>
      <c r="G107" s="29">
        <v>230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1655</v>
      </c>
    </row>
    <row r="110" ht="25.5">
      <c r="A110" s="1" t="s">
        <v>185</v>
      </c>
      <c r="E110" s="27" t="s">
        <v>1711</v>
      </c>
    </row>
    <row r="111">
      <c r="A111" s="1" t="s">
        <v>178</v>
      </c>
      <c r="B111" s="1">
        <v>25</v>
      </c>
      <c r="C111" s="26" t="s">
        <v>1800</v>
      </c>
      <c r="D111" t="s">
        <v>180</v>
      </c>
      <c r="E111" s="27" t="s">
        <v>1801</v>
      </c>
      <c r="F111" s="28" t="s">
        <v>544</v>
      </c>
      <c r="G111" s="29">
        <v>230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1655</v>
      </c>
    </row>
    <row r="114" ht="51">
      <c r="A114" s="1" t="s">
        <v>185</v>
      </c>
      <c r="E114" s="27" t="s">
        <v>1771</v>
      </c>
    </row>
    <row r="115">
      <c r="A115" s="1" t="s">
        <v>175</v>
      </c>
      <c r="C115" s="22" t="s">
        <v>1712</v>
      </c>
      <c r="E115" s="23" t="s">
        <v>1713</v>
      </c>
      <c r="L115" s="24">
        <f>SUMIFS(L116:L167,A116:A167,"P")</f>
        <v>0</v>
      </c>
      <c r="M115" s="24">
        <f>SUMIFS(M116:M167,A116:A167,"P")</f>
        <v>0</v>
      </c>
      <c r="N115" s="25"/>
    </row>
    <row r="116">
      <c r="A116" s="1" t="s">
        <v>178</v>
      </c>
      <c r="B116" s="1">
        <v>26</v>
      </c>
      <c r="C116" s="26" t="s">
        <v>1802</v>
      </c>
      <c r="D116" t="s">
        <v>180</v>
      </c>
      <c r="E116" s="27" t="s">
        <v>1803</v>
      </c>
      <c r="F116" s="28" t="s">
        <v>207</v>
      </c>
      <c r="G116" s="29">
        <v>4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1655</v>
      </c>
    </row>
    <row r="119" ht="63.75">
      <c r="A119" s="1" t="s">
        <v>185</v>
      </c>
      <c r="E119" s="27" t="s">
        <v>1716</v>
      </c>
    </row>
    <row r="120">
      <c r="A120" s="1" t="s">
        <v>178</v>
      </c>
      <c r="B120" s="1">
        <v>27</v>
      </c>
      <c r="C120" s="26" t="s">
        <v>1714</v>
      </c>
      <c r="D120" t="s">
        <v>180</v>
      </c>
      <c r="E120" s="27" t="s">
        <v>1715</v>
      </c>
      <c r="F120" s="28" t="s">
        <v>207</v>
      </c>
      <c r="G120" s="29">
        <v>18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1655</v>
      </c>
    </row>
    <row r="123" ht="63.75">
      <c r="A123" s="1" t="s">
        <v>185</v>
      </c>
      <c r="E123" s="27" t="s">
        <v>1716</v>
      </c>
    </row>
    <row r="124">
      <c r="A124" s="1" t="s">
        <v>178</v>
      </c>
      <c r="B124" s="1">
        <v>28</v>
      </c>
      <c r="C124" s="26" t="s">
        <v>1804</v>
      </c>
      <c r="D124" t="s">
        <v>180</v>
      </c>
      <c r="E124" s="27" t="s">
        <v>1805</v>
      </c>
      <c r="F124" s="28" t="s">
        <v>207</v>
      </c>
      <c r="G124" s="29">
        <v>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1655</v>
      </c>
    </row>
    <row r="127" ht="63.75">
      <c r="A127" s="1" t="s">
        <v>185</v>
      </c>
      <c r="E127" s="27" t="s">
        <v>1716</v>
      </c>
    </row>
    <row r="128">
      <c r="A128" s="1" t="s">
        <v>178</v>
      </c>
      <c r="B128" s="1">
        <v>29</v>
      </c>
      <c r="C128" s="26" t="s">
        <v>1717</v>
      </c>
      <c r="D128" t="s">
        <v>180</v>
      </c>
      <c r="E128" s="27" t="s">
        <v>1718</v>
      </c>
      <c r="F128" s="28" t="s">
        <v>207</v>
      </c>
      <c r="G128" s="29">
        <v>23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1655</v>
      </c>
    </row>
    <row r="131" ht="38.25">
      <c r="A131" s="1" t="s">
        <v>185</v>
      </c>
      <c r="E131" s="27" t="s">
        <v>1719</v>
      </c>
    </row>
    <row r="132" ht="25.5">
      <c r="A132" s="1" t="s">
        <v>178</v>
      </c>
      <c r="B132" s="1">
        <v>30</v>
      </c>
      <c r="C132" s="26" t="s">
        <v>1720</v>
      </c>
      <c r="D132" t="s">
        <v>180</v>
      </c>
      <c r="E132" s="27" t="s">
        <v>1721</v>
      </c>
      <c r="F132" s="28" t="s">
        <v>207</v>
      </c>
      <c r="G132" s="29">
        <v>13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1655</v>
      </c>
    </row>
    <row r="135" ht="38.25">
      <c r="A135" s="1" t="s">
        <v>185</v>
      </c>
      <c r="E135" s="27" t="s">
        <v>1722</v>
      </c>
    </row>
    <row r="136" ht="25.5">
      <c r="A136" s="1" t="s">
        <v>178</v>
      </c>
      <c r="B136" s="1">
        <v>31</v>
      </c>
      <c r="C136" s="26" t="s">
        <v>1772</v>
      </c>
      <c r="D136" t="s">
        <v>180</v>
      </c>
      <c r="E136" s="27" t="s">
        <v>1773</v>
      </c>
      <c r="F136" s="28" t="s">
        <v>207</v>
      </c>
      <c r="G136" s="29">
        <v>8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1655</v>
      </c>
    </row>
    <row r="139" ht="38.25">
      <c r="A139" s="1" t="s">
        <v>185</v>
      </c>
      <c r="E139" s="27" t="s">
        <v>1722</v>
      </c>
    </row>
    <row r="140" ht="25.5">
      <c r="A140" s="1" t="s">
        <v>178</v>
      </c>
      <c r="B140" s="1">
        <v>32</v>
      </c>
      <c r="C140" s="26" t="s">
        <v>1806</v>
      </c>
      <c r="D140" t="s">
        <v>180</v>
      </c>
      <c r="E140" s="27" t="s">
        <v>1807</v>
      </c>
      <c r="F140" s="28" t="s">
        <v>207</v>
      </c>
      <c r="G140" s="29">
        <v>1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1655</v>
      </c>
    </row>
    <row r="143" ht="38.25">
      <c r="A143" s="1" t="s">
        <v>185</v>
      </c>
      <c r="E143" s="27" t="s">
        <v>1722</v>
      </c>
    </row>
    <row r="144" ht="25.5">
      <c r="A144" s="1" t="s">
        <v>178</v>
      </c>
      <c r="B144" s="1">
        <v>33</v>
      </c>
      <c r="C144" s="26" t="s">
        <v>1808</v>
      </c>
      <c r="D144" t="s">
        <v>180</v>
      </c>
      <c r="E144" s="27" t="s">
        <v>1809</v>
      </c>
      <c r="F144" s="28" t="s">
        <v>207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1655</v>
      </c>
    </row>
    <row r="147" ht="38.25">
      <c r="A147" s="1" t="s">
        <v>185</v>
      </c>
      <c r="E147" s="27" t="s">
        <v>1722</v>
      </c>
    </row>
    <row r="148">
      <c r="A148" s="1" t="s">
        <v>178</v>
      </c>
      <c r="B148" s="1">
        <v>34</v>
      </c>
      <c r="C148" s="26" t="s">
        <v>1774</v>
      </c>
      <c r="D148" t="s">
        <v>180</v>
      </c>
      <c r="E148" s="27" t="s">
        <v>1775</v>
      </c>
      <c r="F148" s="28" t="s">
        <v>207</v>
      </c>
      <c r="G148" s="29">
        <v>2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985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1655</v>
      </c>
    </row>
    <row r="151" ht="38.25">
      <c r="A151" s="1" t="s">
        <v>185</v>
      </c>
      <c r="E151" s="27" t="s">
        <v>1725</v>
      </c>
    </row>
    <row r="152">
      <c r="A152" s="1" t="s">
        <v>178</v>
      </c>
      <c r="B152" s="1">
        <v>35</v>
      </c>
      <c r="C152" s="26" t="s">
        <v>1723</v>
      </c>
      <c r="D152" t="s">
        <v>180</v>
      </c>
      <c r="E152" s="27" t="s">
        <v>1724</v>
      </c>
      <c r="F152" s="28" t="s">
        <v>207</v>
      </c>
      <c r="G152" s="29">
        <v>23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985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  <c r="E154" s="33" t="s">
        <v>1655</v>
      </c>
    </row>
    <row r="155" ht="38.25">
      <c r="A155" s="1" t="s">
        <v>185</v>
      </c>
      <c r="E155" s="27" t="s">
        <v>1725</v>
      </c>
    </row>
    <row r="156">
      <c r="A156" s="1" t="s">
        <v>178</v>
      </c>
      <c r="B156" s="1">
        <v>36</v>
      </c>
      <c r="C156" s="26" t="s">
        <v>1776</v>
      </c>
      <c r="D156" t="s">
        <v>180</v>
      </c>
      <c r="E156" s="27" t="s">
        <v>1777</v>
      </c>
      <c r="F156" s="28" t="s">
        <v>207</v>
      </c>
      <c r="G156" s="29">
        <v>7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985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  <c r="E158" s="33" t="s">
        <v>1655</v>
      </c>
    </row>
    <row r="159" ht="63.75">
      <c r="A159" s="1" t="s">
        <v>185</v>
      </c>
      <c r="E159" s="27" t="s">
        <v>1778</v>
      </c>
    </row>
    <row r="160">
      <c r="A160" s="1" t="s">
        <v>178</v>
      </c>
      <c r="B160" s="1">
        <v>37</v>
      </c>
      <c r="C160" s="26" t="s">
        <v>1779</v>
      </c>
      <c r="D160" t="s">
        <v>180</v>
      </c>
      <c r="E160" s="27" t="s">
        <v>1780</v>
      </c>
      <c r="F160" s="28" t="s">
        <v>207</v>
      </c>
      <c r="G160" s="29">
        <v>7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985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180</v>
      </c>
    </row>
    <row r="162">
      <c r="A162" s="1" t="s">
        <v>184</v>
      </c>
      <c r="E162" s="33" t="s">
        <v>1655</v>
      </c>
    </row>
    <row r="163" ht="63.75">
      <c r="A163" s="1" t="s">
        <v>185</v>
      </c>
      <c r="E163" s="27" t="s">
        <v>1778</v>
      </c>
    </row>
    <row r="164">
      <c r="A164" s="1" t="s">
        <v>178</v>
      </c>
      <c r="B164" s="1">
        <v>38</v>
      </c>
      <c r="C164" s="26" t="s">
        <v>1781</v>
      </c>
      <c r="D164" t="s">
        <v>180</v>
      </c>
      <c r="E164" s="27" t="s">
        <v>1782</v>
      </c>
      <c r="F164" s="28" t="s">
        <v>207</v>
      </c>
      <c r="G164" s="29">
        <v>7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985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>
      <c r="A166" s="1" t="s">
        <v>184</v>
      </c>
      <c r="E166" s="33" t="s">
        <v>1655</v>
      </c>
    </row>
    <row r="167" ht="63.75">
      <c r="A167" s="1" t="s">
        <v>185</v>
      </c>
      <c r="E167" s="27" t="s">
        <v>1778</v>
      </c>
    </row>
    <row r="168">
      <c r="A168" s="1" t="s">
        <v>175</v>
      </c>
      <c r="C168" s="22" t="s">
        <v>1726</v>
      </c>
      <c r="E168" s="23" t="s">
        <v>1727</v>
      </c>
      <c r="L168" s="24">
        <f>SUMIFS(L169:L208,A169:A208,"P")</f>
        <v>0</v>
      </c>
      <c r="M168" s="24">
        <f>SUMIFS(M169:M208,A169:A208,"P")</f>
        <v>0</v>
      </c>
      <c r="N168" s="25"/>
    </row>
    <row r="169" ht="25.5">
      <c r="A169" s="1" t="s">
        <v>178</v>
      </c>
      <c r="B169" s="1">
        <v>39</v>
      </c>
      <c r="C169" s="26" t="s">
        <v>1728</v>
      </c>
      <c r="D169" t="s">
        <v>180</v>
      </c>
      <c r="E169" s="27" t="s">
        <v>1729</v>
      </c>
      <c r="F169" s="28" t="s">
        <v>207</v>
      </c>
      <c r="G169" s="29">
        <v>1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985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180</v>
      </c>
    </row>
    <row r="171">
      <c r="A171" s="1" t="s">
        <v>184</v>
      </c>
      <c r="E171" s="33" t="s">
        <v>1655</v>
      </c>
    </row>
    <row r="172" ht="63.75">
      <c r="A172" s="1" t="s">
        <v>185</v>
      </c>
      <c r="E172" s="27" t="s">
        <v>1730</v>
      </c>
    </row>
    <row r="173" ht="38.25">
      <c r="A173" s="1" t="s">
        <v>178</v>
      </c>
      <c r="B173" s="1">
        <v>40</v>
      </c>
      <c r="C173" s="26" t="s">
        <v>1731</v>
      </c>
      <c r="D173" t="s">
        <v>180</v>
      </c>
      <c r="E173" s="27" t="s">
        <v>1732</v>
      </c>
      <c r="F173" s="28" t="s">
        <v>207</v>
      </c>
      <c r="G173" s="29">
        <v>3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985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183</v>
      </c>
      <c r="E174" s="27" t="s">
        <v>180</v>
      </c>
    </row>
    <row r="175">
      <c r="A175" s="1" t="s">
        <v>184</v>
      </c>
      <c r="E175" s="33" t="s">
        <v>1655</v>
      </c>
    </row>
    <row r="176" ht="63.75">
      <c r="A176" s="1" t="s">
        <v>185</v>
      </c>
      <c r="E176" s="27" t="s">
        <v>1730</v>
      </c>
    </row>
    <row r="177" ht="25.5">
      <c r="A177" s="1" t="s">
        <v>178</v>
      </c>
      <c r="B177" s="1">
        <v>41</v>
      </c>
      <c r="C177" s="26" t="s">
        <v>1733</v>
      </c>
      <c r="D177" t="s">
        <v>180</v>
      </c>
      <c r="E177" s="27" t="s">
        <v>1734</v>
      </c>
      <c r="F177" s="28" t="s">
        <v>207</v>
      </c>
      <c r="G177" s="29">
        <v>1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985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180</v>
      </c>
    </row>
    <row r="179">
      <c r="A179" s="1" t="s">
        <v>184</v>
      </c>
      <c r="E179" s="33" t="s">
        <v>1655</v>
      </c>
    </row>
    <row r="180" ht="38.25">
      <c r="A180" s="1" t="s">
        <v>185</v>
      </c>
      <c r="E180" s="27" t="s">
        <v>1735</v>
      </c>
    </row>
    <row r="181">
      <c r="A181" s="1" t="s">
        <v>178</v>
      </c>
      <c r="B181" s="1">
        <v>42</v>
      </c>
      <c r="C181" s="26" t="s">
        <v>1736</v>
      </c>
      <c r="D181" t="s">
        <v>180</v>
      </c>
      <c r="E181" s="27" t="s">
        <v>1737</v>
      </c>
      <c r="F181" s="28" t="s">
        <v>207</v>
      </c>
      <c r="G181" s="29">
        <v>6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985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183</v>
      </c>
      <c r="E182" s="27" t="s">
        <v>180</v>
      </c>
    </row>
    <row r="183">
      <c r="A183" s="1" t="s">
        <v>184</v>
      </c>
      <c r="E183" s="33" t="s">
        <v>1655</v>
      </c>
    </row>
    <row r="184" ht="38.25">
      <c r="A184" s="1" t="s">
        <v>185</v>
      </c>
      <c r="E184" s="27" t="s">
        <v>1738</v>
      </c>
    </row>
    <row r="185">
      <c r="A185" s="1" t="s">
        <v>178</v>
      </c>
      <c r="B185" s="1">
        <v>43</v>
      </c>
      <c r="C185" s="26" t="s">
        <v>1739</v>
      </c>
      <c r="D185" t="s">
        <v>180</v>
      </c>
      <c r="E185" s="27" t="s">
        <v>1740</v>
      </c>
      <c r="F185" s="28" t="s">
        <v>207</v>
      </c>
      <c r="G185" s="29">
        <v>1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985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180</v>
      </c>
    </row>
    <row r="187">
      <c r="A187" s="1" t="s">
        <v>184</v>
      </c>
      <c r="E187" s="33" t="s">
        <v>1655</v>
      </c>
    </row>
    <row r="188" ht="38.25">
      <c r="A188" s="1" t="s">
        <v>185</v>
      </c>
      <c r="E188" s="27" t="s">
        <v>1741</v>
      </c>
    </row>
    <row r="189">
      <c r="A189" s="1" t="s">
        <v>178</v>
      </c>
      <c r="B189" s="1">
        <v>44</v>
      </c>
      <c r="C189" s="26" t="s">
        <v>1742</v>
      </c>
      <c r="D189" t="s">
        <v>180</v>
      </c>
      <c r="E189" s="27" t="s">
        <v>1743</v>
      </c>
      <c r="F189" s="28" t="s">
        <v>352</v>
      </c>
      <c r="G189" s="29">
        <v>150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985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183</v>
      </c>
      <c r="E190" s="27" t="s">
        <v>180</v>
      </c>
    </row>
    <row r="191">
      <c r="A191" s="1" t="s">
        <v>184</v>
      </c>
      <c r="E191" s="33" t="s">
        <v>1655</v>
      </c>
    </row>
    <row r="192" ht="38.25">
      <c r="A192" s="1" t="s">
        <v>185</v>
      </c>
      <c r="E192" s="27" t="s">
        <v>1744</v>
      </c>
    </row>
    <row r="193">
      <c r="A193" s="1" t="s">
        <v>178</v>
      </c>
      <c r="B193" s="1">
        <v>45</v>
      </c>
      <c r="C193" s="26" t="s">
        <v>1745</v>
      </c>
      <c r="D193" t="s">
        <v>180</v>
      </c>
      <c r="E193" s="27" t="s">
        <v>1746</v>
      </c>
      <c r="F193" s="28" t="s">
        <v>352</v>
      </c>
      <c r="G193" s="29">
        <v>16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985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183</v>
      </c>
      <c r="E194" s="27" t="s">
        <v>180</v>
      </c>
    </row>
    <row r="195">
      <c r="A195" s="1" t="s">
        <v>184</v>
      </c>
      <c r="E195" s="33" t="s">
        <v>1655</v>
      </c>
    </row>
    <row r="196" ht="38.25">
      <c r="A196" s="1" t="s">
        <v>185</v>
      </c>
      <c r="E196" s="27" t="s">
        <v>1747</v>
      </c>
    </row>
    <row r="197">
      <c r="A197" s="1" t="s">
        <v>178</v>
      </c>
      <c r="B197" s="1">
        <v>46</v>
      </c>
      <c r="C197" s="26" t="s">
        <v>1748</v>
      </c>
      <c r="D197" t="s">
        <v>180</v>
      </c>
      <c r="E197" s="27" t="s">
        <v>1749</v>
      </c>
      <c r="F197" s="28" t="s">
        <v>352</v>
      </c>
      <c r="G197" s="29">
        <v>4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985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183</v>
      </c>
      <c r="E198" s="27" t="s">
        <v>180</v>
      </c>
    </row>
    <row r="199">
      <c r="A199" s="1" t="s">
        <v>184</v>
      </c>
      <c r="E199" s="33" t="s">
        <v>1655</v>
      </c>
    </row>
    <row r="200" ht="38.25">
      <c r="A200" s="1" t="s">
        <v>185</v>
      </c>
      <c r="E200" s="27" t="s">
        <v>1750</v>
      </c>
    </row>
    <row r="201">
      <c r="A201" s="1" t="s">
        <v>178</v>
      </c>
      <c r="B201" s="1">
        <v>47</v>
      </c>
      <c r="C201" s="26" t="s">
        <v>1751</v>
      </c>
      <c r="D201" t="s">
        <v>180</v>
      </c>
      <c r="E201" s="27" t="s">
        <v>1752</v>
      </c>
      <c r="F201" s="28" t="s">
        <v>352</v>
      </c>
      <c r="G201" s="29">
        <v>8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985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183</v>
      </c>
      <c r="E202" s="27" t="s">
        <v>180</v>
      </c>
    </row>
    <row r="203">
      <c r="A203" s="1" t="s">
        <v>184</v>
      </c>
      <c r="E203" s="33" t="s">
        <v>1655</v>
      </c>
    </row>
    <row r="204" ht="38.25">
      <c r="A204" s="1" t="s">
        <v>185</v>
      </c>
      <c r="E204" s="27" t="s">
        <v>1753</v>
      </c>
    </row>
    <row r="205">
      <c r="A205" s="1" t="s">
        <v>178</v>
      </c>
      <c r="B205" s="1">
        <v>48</v>
      </c>
      <c r="C205" s="26" t="s">
        <v>1754</v>
      </c>
      <c r="D205" t="s">
        <v>180</v>
      </c>
      <c r="E205" s="27" t="s">
        <v>1755</v>
      </c>
      <c r="F205" s="28" t="s">
        <v>352</v>
      </c>
      <c r="G205" s="29">
        <v>20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985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183</v>
      </c>
      <c r="E206" s="27" t="s">
        <v>180</v>
      </c>
    </row>
    <row r="207">
      <c r="A207" s="1" t="s">
        <v>184</v>
      </c>
      <c r="E207" s="33" t="s">
        <v>1655</v>
      </c>
    </row>
    <row r="208" ht="38.25">
      <c r="A208" s="1" t="s">
        <v>185</v>
      </c>
      <c r="E208" s="27" t="s">
        <v>1756</v>
      </c>
    </row>
    <row r="209">
      <c r="A209" s="1" t="s">
        <v>175</v>
      </c>
      <c r="C209" s="22" t="s">
        <v>1757</v>
      </c>
      <c r="E209" s="23" t="s">
        <v>1758</v>
      </c>
      <c r="L209" s="24">
        <f>SUMIFS(L210:L213,A210:A213,"P")</f>
        <v>0</v>
      </c>
      <c r="M209" s="24">
        <f>SUMIFS(M210:M213,A210:A213,"P")</f>
        <v>0</v>
      </c>
      <c r="N209" s="25"/>
    </row>
    <row r="210">
      <c r="A210" s="1" t="s">
        <v>178</v>
      </c>
      <c r="B210" s="1">
        <v>49</v>
      </c>
      <c r="C210" s="26" t="s">
        <v>1759</v>
      </c>
      <c r="D210" t="s">
        <v>180</v>
      </c>
      <c r="E210" s="27" t="s">
        <v>1760</v>
      </c>
      <c r="F210" s="28" t="s">
        <v>207</v>
      </c>
      <c r="G210" s="29">
        <v>92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985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183</v>
      </c>
      <c r="E211" s="27" t="s">
        <v>180</v>
      </c>
    </row>
    <row r="212">
      <c r="A212" s="1" t="s">
        <v>184</v>
      </c>
      <c r="E212" s="33" t="s">
        <v>1655</v>
      </c>
    </row>
    <row r="213" ht="38.25">
      <c r="A213" s="1" t="s">
        <v>185</v>
      </c>
      <c r="E213" s="27" t="s">
        <v>1761</v>
      </c>
    </row>
    <row r="214">
      <c r="A214" s="1" t="s">
        <v>175</v>
      </c>
      <c r="C214" s="22" t="s">
        <v>624</v>
      </c>
      <c r="E214" s="23" t="s">
        <v>1126</v>
      </c>
      <c r="L214" s="24">
        <f>SUMIFS(L215:L218,A215:A218,"P")</f>
        <v>0</v>
      </c>
      <c r="M214" s="24">
        <f>SUMIFS(M215:M218,A215:A218,"P")</f>
        <v>0</v>
      </c>
      <c r="N214" s="25"/>
    </row>
    <row r="215">
      <c r="A215" s="1" t="s">
        <v>178</v>
      </c>
      <c r="B215" s="1">
        <v>50</v>
      </c>
      <c r="C215" s="26" t="s">
        <v>1810</v>
      </c>
      <c r="D215" t="s">
        <v>180</v>
      </c>
      <c r="E215" s="27" t="s">
        <v>1811</v>
      </c>
      <c r="F215" s="28" t="s">
        <v>182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985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  <c r="E217" s="33" t="s">
        <v>1655</v>
      </c>
    </row>
    <row r="218" ht="267.75">
      <c r="A218" s="1" t="s">
        <v>185</v>
      </c>
      <c r="E218" s="27" t="s">
        <v>1812</v>
      </c>
    </row>
    <row r="219">
      <c r="A219" s="1" t="s">
        <v>175</v>
      </c>
      <c r="C219" s="22" t="s">
        <v>653</v>
      </c>
      <c r="E219" s="23" t="s">
        <v>1788</v>
      </c>
      <c r="L219" s="24">
        <f>SUMIFS(L220:L223,A220:A223,"P")</f>
        <v>0</v>
      </c>
      <c r="M219" s="24">
        <f>SUMIFS(M220:M223,A220:A223,"P")</f>
        <v>0</v>
      </c>
      <c r="N219" s="25"/>
    </row>
    <row r="220">
      <c r="A220" s="1" t="s">
        <v>178</v>
      </c>
      <c r="B220" s="1">
        <v>51</v>
      </c>
      <c r="C220" s="26" t="s">
        <v>1326</v>
      </c>
      <c r="D220" t="s">
        <v>180</v>
      </c>
      <c r="E220" s="27" t="s">
        <v>1327</v>
      </c>
      <c r="F220" s="28" t="s">
        <v>182</v>
      </c>
      <c r="G220" s="29">
        <v>7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985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  <c r="E222" s="33" t="s">
        <v>1655</v>
      </c>
    </row>
    <row r="223" ht="89.25">
      <c r="A223" s="1" t="s">
        <v>185</v>
      </c>
      <c r="E223" s="27" t="s">
        <v>1789</v>
      </c>
    </row>
    <row r="224">
      <c r="A224" s="1" t="s">
        <v>175</v>
      </c>
      <c r="C224" s="22" t="s">
        <v>369</v>
      </c>
      <c r="E224" s="23" t="s">
        <v>855</v>
      </c>
      <c r="L224" s="24">
        <f>SUMIFS(L225:L240,A225:A240,"P")</f>
        <v>0</v>
      </c>
      <c r="M224" s="24">
        <f>SUMIFS(M225:M240,A225:A240,"P")</f>
        <v>0</v>
      </c>
      <c r="N224" s="25"/>
    </row>
    <row r="225" ht="25.5">
      <c r="A225" s="1" t="s">
        <v>178</v>
      </c>
      <c r="B225" s="1">
        <v>52</v>
      </c>
      <c r="C225" s="26" t="s">
        <v>666</v>
      </c>
      <c r="D225" t="s">
        <v>372</v>
      </c>
      <c r="E225" s="27" t="s">
        <v>667</v>
      </c>
      <c r="F225" s="28" t="s">
        <v>374</v>
      </c>
      <c r="G225" s="29">
        <v>175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38.25">
      <c r="A226" s="1" t="s">
        <v>183</v>
      </c>
      <c r="E226" s="27" t="s">
        <v>1554</v>
      </c>
    </row>
    <row r="227">
      <c r="A227" s="1" t="s">
        <v>184</v>
      </c>
      <c r="E227" s="33" t="s">
        <v>1813</v>
      </c>
    </row>
    <row r="228" ht="153">
      <c r="A228" s="1" t="s">
        <v>185</v>
      </c>
      <c r="E228" s="27" t="s">
        <v>859</v>
      </c>
    </row>
    <row r="229" ht="38.25">
      <c r="A229" s="1" t="s">
        <v>178</v>
      </c>
      <c r="B229" s="1">
        <v>53</v>
      </c>
      <c r="C229" s="26" t="s">
        <v>371</v>
      </c>
      <c r="D229" t="s">
        <v>372</v>
      </c>
      <c r="E229" s="27" t="s">
        <v>373</v>
      </c>
      <c r="F229" s="28" t="s">
        <v>374</v>
      </c>
      <c r="G229" s="29">
        <v>18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180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 ht="38.25">
      <c r="A230" s="1" t="s">
        <v>183</v>
      </c>
      <c r="E230" s="27" t="s">
        <v>1791</v>
      </c>
    </row>
    <row r="231">
      <c r="A231" s="1" t="s">
        <v>184</v>
      </c>
      <c r="E231" s="33" t="s">
        <v>1814</v>
      </c>
    </row>
    <row r="232" ht="153">
      <c r="A232" s="1" t="s">
        <v>185</v>
      </c>
      <c r="E232" s="27" t="s">
        <v>859</v>
      </c>
    </row>
    <row r="233" ht="25.5">
      <c r="A233" s="1" t="s">
        <v>178</v>
      </c>
      <c r="B233" s="1">
        <v>54</v>
      </c>
      <c r="C233" s="26" t="s">
        <v>1521</v>
      </c>
      <c r="D233" t="s">
        <v>372</v>
      </c>
      <c r="E233" s="27" t="s">
        <v>1522</v>
      </c>
      <c r="F233" s="28" t="s">
        <v>374</v>
      </c>
      <c r="G233" s="29">
        <v>0.69999999999999996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180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38.25">
      <c r="A234" s="1" t="s">
        <v>183</v>
      </c>
      <c r="E234" s="27" t="s">
        <v>1792</v>
      </c>
    </row>
    <row r="235">
      <c r="A235" s="1" t="s">
        <v>184</v>
      </c>
      <c r="E235" s="33" t="s">
        <v>1815</v>
      </c>
    </row>
    <row r="236" ht="153">
      <c r="A236" s="1" t="s">
        <v>185</v>
      </c>
      <c r="E236" s="27" t="s">
        <v>859</v>
      </c>
    </row>
    <row r="237" ht="25.5">
      <c r="A237" s="1" t="s">
        <v>178</v>
      </c>
      <c r="B237" s="1">
        <v>55</v>
      </c>
      <c r="C237" s="26" t="s">
        <v>1794</v>
      </c>
      <c r="D237" t="s">
        <v>372</v>
      </c>
      <c r="E237" s="27" t="s">
        <v>1795</v>
      </c>
      <c r="F237" s="28" t="s">
        <v>374</v>
      </c>
      <c r="G237" s="29">
        <v>0.10000000000000001</v>
      </c>
      <c r="H237" s="28">
        <v>0</v>
      </c>
      <c r="I237" s="30">
        <f>ROUND(G237*H237,P4)</f>
        <v>0</v>
      </c>
      <c r="L237" s="31">
        <v>0</v>
      </c>
      <c r="M237" s="24">
        <f>ROUND(G237*L237,P4)</f>
        <v>0</v>
      </c>
      <c r="N237" s="25" t="s">
        <v>180</v>
      </c>
      <c r="O237" s="32">
        <f>M237*AA237</f>
        <v>0</v>
      </c>
      <c r="P237" s="1">
        <v>3</v>
      </c>
      <c r="AA237" s="1">
        <f>IF(P237=1,$O$3,IF(P237=2,$O$4,$O$5))</f>
        <v>0</v>
      </c>
    </row>
    <row r="238" ht="38.25">
      <c r="A238" s="1" t="s">
        <v>183</v>
      </c>
      <c r="E238" s="27" t="s">
        <v>1792</v>
      </c>
    </row>
    <row r="239">
      <c r="A239" s="1" t="s">
        <v>184</v>
      </c>
      <c r="E239" s="33" t="s">
        <v>1796</v>
      </c>
    </row>
    <row r="240" ht="153">
      <c r="A240" s="1" t="s">
        <v>185</v>
      </c>
      <c r="E240" s="27" t="s">
        <v>859</v>
      </c>
    </row>
  </sheetData>
  <sheetProtection sheet="1" objects="1" scenarios="1" spinCount="100000" saltValue="Z1YD8UnvK4aGvUyPWx3w5WPHJscT3ezsja1kFe7EJD/bZa/qy4dA76oexXrJJOJzmwckOqq7GxzY1aYEbGAwpg==" hashValue="X3J25grU2iEt/1WFBOQm+Mcneff0qOi18q58Prt77vAEqSlQd8tc7E/v+lQnrx0BzDU153rFPzBP9a/QJVA1I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COUNTIFS(L8:L225,"=0",A8:A225,"P")+COUNTIFS(L8:L225,"",A8:A225,"P")+SUM(Q8:Q225)</f>
        <v>0</v>
      </c>
    </row>
    <row r="8">
      <c r="A8" s="1" t="s">
        <v>173</v>
      </c>
      <c r="C8" s="22" t="s">
        <v>1816</v>
      </c>
      <c r="E8" s="23" t="s">
        <v>59</v>
      </c>
      <c r="L8" s="24">
        <f>L9+L30+L35+L40+L61+L82+L123+L156+L193+L198+L203+L208</f>
        <v>0</v>
      </c>
      <c r="M8" s="24">
        <f>M9+M30+M35+M40+M61+M82+M123+M156+M193+M198+M203+M208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1652</v>
      </c>
      <c r="D10" t="s">
        <v>180</v>
      </c>
      <c r="E10" s="27" t="s">
        <v>1653</v>
      </c>
      <c r="F10" s="28" t="s">
        <v>1654</v>
      </c>
      <c r="G10" s="29">
        <v>300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1655</v>
      </c>
    </row>
    <row r="13">
      <c r="A13" s="1" t="s">
        <v>185</v>
      </c>
      <c r="E13" s="27" t="s">
        <v>1656</v>
      </c>
    </row>
    <row r="14">
      <c r="A14" s="1" t="s">
        <v>178</v>
      </c>
      <c r="B14" s="1">
        <v>2</v>
      </c>
      <c r="C14" s="26" t="s">
        <v>1464</v>
      </c>
      <c r="D14" t="s">
        <v>180</v>
      </c>
      <c r="E14" s="27" t="s">
        <v>1465</v>
      </c>
      <c r="F14" s="28" t="s">
        <v>182</v>
      </c>
      <c r="G14" s="29">
        <v>10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1655</v>
      </c>
    </row>
    <row r="17" ht="204">
      <c r="A17" s="1" t="s">
        <v>185</v>
      </c>
      <c r="E17" s="27" t="s">
        <v>1657</v>
      </c>
    </row>
    <row r="18">
      <c r="A18" s="1" t="s">
        <v>178</v>
      </c>
      <c r="B18" s="1">
        <v>3</v>
      </c>
      <c r="C18" s="26" t="s">
        <v>574</v>
      </c>
      <c r="D18" t="s">
        <v>180</v>
      </c>
      <c r="E18" s="27" t="s">
        <v>575</v>
      </c>
      <c r="F18" s="28" t="s">
        <v>182</v>
      </c>
      <c r="G18" s="29">
        <v>105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1655</v>
      </c>
    </row>
    <row r="21" ht="204">
      <c r="A21" s="1" t="s">
        <v>185</v>
      </c>
      <c r="E21" s="27" t="s">
        <v>1657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89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1655</v>
      </c>
    </row>
    <row r="25" ht="153">
      <c r="A25" s="1" t="s">
        <v>185</v>
      </c>
      <c r="E25" s="27" t="s">
        <v>1658</v>
      </c>
    </row>
    <row r="26">
      <c r="A26" s="1" t="s">
        <v>178</v>
      </c>
      <c r="B26" s="1">
        <v>5</v>
      </c>
      <c r="C26" s="26" t="s">
        <v>1659</v>
      </c>
      <c r="D26" t="s">
        <v>180</v>
      </c>
      <c r="E26" s="27" t="s">
        <v>1660</v>
      </c>
      <c r="F26" s="28" t="s">
        <v>1654</v>
      </c>
      <c r="G26" s="29">
        <v>300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1655</v>
      </c>
    </row>
    <row r="29" ht="38.25">
      <c r="A29" s="1" t="s">
        <v>185</v>
      </c>
      <c r="E29" s="27" t="s">
        <v>1661</v>
      </c>
    </row>
    <row r="30">
      <c r="A30" s="1" t="s">
        <v>175</v>
      </c>
      <c r="C30" s="22" t="s">
        <v>594</v>
      </c>
      <c r="E30" s="23" t="s">
        <v>992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1662</v>
      </c>
      <c r="D31" t="s">
        <v>180</v>
      </c>
      <c r="E31" s="27" t="s">
        <v>1663</v>
      </c>
      <c r="F31" s="28" t="s">
        <v>182</v>
      </c>
      <c r="G31" s="29">
        <v>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1655</v>
      </c>
    </row>
    <row r="34" ht="267.75">
      <c r="A34" s="1" t="s">
        <v>185</v>
      </c>
      <c r="E34" s="27" t="s">
        <v>1664</v>
      </c>
    </row>
    <row r="35">
      <c r="A35" s="1" t="s">
        <v>175</v>
      </c>
      <c r="C35" s="22" t="s">
        <v>603</v>
      </c>
      <c r="E35" s="23" t="s">
        <v>604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178</v>
      </c>
      <c r="B36" s="1">
        <v>7</v>
      </c>
      <c r="C36" s="26" t="s">
        <v>1665</v>
      </c>
      <c r="D36" t="s">
        <v>180</v>
      </c>
      <c r="E36" s="27" t="s">
        <v>1666</v>
      </c>
      <c r="F36" s="28" t="s">
        <v>182</v>
      </c>
      <c r="G36" s="29">
        <v>17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1655</v>
      </c>
    </row>
    <row r="39" ht="38.25">
      <c r="A39" s="1" t="s">
        <v>185</v>
      </c>
      <c r="E39" s="27" t="s">
        <v>1667</v>
      </c>
    </row>
    <row r="40">
      <c r="A40" s="1" t="s">
        <v>175</v>
      </c>
      <c r="C40" s="22" t="s">
        <v>1668</v>
      </c>
      <c r="E40" s="23" t="s">
        <v>620</v>
      </c>
      <c r="L40" s="24">
        <f>SUMIFS(L41:L60,A41:A60,"P")</f>
        <v>0</v>
      </c>
      <c r="M40" s="24">
        <f>SUMIFS(M41:M60,A41:A60,"P")</f>
        <v>0</v>
      </c>
      <c r="N40" s="25"/>
    </row>
    <row r="41" ht="25.5">
      <c r="A41" s="1" t="s">
        <v>178</v>
      </c>
      <c r="B41" s="1">
        <v>8</v>
      </c>
      <c r="C41" s="26" t="s">
        <v>1669</v>
      </c>
      <c r="D41" t="s">
        <v>180</v>
      </c>
      <c r="E41" s="27" t="s">
        <v>1670</v>
      </c>
      <c r="F41" s="28" t="s">
        <v>207</v>
      </c>
      <c r="G41" s="29">
        <v>12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985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183</v>
      </c>
      <c r="E42" s="27" t="s">
        <v>180</v>
      </c>
    </row>
    <row r="43">
      <c r="A43" s="1" t="s">
        <v>184</v>
      </c>
      <c r="E43" s="33" t="s">
        <v>1655</v>
      </c>
    </row>
    <row r="44" ht="25.5">
      <c r="A44" s="1" t="s">
        <v>185</v>
      </c>
      <c r="E44" s="27" t="s">
        <v>1671</v>
      </c>
    </row>
    <row r="45">
      <c r="A45" s="1" t="s">
        <v>178</v>
      </c>
      <c r="B45" s="1">
        <v>9</v>
      </c>
      <c r="C45" s="26" t="s">
        <v>1672</v>
      </c>
      <c r="D45" t="s">
        <v>180</v>
      </c>
      <c r="E45" s="27" t="s">
        <v>1673</v>
      </c>
      <c r="F45" s="28" t="s">
        <v>544</v>
      </c>
      <c r="G45" s="29">
        <v>400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1655</v>
      </c>
    </row>
    <row r="48" ht="51">
      <c r="A48" s="1" t="s">
        <v>185</v>
      </c>
      <c r="E48" s="27" t="s">
        <v>1674</v>
      </c>
    </row>
    <row r="49">
      <c r="A49" s="1" t="s">
        <v>178</v>
      </c>
      <c r="B49" s="1">
        <v>10</v>
      </c>
      <c r="C49" s="26" t="s">
        <v>214</v>
      </c>
      <c r="D49" t="s">
        <v>180</v>
      </c>
      <c r="E49" s="27" t="s">
        <v>215</v>
      </c>
      <c r="F49" s="28" t="s">
        <v>544</v>
      </c>
      <c r="G49" s="29">
        <v>10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1655</v>
      </c>
    </row>
    <row r="52" ht="51">
      <c r="A52" s="1" t="s">
        <v>185</v>
      </c>
      <c r="E52" s="27" t="s">
        <v>1674</v>
      </c>
    </row>
    <row r="53">
      <c r="A53" s="1" t="s">
        <v>178</v>
      </c>
      <c r="B53" s="1">
        <v>11</v>
      </c>
      <c r="C53" s="26" t="s">
        <v>1571</v>
      </c>
      <c r="D53" t="s">
        <v>180</v>
      </c>
      <c r="E53" s="27" t="s">
        <v>1572</v>
      </c>
      <c r="F53" s="28" t="s">
        <v>544</v>
      </c>
      <c r="G53" s="29">
        <v>290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1655</v>
      </c>
    </row>
    <row r="56" ht="76.5">
      <c r="A56" s="1" t="s">
        <v>185</v>
      </c>
      <c r="E56" s="27" t="s">
        <v>1675</v>
      </c>
    </row>
    <row r="57" ht="25.5">
      <c r="A57" s="1" t="s">
        <v>178</v>
      </c>
      <c r="B57" s="1">
        <v>12</v>
      </c>
      <c r="C57" s="26" t="s">
        <v>1676</v>
      </c>
      <c r="D57" t="s">
        <v>180</v>
      </c>
      <c r="E57" s="27" t="s">
        <v>1677</v>
      </c>
      <c r="F57" s="28" t="s">
        <v>544</v>
      </c>
      <c r="G57" s="29">
        <v>14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1655</v>
      </c>
    </row>
    <row r="60" ht="63.75">
      <c r="A60" s="1" t="s">
        <v>185</v>
      </c>
      <c r="E60" s="27" t="s">
        <v>1678</v>
      </c>
    </row>
    <row r="61">
      <c r="A61" s="1" t="s">
        <v>175</v>
      </c>
      <c r="C61" s="22" t="s">
        <v>1418</v>
      </c>
      <c r="E61" s="23" t="s">
        <v>1682</v>
      </c>
      <c r="L61" s="24">
        <f>SUMIFS(L62:L81,A62:A81,"P")</f>
        <v>0</v>
      </c>
      <c r="M61" s="24">
        <f>SUMIFS(M62:M81,A62:A81,"P")</f>
        <v>0</v>
      </c>
      <c r="N61" s="25"/>
    </row>
    <row r="62">
      <c r="A62" s="1" t="s">
        <v>178</v>
      </c>
      <c r="B62" s="1">
        <v>13</v>
      </c>
      <c r="C62" s="26" t="s">
        <v>1683</v>
      </c>
      <c r="D62" t="s">
        <v>180</v>
      </c>
      <c r="E62" s="27" t="s">
        <v>1684</v>
      </c>
      <c r="F62" s="28" t="s">
        <v>544</v>
      </c>
      <c r="G62" s="29">
        <v>5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985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1655</v>
      </c>
    </row>
    <row r="65" ht="38.25">
      <c r="A65" s="1" t="s">
        <v>185</v>
      </c>
      <c r="E65" s="27" t="s">
        <v>1685</v>
      </c>
    </row>
    <row r="66">
      <c r="A66" s="1" t="s">
        <v>178</v>
      </c>
      <c r="B66" s="1">
        <v>14</v>
      </c>
      <c r="C66" s="26" t="s">
        <v>1686</v>
      </c>
      <c r="D66" t="s">
        <v>180</v>
      </c>
      <c r="E66" s="27" t="s">
        <v>1687</v>
      </c>
      <c r="F66" s="28" t="s">
        <v>544</v>
      </c>
      <c r="G66" s="29">
        <v>330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1655</v>
      </c>
    </row>
    <row r="69" ht="51">
      <c r="A69" s="1" t="s">
        <v>185</v>
      </c>
      <c r="E69" s="27" t="s">
        <v>1688</v>
      </c>
    </row>
    <row r="70">
      <c r="A70" s="1" t="s">
        <v>178</v>
      </c>
      <c r="B70" s="1">
        <v>15</v>
      </c>
      <c r="C70" s="26" t="s">
        <v>1689</v>
      </c>
      <c r="D70" t="s">
        <v>180</v>
      </c>
      <c r="E70" s="27" t="s">
        <v>1690</v>
      </c>
      <c r="F70" s="28" t="s">
        <v>207</v>
      </c>
      <c r="G70" s="29">
        <v>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1655</v>
      </c>
    </row>
    <row r="73" ht="25.5">
      <c r="A73" s="1" t="s">
        <v>185</v>
      </c>
      <c r="E73" s="27" t="s">
        <v>1691</v>
      </c>
    </row>
    <row r="74">
      <c r="A74" s="1" t="s">
        <v>178</v>
      </c>
      <c r="B74" s="1">
        <v>16</v>
      </c>
      <c r="C74" s="26" t="s">
        <v>1692</v>
      </c>
      <c r="D74" t="s">
        <v>180</v>
      </c>
      <c r="E74" s="27" t="s">
        <v>1693</v>
      </c>
      <c r="F74" s="28" t="s">
        <v>207</v>
      </c>
      <c r="G74" s="29">
        <v>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1655</v>
      </c>
    </row>
    <row r="77" ht="38.25">
      <c r="A77" s="1" t="s">
        <v>185</v>
      </c>
      <c r="E77" s="27" t="s">
        <v>1694</v>
      </c>
    </row>
    <row r="78">
      <c r="A78" s="1" t="s">
        <v>178</v>
      </c>
      <c r="B78" s="1">
        <v>17</v>
      </c>
      <c r="C78" s="26" t="s">
        <v>1695</v>
      </c>
      <c r="D78" t="s">
        <v>180</v>
      </c>
      <c r="E78" s="27" t="s">
        <v>1696</v>
      </c>
      <c r="F78" s="28" t="s">
        <v>207</v>
      </c>
      <c r="G78" s="29">
        <v>5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1655</v>
      </c>
    </row>
    <row r="81" ht="38.25">
      <c r="A81" s="1" t="s">
        <v>185</v>
      </c>
      <c r="E81" s="27" t="s">
        <v>1697</v>
      </c>
    </row>
    <row r="82">
      <c r="A82" s="1" t="s">
        <v>175</v>
      </c>
      <c r="C82" s="22" t="s">
        <v>1698</v>
      </c>
      <c r="E82" s="23" t="s">
        <v>1699</v>
      </c>
      <c r="L82" s="24">
        <f>SUMIFS(L83:L122,A83:A122,"P")</f>
        <v>0</v>
      </c>
      <c r="M82" s="24">
        <f>SUMIFS(M83:M122,A83:A122,"P")</f>
        <v>0</v>
      </c>
      <c r="N82" s="25"/>
    </row>
    <row r="83">
      <c r="A83" s="1" t="s">
        <v>178</v>
      </c>
      <c r="B83" s="1">
        <v>18</v>
      </c>
      <c r="C83" s="26" t="s">
        <v>1700</v>
      </c>
      <c r="D83" t="s">
        <v>180</v>
      </c>
      <c r="E83" s="27" t="s">
        <v>1701</v>
      </c>
      <c r="F83" s="28" t="s">
        <v>544</v>
      </c>
      <c r="G83" s="29">
        <v>95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1655</v>
      </c>
    </row>
    <row r="86" ht="38.25">
      <c r="A86" s="1" t="s">
        <v>185</v>
      </c>
      <c r="E86" s="27" t="s">
        <v>1702</v>
      </c>
    </row>
    <row r="87">
      <c r="A87" s="1" t="s">
        <v>178</v>
      </c>
      <c r="B87" s="1">
        <v>19</v>
      </c>
      <c r="C87" s="26" t="s">
        <v>409</v>
      </c>
      <c r="D87" t="s">
        <v>180</v>
      </c>
      <c r="E87" s="27" t="s">
        <v>410</v>
      </c>
      <c r="F87" s="28" t="s">
        <v>544</v>
      </c>
      <c r="G87" s="29">
        <v>180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1655</v>
      </c>
    </row>
    <row r="90" ht="38.25">
      <c r="A90" s="1" t="s">
        <v>185</v>
      </c>
      <c r="E90" s="27" t="s">
        <v>1702</v>
      </c>
    </row>
    <row r="91">
      <c r="A91" s="1" t="s">
        <v>178</v>
      </c>
      <c r="B91" s="1">
        <v>20</v>
      </c>
      <c r="C91" s="26" t="s">
        <v>1764</v>
      </c>
      <c r="D91" t="s">
        <v>180</v>
      </c>
      <c r="E91" s="27" t="s">
        <v>1765</v>
      </c>
      <c r="F91" s="28" t="s">
        <v>544</v>
      </c>
      <c r="G91" s="29">
        <v>200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1655</v>
      </c>
    </row>
    <row r="94" ht="38.25">
      <c r="A94" s="1" t="s">
        <v>185</v>
      </c>
      <c r="E94" s="27" t="s">
        <v>1702</v>
      </c>
    </row>
    <row r="95" ht="25.5">
      <c r="A95" s="1" t="s">
        <v>178</v>
      </c>
      <c r="B95" s="1">
        <v>21</v>
      </c>
      <c r="C95" s="26" t="s">
        <v>1703</v>
      </c>
      <c r="D95" t="s">
        <v>180</v>
      </c>
      <c r="E95" s="27" t="s">
        <v>1704</v>
      </c>
      <c r="F95" s="28" t="s">
        <v>207</v>
      </c>
      <c r="G95" s="29">
        <v>16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1655</v>
      </c>
    </row>
    <row r="98" ht="38.25">
      <c r="A98" s="1" t="s">
        <v>185</v>
      </c>
      <c r="E98" s="27" t="s">
        <v>1705</v>
      </c>
    </row>
    <row r="99" ht="25.5">
      <c r="A99" s="1" t="s">
        <v>178</v>
      </c>
      <c r="B99" s="1">
        <v>22</v>
      </c>
      <c r="C99" s="26" t="s">
        <v>411</v>
      </c>
      <c r="D99" t="s">
        <v>180</v>
      </c>
      <c r="E99" s="27" t="s">
        <v>412</v>
      </c>
      <c r="F99" s="28" t="s">
        <v>207</v>
      </c>
      <c r="G99" s="29">
        <v>14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1655</v>
      </c>
    </row>
    <row r="102" ht="38.25">
      <c r="A102" s="1" t="s">
        <v>185</v>
      </c>
      <c r="E102" s="27" t="s">
        <v>1705</v>
      </c>
    </row>
    <row r="103" ht="25.5">
      <c r="A103" s="1" t="s">
        <v>178</v>
      </c>
      <c r="B103" s="1">
        <v>23</v>
      </c>
      <c r="C103" s="26" t="s">
        <v>1766</v>
      </c>
      <c r="D103" t="s">
        <v>180</v>
      </c>
      <c r="E103" s="27" t="s">
        <v>1767</v>
      </c>
      <c r="F103" s="28" t="s">
        <v>207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1655</v>
      </c>
    </row>
    <row r="106" ht="38.25">
      <c r="A106" s="1" t="s">
        <v>185</v>
      </c>
      <c r="E106" s="27" t="s">
        <v>1705</v>
      </c>
    </row>
    <row r="107">
      <c r="A107" s="1" t="s">
        <v>178</v>
      </c>
      <c r="B107" s="1">
        <v>24</v>
      </c>
      <c r="C107" s="26" t="s">
        <v>1706</v>
      </c>
      <c r="D107" t="s">
        <v>180</v>
      </c>
      <c r="E107" s="27" t="s">
        <v>1707</v>
      </c>
      <c r="F107" s="28" t="s">
        <v>544</v>
      </c>
      <c r="G107" s="29">
        <v>390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1655</v>
      </c>
    </row>
    <row r="110" ht="25.5">
      <c r="A110" s="1" t="s">
        <v>185</v>
      </c>
      <c r="E110" s="27" t="s">
        <v>1708</v>
      </c>
    </row>
    <row r="111">
      <c r="A111" s="1" t="s">
        <v>178</v>
      </c>
      <c r="B111" s="1">
        <v>25</v>
      </c>
      <c r="C111" s="26" t="s">
        <v>1709</v>
      </c>
      <c r="D111" t="s">
        <v>180</v>
      </c>
      <c r="E111" s="27" t="s">
        <v>1710</v>
      </c>
      <c r="F111" s="28" t="s">
        <v>207</v>
      </c>
      <c r="G111" s="29">
        <v>76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1655</v>
      </c>
    </row>
    <row r="114" ht="25.5">
      <c r="A114" s="1" t="s">
        <v>185</v>
      </c>
      <c r="E114" s="27" t="s">
        <v>1711</v>
      </c>
    </row>
    <row r="115">
      <c r="A115" s="1" t="s">
        <v>178</v>
      </c>
      <c r="B115" s="1">
        <v>26</v>
      </c>
      <c r="C115" s="26" t="s">
        <v>1768</v>
      </c>
      <c r="D115" t="s">
        <v>180</v>
      </c>
      <c r="E115" s="27" t="s">
        <v>1769</v>
      </c>
      <c r="F115" s="28" t="s">
        <v>207</v>
      </c>
      <c r="G115" s="29">
        <v>3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1655</v>
      </c>
    </row>
    <row r="118" ht="38.25">
      <c r="A118" s="1" t="s">
        <v>185</v>
      </c>
      <c r="E118" s="27" t="s">
        <v>1770</v>
      </c>
    </row>
    <row r="119">
      <c r="A119" s="1" t="s">
        <v>178</v>
      </c>
      <c r="B119" s="1">
        <v>27</v>
      </c>
      <c r="C119" s="26" t="s">
        <v>226</v>
      </c>
      <c r="D119" t="s">
        <v>180</v>
      </c>
      <c r="E119" s="27" t="s">
        <v>227</v>
      </c>
      <c r="F119" s="28" t="s">
        <v>544</v>
      </c>
      <c r="G119" s="29">
        <v>132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1655</v>
      </c>
    </row>
    <row r="122" ht="51">
      <c r="A122" s="1" t="s">
        <v>185</v>
      </c>
      <c r="E122" s="27" t="s">
        <v>1771</v>
      </c>
    </row>
    <row r="123">
      <c r="A123" s="1" t="s">
        <v>175</v>
      </c>
      <c r="C123" s="22" t="s">
        <v>1712</v>
      </c>
      <c r="E123" s="23" t="s">
        <v>1713</v>
      </c>
      <c r="L123" s="24">
        <f>SUMIFS(L124:L155,A124:A155,"P")</f>
        <v>0</v>
      </c>
      <c r="M123" s="24">
        <f>SUMIFS(M124:M155,A124:A155,"P")</f>
        <v>0</v>
      </c>
      <c r="N123" s="25"/>
    </row>
    <row r="124">
      <c r="A124" s="1" t="s">
        <v>178</v>
      </c>
      <c r="B124" s="1">
        <v>28</v>
      </c>
      <c r="C124" s="26" t="s">
        <v>1714</v>
      </c>
      <c r="D124" t="s">
        <v>180</v>
      </c>
      <c r="E124" s="27" t="s">
        <v>1715</v>
      </c>
      <c r="F124" s="28" t="s">
        <v>207</v>
      </c>
      <c r="G124" s="29">
        <v>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1655</v>
      </c>
    </row>
    <row r="127" ht="63.75">
      <c r="A127" s="1" t="s">
        <v>185</v>
      </c>
      <c r="E127" s="27" t="s">
        <v>1716</v>
      </c>
    </row>
    <row r="128">
      <c r="A128" s="1" t="s">
        <v>178</v>
      </c>
      <c r="B128" s="1">
        <v>29</v>
      </c>
      <c r="C128" s="26" t="s">
        <v>1717</v>
      </c>
      <c r="D128" t="s">
        <v>180</v>
      </c>
      <c r="E128" s="27" t="s">
        <v>1718</v>
      </c>
      <c r="F128" s="28" t="s">
        <v>207</v>
      </c>
      <c r="G128" s="29">
        <v>5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1655</v>
      </c>
    </row>
    <row r="131" ht="38.25">
      <c r="A131" s="1" t="s">
        <v>185</v>
      </c>
      <c r="E131" s="27" t="s">
        <v>1719</v>
      </c>
    </row>
    <row r="132" ht="25.5">
      <c r="A132" s="1" t="s">
        <v>178</v>
      </c>
      <c r="B132" s="1">
        <v>30</v>
      </c>
      <c r="C132" s="26" t="s">
        <v>1720</v>
      </c>
      <c r="D132" t="s">
        <v>180</v>
      </c>
      <c r="E132" s="27" t="s">
        <v>1721</v>
      </c>
      <c r="F132" s="28" t="s">
        <v>207</v>
      </c>
      <c r="G132" s="29">
        <v>4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1655</v>
      </c>
    </row>
    <row r="135" ht="38.25">
      <c r="A135" s="1" t="s">
        <v>185</v>
      </c>
      <c r="E135" s="27" t="s">
        <v>1722</v>
      </c>
    </row>
    <row r="136" ht="25.5">
      <c r="A136" s="1" t="s">
        <v>178</v>
      </c>
      <c r="B136" s="1">
        <v>31</v>
      </c>
      <c r="C136" s="26" t="s">
        <v>1772</v>
      </c>
      <c r="D136" t="s">
        <v>180</v>
      </c>
      <c r="E136" s="27" t="s">
        <v>1773</v>
      </c>
      <c r="F136" s="28" t="s">
        <v>207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1655</v>
      </c>
    </row>
    <row r="139" ht="38.25">
      <c r="A139" s="1" t="s">
        <v>185</v>
      </c>
      <c r="E139" s="27" t="s">
        <v>1722</v>
      </c>
    </row>
    <row r="140">
      <c r="A140" s="1" t="s">
        <v>178</v>
      </c>
      <c r="B140" s="1">
        <v>32</v>
      </c>
      <c r="C140" s="26" t="s">
        <v>1723</v>
      </c>
      <c r="D140" t="s">
        <v>180</v>
      </c>
      <c r="E140" s="27" t="s">
        <v>1724</v>
      </c>
      <c r="F140" s="28" t="s">
        <v>207</v>
      </c>
      <c r="G140" s="29">
        <v>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1655</v>
      </c>
    </row>
    <row r="143" ht="38.25">
      <c r="A143" s="1" t="s">
        <v>185</v>
      </c>
      <c r="E143" s="27" t="s">
        <v>1725</v>
      </c>
    </row>
    <row r="144">
      <c r="A144" s="1" t="s">
        <v>178</v>
      </c>
      <c r="B144" s="1">
        <v>33</v>
      </c>
      <c r="C144" s="26" t="s">
        <v>1776</v>
      </c>
      <c r="D144" t="s">
        <v>180</v>
      </c>
      <c r="E144" s="27" t="s">
        <v>1777</v>
      </c>
      <c r="F144" s="28" t="s">
        <v>207</v>
      </c>
      <c r="G144" s="29">
        <v>3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1655</v>
      </c>
    </row>
    <row r="147" ht="63.75">
      <c r="A147" s="1" t="s">
        <v>185</v>
      </c>
      <c r="E147" s="27" t="s">
        <v>1778</v>
      </c>
    </row>
    <row r="148">
      <c r="A148" s="1" t="s">
        <v>178</v>
      </c>
      <c r="B148" s="1">
        <v>34</v>
      </c>
      <c r="C148" s="26" t="s">
        <v>1779</v>
      </c>
      <c r="D148" t="s">
        <v>180</v>
      </c>
      <c r="E148" s="27" t="s">
        <v>1780</v>
      </c>
      <c r="F148" s="28" t="s">
        <v>207</v>
      </c>
      <c r="G148" s="29">
        <v>3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985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1655</v>
      </c>
    </row>
    <row r="151" ht="63.75">
      <c r="A151" s="1" t="s">
        <v>185</v>
      </c>
      <c r="E151" s="27" t="s">
        <v>1778</v>
      </c>
    </row>
    <row r="152">
      <c r="A152" s="1" t="s">
        <v>178</v>
      </c>
      <c r="B152" s="1">
        <v>35</v>
      </c>
      <c r="C152" s="26" t="s">
        <v>1781</v>
      </c>
      <c r="D152" t="s">
        <v>180</v>
      </c>
      <c r="E152" s="27" t="s">
        <v>1782</v>
      </c>
      <c r="F152" s="28" t="s">
        <v>207</v>
      </c>
      <c r="G152" s="29">
        <v>4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985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  <c r="E154" s="33" t="s">
        <v>1655</v>
      </c>
    </row>
    <row r="155" ht="63.75">
      <c r="A155" s="1" t="s">
        <v>185</v>
      </c>
      <c r="E155" s="27" t="s">
        <v>1778</v>
      </c>
    </row>
    <row r="156">
      <c r="A156" s="1" t="s">
        <v>175</v>
      </c>
      <c r="C156" s="22" t="s">
        <v>1726</v>
      </c>
      <c r="E156" s="23" t="s">
        <v>1727</v>
      </c>
      <c r="L156" s="24">
        <f>SUMIFS(L157:L192,A157:A192,"P")</f>
        <v>0</v>
      </c>
      <c r="M156" s="24">
        <f>SUMIFS(M157:M192,A157:A192,"P")</f>
        <v>0</v>
      </c>
      <c r="N156" s="25"/>
    </row>
    <row r="157" ht="25.5">
      <c r="A157" s="1" t="s">
        <v>178</v>
      </c>
      <c r="B157" s="1">
        <v>36</v>
      </c>
      <c r="C157" s="26" t="s">
        <v>1728</v>
      </c>
      <c r="D157" t="s">
        <v>180</v>
      </c>
      <c r="E157" s="27" t="s">
        <v>1729</v>
      </c>
      <c r="F157" s="28" t="s">
        <v>207</v>
      </c>
      <c r="G157" s="29">
        <v>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985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1655</v>
      </c>
    </row>
    <row r="160" ht="63.75">
      <c r="A160" s="1" t="s">
        <v>185</v>
      </c>
      <c r="E160" s="27" t="s">
        <v>1730</v>
      </c>
    </row>
    <row r="161" ht="25.5">
      <c r="A161" s="1" t="s">
        <v>178</v>
      </c>
      <c r="B161" s="1">
        <v>37</v>
      </c>
      <c r="C161" s="26" t="s">
        <v>1733</v>
      </c>
      <c r="D161" t="s">
        <v>180</v>
      </c>
      <c r="E161" s="27" t="s">
        <v>1734</v>
      </c>
      <c r="F161" s="28" t="s">
        <v>207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985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1655</v>
      </c>
    </row>
    <row r="164" ht="38.25">
      <c r="A164" s="1" t="s">
        <v>185</v>
      </c>
      <c r="E164" s="27" t="s">
        <v>1735</v>
      </c>
    </row>
    <row r="165">
      <c r="A165" s="1" t="s">
        <v>178</v>
      </c>
      <c r="B165" s="1">
        <v>38</v>
      </c>
      <c r="C165" s="26" t="s">
        <v>1736</v>
      </c>
      <c r="D165" t="s">
        <v>180</v>
      </c>
      <c r="E165" s="27" t="s">
        <v>1737</v>
      </c>
      <c r="F165" s="28" t="s">
        <v>207</v>
      </c>
      <c r="G165" s="29">
        <v>4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985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180</v>
      </c>
    </row>
    <row r="167">
      <c r="A167" s="1" t="s">
        <v>184</v>
      </c>
      <c r="E167" s="33" t="s">
        <v>1655</v>
      </c>
    </row>
    <row r="168" ht="38.25">
      <c r="A168" s="1" t="s">
        <v>185</v>
      </c>
      <c r="E168" s="27" t="s">
        <v>1738</v>
      </c>
    </row>
    <row r="169">
      <c r="A169" s="1" t="s">
        <v>178</v>
      </c>
      <c r="B169" s="1">
        <v>39</v>
      </c>
      <c r="C169" s="26" t="s">
        <v>1739</v>
      </c>
      <c r="D169" t="s">
        <v>180</v>
      </c>
      <c r="E169" s="27" t="s">
        <v>1740</v>
      </c>
      <c r="F169" s="28" t="s">
        <v>207</v>
      </c>
      <c r="G169" s="29">
        <v>1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985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180</v>
      </c>
    </row>
    <row r="171">
      <c r="A171" s="1" t="s">
        <v>184</v>
      </c>
      <c r="E171" s="33" t="s">
        <v>1655</v>
      </c>
    </row>
    <row r="172" ht="38.25">
      <c r="A172" s="1" t="s">
        <v>185</v>
      </c>
      <c r="E172" s="27" t="s">
        <v>1741</v>
      </c>
    </row>
    <row r="173">
      <c r="A173" s="1" t="s">
        <v>178</v>
      </c>
      <c r="B173" s="1">
        <v>40</v>
      </c>
      <c r="C173" s="26" t="s">
        <v>1742</v>
      </c>
      <c r="D173" t="s">
        <v>180</v>
      </c>
      <c r="E173" s="27" t="s">
        <v>1743</v>
      </c>
      <c r="F173" s="28" t="s">
        <v>352</v>
      </c>
      <c r="G173" s="29">
        <v>70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985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183</v>
      </c>
      <c r="E174" s="27" t="s">
        <v>180</v>
      </c>
    </row>
    <row r="175">
      <c r="A175" s="1" t="s">
        <v>184</v>
      </c>
      <c r="E175" s="33" t="s">
        <v>1655</v>
      </c>
    </row>
    <row r="176" ht="38.25">
      <c r="A176" s="1" t="s">
        <v>185</v>
      </c>
      <c r="E176" s="27" t="s">
        <v>1744</v>
      </c>
    </row>
    <row r="177">
      <c r="A177" s="1" t="s">
        <v>178</v>
      </c>
      <c r="B177" s="1">
        <v>41</v>
      </c>
      <c r="C177" s="26" t="s">
        <v>1745</v>
      </c>
      <c r="D177" t="s">
        <v>180</v>
      </c>
      <c r="E177" s="27" t="s">
        <v>1746</v>
      </c>
      <c r="F177" s="28" t="s">
        <v>352</v>
      </c>
      <c r="G177" s="29">
        <v>16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985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183</v>
      </c>
      <c r="E178" s="27" t="s">
        <v>180</v>
      </c>
    </row>
    <row r="179">
      <c r="A179" s="1" t="s">
        <v>184</v>
      </c>
      <c r="E179" s="33" t="s">
        <v>1655</v>
      </c>
    </row>
    <row r="180" ht="38.25">
      <c r="A180" s="1" t="s">
        <v>185</v>
      </c>
      <c r="E180" s="27" t="s">
        <v>1747</v>
      </c>
    </row>
    <row r="181">
      <c r="A181" s="1" t="s">
        <v>178</v>
      </c>
      <c r="B181" s="1">
        <v>42</v>
      </c>
      <c r="C181" s="26" t="s">
        <v>1748</v>
      </c>
      <c r="D181" t="s">
        <v>180</v>
      </c>
      <c r="E181" s="27" t="s">
        <v>1749</v>
      </c>
      <c r="F181" s="28" t="s">
        <v>352</v>
      </c>
      <c r="G181" s="29">
        <v>4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985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183</v>
      </c>
      <c r="E182" s="27" t="s">
        <v>180</v>
      </c>
    </row>
    <row r="183">
      <c r="A183" s="1" t="s">
        <v>184</v>
      </c>
      <c r="E183" s="33" t="s">
        <v>1655</v>
      </c>
    </row>
    <row r="184" ht="38.25">
      <c r="A184" s="1" t="s">
        <v>185</v>
      </c>
      <c r="E184" s="27" t="s">
        <v>1750</v>
      </c>
    </row>
    <row r="185">
      <c r="A185" s="1" t="s">
        <v>178</v>
      </c>
      <c r="B185" s="1">
        <v>43</v>
      </c>
      <c r="C185" s="26" t="s">
        <v>1751</v>
      </c>
      <c r="D185" t="s">
        <v>180</v>
      </c>
      <c r="E185" s="27" t="s">
        <v>1752</v>
      </c>
      <c r="F185" s="28" t="s">
        <v>352</v>
      </c>
      <c r="G185" s="29">
        <v>8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985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183</v>
      </c>
      <c r="E186" s="27" t="s">
        <v>180</v>
      </c>
    </row>
    <row r="187">
      <c r="A187" s="1" t="s">
        <v>184</v>
      </c>
      <c r="E187" s="33" t="s">
        <v>1655</v>
      </c>
    </row>
    <row r="188" ht="38.25">
      <c r="A188" s="1" t="s">
        <v>185</v>
      </c>
      <c r="E188" s="27" t="s">
        <v>1753</v>
      </c>
    </row>
    <row r="189">
      <c r="A189" s="1" t="s">
        <v>178</v>
      </c>
      <c r="B189" s="1">
        <v>44</v>
      </c>
      <c r="C189" s="26" t="s">
        <v>1754</v>
      </c>
      <c r="D189" t="s">
        <v>180</v>
      </c>
      <c r="E189" s="27" t="s">
        <v>1755</v>
      </c>
      <c r="F189" s="28" t="s">
        <v>352</v>
      </c>
      <c r="G189" s="29">
        <v>20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985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183</v>
      </c>
      <c r="E190" s="27" t="s">
        <v>180</v>
      </c>
    </row>
    <row r="191">
      <c r="A191" s="1" t="s">
        <v>184</v>
      </c>
      <c r="E191" s="33" t="s">
        <v>1655</v>
      </c>
    </row>
    <row r="192" ht="38.25">
      <c r="A192" s="1" t="s">
        <v>185</v>
      </c>
      <c r="E192" s="27" t="s">
        <v>1756</v>
      </c>
    </row>
    <row r="193">
      <c r="A193" s="1" t="s">
        <v>175</v>
      </c>
      <c r="C193" s="22" t="s">
        <v>1757</v>
      </c>
      <c r="E193" s="23" t="s">
        <v>1758</v>
      </c>
      <c r="L193" s="24">
        <f>SUMIFS(L194:L197,A194:A197,"P")</f>
        <v>0</v>
      </c>
      <c r="M193" s="24">
        <f>SUMIFS(M194:M197,A194:A197,"P")</f>
        <v>0</v>
      </c>
      <c r="N193" s="25"/>
    </row>
    <row r="194">
      <c r="A194" s="1" t="s">
        <v>178</v>
      </c>
      <c r="B194" s="1">
        <v>45</v>
      </c>
      <c r="C194" s="26" t="s">
        <v>1759</v>
      </c>
      <c r="D194" t="s">
        <v>180</v>
      </c>
      <c r="E194" s="27" t="s">
        <v>1760</v>
      </c>
      <c r="F194" s="28" t="s">
        <v>207</v>
      </c>
      <c r="G194" s="29">
        <v>20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1655</v>
      </c>
    </row>
    <row r="197" ht="38.25">
      <c r="A197" s="1" t="s">
        <v>185</v>
      </c>
      <c r="E197" s="27" t="s">
        <v>1761</v>
      </c>
    </row>
    <row r="198">
      <c r="A198" s="1" t="s">
        <v>175</v>
      </c>
      <c r="C198" s="22" t="s">
        <v>624</v>
      </c>
      <c r="E198" s="23" t="s">
        <v>1126</v>
      </c>
      <c r="L198" s="24">
        <f>SUMIFS(L199:L202,A199:A202,"P")</f>
        <v>0</v>
      </c>
      <c r="M198" s="24">
        <f>SUMIFS(M199:M202,A199:A202,"P")</f>
        <v>0</v>
      </c>
      <c r="N198" s="25"/>
    </row>
    <row r="199">
      <c r="A199" s="1" t="s">
        <v>178</v>
      </c>
      <c r="B199" s="1">
        <v>46</v>
      </c>
      <c r="C199" s="26" t="s">
        <v>1810</v>
      </c>
      <c r="D199" t="s">
        <v>180</v>
      </c>
      <c r="E199" s="27" t="s">
        <v>1811</v>
      </c>
      <c r="F199" s="28" t="s">
        <v>182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985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180</v>
      </c>
    </row>
    <row r="201">
      <c r="A201" s="1" t="s">
        <v>184</v>
      </c>
      <c r="E201" s="33" t="s">
        <v>1655</v>
      </c>
    </row>
    <row r="202" ht="267.75">
      <c r="A202" s="1" t="s">
        <v>185</v>
      </c>
      <c r="E202" s="27" t="s">
        <v>1812</v>
      </c>
    </row>
    <row r="203">
      <c r="A203" s="1" t="s">
        <v>175</v>
      </c>
      <c r="C203" s="22" t="s">
        <v>653</v>
      </c>
      <c r="E203" s="23" t="s">
        <v>1788</v>
      </c>
      <c r="L203" s="24">
        <f>SUMIFS(L204:L207,A204:A207,"P")</f>
        <v>0</v>
      </c>
      <c r="M203" s="24">
        <f>SUMIFS(M204:M207,A204:A207,"P")</f>
        <v>0</v>
      </c>
      <c r="N203" s="25"/>
    </row>
    <row r="204">
      <c r="A204" s="1" t="s">
        <v>178</v>
      </c>
      <c r="B204" s="1">
        <v>47</v>
      </c>
      <c r="C204" s="26" t="s">
        <v>1326</v>
      </c>
      <c r="D204" t="s">
        <v>180</v>
      </c>
      <c r="E204" s="27" t="s">
        <v>1327</v>
      </c>
      <c r="F204" s="28" t="s">
        <v>182</v>
      </c>
      <c r="G204" s="29">
        <v>4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985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1655</v>
      </c>
    </row>
    <row r="207" ht="89.25">
      <c r="A207" s="1" t="s">
        <v>185</v>
      </c>
      <c r="E207" s="27" t="s">
        <v>1789</v>
      </c>
    </row>
    <row r="208">
      <c r="A208" s="1" t="s">
        <v>175</v>
      </c>
      <c r="C208" s="22" t="s">
        <v>369</v>
      </c>
      <c r="E208" s="23" t="s">
        <v>855</v>
      </c>
      <c r="L208" s="24">
        <f>SUMIFS(L209:L224,A209:A224,"P")</f>
        <v>0</v>
      </c>
      <c r="M208" s="24">
        <f>SUMIFS(M209:M224,A209:A224,"P")</f>
        <v>0</v>
      </c>
      <c r="N208" s="25"/>
    </row>
    <row r="209" ht="25.5">
      <c r="A209" s="1" t="s">
        <v>178</v>
      </c>
      <c r="B209" s="1">
        <v>48</v>
      </c>
      <c r="C209" s="26" t="s">
        <v>666</v>
      </c>
      <c r="D209" t="s">
        <v>372</v>
      </c>
      <c r="E209" s="27" t="s">
        <v>667</v>
      </c>
      <c r="F209" s="28" t="s">
        <v>374</v>
      </c>
      <c r="G209" s="29">
        <v>45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180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 ht="38.25">
      <c r="A210" s="1" t="s">
        <v>183</v>
      </c>
      <c r="E210" s="27" t="s">
        <v>1554</v>
      </c>
    </row>
    <row r="211">
      <c r="A211" s="1" t="s">
        <v>184</v>
      </c>
      <c r="E211" s="33" t="s">
        <v>1817</v>
      </c>
    </row>
    <row r="212" ht="153">
      <c r="A212" s="1" t="s">
        <v>185</v>
      </c>
      <c r="E212" s="27" t="s">
        <v>859</v>
      </c>
    </row>
    <row r="213" ht="38.25">
      <c r="A213" s="1" t="s">
        <v>178</v>
      </c>
      <c r="B213" s="1">
        <v>49</v>
      </c>
      <c r="C213" s="26" t="s">
        <v>371</v>
      </c>
      <c r="D213" t="s">
        <v>372</v>
      </c>
      <c r="E213" s="27" t="s">
        <v>373</v>
      </c>
      <c r="F213" s="28" t="s">
        <v>374</v>
      </c>
      <c r="G213" s="29">
        <v>6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180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38.25">
      <c r="A214" s="1" t="s">
        <v>183</v>
      </c>
      <c r="E214" s="27" t="s">
        <v>1791</v>
      </c>
    </row>
    <row r="215">
      <c r="A215" s="1" t="s">
        <v>184</v>
      </c>
      <c r="E215" s="33" t="s">
        <v>1818</v>
      </c>
    </row>
    <row r="216" ht="153">
      <c r="A216" s="1" t="s">
        <v>185</v>
      </c>
      <c r="E216" s="27" t="s">
        <v>859</v>
      </c>
    </row>
    <row r="217" ht="25.5">
      <c r="A217" s="1" t="s">
        <v>178</v>
      </c>
      <c r="B217" s="1">
        <v>50</v>
      </c>
      <c r="C217" s="26" t="s">
        <v>1521</v>
      </c>
      <c r="D217" t="s">
        <v>372</v>
      </c>
      <c r="E217" s="27" t="s">
        <v>1522</v>
      </c>
      <c r="F217" s="28" t="s">
        <v>374</v>
      </c>
      <c r="G217" s="29">
        <v>0.29999999999999999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180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38.25">
      <c r="A218" s="1" t="s">
        <v>183</v>
      </c>
      <c r="E218" s="27" t="s">
        <v>1792</v>
      </c>
    </row>
    <row r="219">
      <c r="A219" s="1" t="s">
        <v>184</v>
      </c>
      <c r="E219" s="33" t="s">
        <v>1819</v>
      </c>
    </row>
    <row r="220" ht="153">
      <c r="A220" s="1" t="s">
        <v>185</v>
      </c>
      <c r="E220" s="27" t="s">
        <v>859</v>
      </c>
    </row>
    <row r="221" ht="25.5">
      <c r="A221" s="1" t="s">
        <v>178</v>
      </c>
      <c r="B221" s="1">
        <v>51</v>
      </c>
      <c r="C221" s="26" t="s">
        <v>1794</v>
      </c>
      <c r="D221" t="s">
        <v>372</v>
      </c>
      <c r="E221" s="27" t="s">
        <v>1795</v>
      </c>
      <c r="F221" s="28" t="s">
        <v>374</v>
      </c>
      <c r="G221" s="29">
        <v>0.10000000000000001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180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38.25">
      <c r="A222" s="1" t="s">
        <v>183</v>
      </c>
      <c r="E222" s="27" t="s">
        <v>1792</v>
      </c>
    </row>
    <row r="223">
      <c r="A223" s="1" t="s">
        <v>184</v>
      </c>
      <c r="E223" s="33" t="s">
        <v>1796</v>
      </c>
    </row>
    <row r="224" ht="153">
      <c r="A224" s="1" t="s">
        <v>185</v>
      </c>
      <c r="E224" s="27" t="s">
        <v>859</v>
      </c>
    </row>
  </sheetData>
  <sheetProtection sheet="1" objects="1" scenarios="1" spinCount="100000" saltValue="0ZLeVfmi4Xjmv8asskyZVWv06MWvkoSC3lZWQaG5G/wJWVGaw5qW8O4wyaTYp8sLa/Hk8s/flK+erEpwzXK2/g==" hashValue="/L7NmTwDVwJgBgIm5Mn5mNkINLlEtFXWyrDPAaCvJKmbXdSqf1ueMBpjRhvcAobhxv/7inVIzLNgi8IyaY+6O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COUNTIFS(L8:L158,"=0",A8:A158,"P")+COUNTIFS(L8:L158,"",A8:A158,"P")+SUM(Q8:Q158)</f>
        <v>0</v>
      </c>
    </row>
    <row r="8">
      <c r="A8" s="1" t="s">
        <v>173</v>
      </c>
      <c r="C8" s="22" t="s">
        <v>1820</v>
      </c>
      <c r="E8" s="23" t="s">
        <v>61</v>
      </c>
      <c r="L8" s="24">
        <f>L9+L26+L31+L48+L69+L94+L111+L148+L153</f>
        <v>0</v>
      </c>
      <c r="M8" s="24">
        <f>M9+M26+M31+M48+M69+M94+M111+M148+M153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1652</v>
      </c>
      <c r="D10" t="s">
        <v>180</v>
      </c>
      <c r="E10" s="27" t="s">
        <v>1653</v>
      </c>
      <c r="F10" s="28" t="s">
        <v>1654</v>
      </c>
      <c r="G10" s="29">
        <v>150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1655</v>
      </c>
    </row>
    <row r="13">
      <c r="A13" s="1" t="s">
        <v>185</v>
      </c>
      <c r="E13" s="27" t="s">
        <v>1656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48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1655</v>
      </c>
    </row>
    <row r="17" ht="204">
      <c r="A17" s="1" t="s">
        <v>185</v>
      </c>
      <c r="E17" s="27" t="s">
        <v>1657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40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1655</v>
      </c>
    </row>
    <row r="21" ht="153">
      <c r="A21" s="1" t="s">
        <v>185</v>
      </c>
      <c r="E21" s="27" t="s">
        <v>1658</v>
      </c>
    </row>
    <row r="22">
      <c r="A22" s="1" t="s">
        <v>178</v>
      </c>
      <c r="B22" s="1">
        <v>4</v>
      </c>
      <c r="C22" s="26" t="s">
        <v>1659</v>
      </c>
      <c r="D22" t="s">
        <v>180</v>
      </c>
      <c r="E22" s="27" t="s">
        <v>1660</v>
      </c>
      <c r="F22" s="28" t="s">
        <v>1654</v>
      </c>
      <c r="G22" s="29">
        <v>150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1655</v>
      </c>
    </row>
    <row r="25" ht="38.25">
      <c r="A25" s="1" t="s">
        <v>185</v>
      </c>
      <c r="E25" s="27" t="s">
        <v>1661</v>
      </c>
    </row>
    <row r="26">
      <c r="A26" s="1" t="s">
        <v>175</v>
      </c>
      <c r="C26" s="22" t="s">
        <v>603</v>
      </c>
      <c r="E26" s="23" t="s">
        <v>604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178</v>
      </c>
      <c r="B27" s="1">
        <v>5</v>
      </c>
      <c r="C27" s="26" t="s">
        <v>1665</v>
      </c>
      <c r="D27" t="s">
        <v>180</v>
      </c>
      <c r="E27" s="27" t="s">
        <v>1666</v>
      </c>
      <c r="F27" s="28" t="s">
        <v>182</v>
      </c>
      <c r="G27" s="29">
        <v>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1655</v>
      </c>
    </row>
    <row r="30" ht="38.25">
      <c r="A30" s="1" t="s">
        <v>185</v>
      </c>
      <c r="E30" s="27" t="s">
        <v>1667</v>
      </c>
    </row>
    <row r="31">
      <c r="A31" s="1" t="s">
        <v>175</v>
      </c>
      <c r="C31" s="22" t="s">
        <v>1668</v>
      </c>
      <c r="E31" s="23" t="s">
        <v>620</v>
      </c>
      <c r="L31" s="24">
        <f>SUMIFS(L32:L47,A32:A47,"P")</f>
        <v>0</v>
      </c>
      <c r="M31" s="24">
        <f>SUMIFS(M32:M47,A32:A47,"P")</f>
        <v>0</v>
      </c>
      <c r="N31" s="25"/>
    </row>
    <row r="32" ht="25.5">
      <c r="A32" s="1" t="s">
        <v>178</v>
      </c>
      <c r="B32" s="1">
        <v>6</v>
      </c>
      <c r="C32" s="26" t="s">
        <v>1669</v>
      </c>
      <c r="D32" t="s">
        <v>180</v>
      </c>
      <c r="E32" s="27" t="s">
        <v>1670</v>
      </c>
      <c r="F32" s="28" t="s">
        <v>207</v>
      </c>
      <c r="G32" s="29">
        <v>10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985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1655</v>
      </c>
    </row>
    <row r="35" ht="25.5">
      <c r="A35" s="1" t="s">
        <v>185</v>
      </c>
      <c r="E35" s="27" t="s">
        <v>1671</v>
      </c>
    </row>
    <row r="36">
      <c r="A36" s="1" t="s">
        <v>178</v>
      </c>
      <c r="B36" s="1">
        <v>7</v>
      </c>
      <c r="C36" s="26" t="s">
        <v>1672</v>
      </c>
      <c r="D36" t="s">
        <v>180</v>
      </c>
      <c r="E36" s="27" t="s">
        <v>1673</v>
      </c>
      <c r="F36" s="28" t="s">
        <v>544</v>
      </c>
      <c r="G36" s="29">
        <v>220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1655</v>
      </c>
    </row>
    <row r="39" ht="51">
      <c r="A39" s="1" t="s">
        <v>185</v>
      </c>
      <c r="E39" s="27" t="s">
        <v>1674</v>
      </c>
    </row>
    <row r="40">
      <c r="A40" s="1" t="s">
        <v>178</v>
      </c>
      <c r="B40" s="1">
        <v>8</v>
      </c>
      <c r="C40" s="26" t="s">
        <v>1571</v>
      </c>
      <c r="D40" t="s">
        <v>180</v>
      </c>
      <c r="E40" s="27" t="s">
        <v>1572</v>
      </c>
      <c r="F40" s="28" t="s">
        <v>544</v>
      </c>
      <c r="G40" s="29">
        <v>150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1655</v>
      </c>
    </row>
    <row r="43" ht="76.5">
      <c r="A43" s="1" t="s">
        <v>185</v>
      </c>
      <c r="E43" s="27" t="s">
        <v>1675</v>
      </c>
    </row>
    <row r="44" ht="25.5">
      <c r="A44" s="1" t="s">
        <v>178</v>
      </c>
      <c r="B44" s="1">
        <v>9</v>
      </c>
      <c r="C44" s="26" t="s">
        <v>1676</v>
      </c>
      <c r="D44" t="s">
        <v>180</v>
      </c>
      <c r="E44" s="27" t="s">
        <v>1677</v>
      </c>
      <c r="F44" s="28" t="s">
        <v>544</v>
      </c>
      <c r="G44" s="29">
        <v>18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1655</v>
      </c>
    </row>
    <row r="47" ht="63.75">
      <c r="A47" s="1" t="s">
        <v>185</v>
      </c>
      <c r="E47" s="27" t="s">
        <v>1678</v>
      </c>
    </row>
    <row r="48">
      <c r="A48" s="1" t="s">
        <v>175</v>
      </c>
      <c r="C48" s="22" t="s">
        <v>1418</v>
      </c>
      <c r="E48" s="23" t="s">
        <v>1682</v>
      </c>
      <c r="L48" s="24">
        <f>SUMIFS(L49:L68,A49:A68,"P")</f>
        <v>0</v>
      </c>
      <c r="M48" s="24">
        <f>SUMIFS(M49:M68,A49:A68,"P")</f>
        <v>0</v>
      </c>
      <c r="N48" s="25"/>
    </row>
    <row r="49">
      <c r="A49" s="1" t="s">
        <v>178</v>
      </c>
      <c r="B49" s="1">
        <v>10</v>
      </c>
      <c r="C49" s="26" t="s">
        <v>1683</v>
      </c>
      <c r="D49" t="s">
        <v>180</v>
      </c>
      <c r="E49" s="27" t="s">
        <v>1684</v>
      </c>
      <c r="F49" s="28" t="s">
        <v>544</v>
      </c>
      <c r="G49" s="29">
        <v>6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1655</v>
      </c>
    </row>
    <row r="52" ht="38.25">
      <c r="A52" s="1" t="s">
        <v>185</v>
      </c>
      <c r="E52" s="27" t="s">
        <v>1685</v>
      </c>
    </row>
    <row r="53">
      <c r="A53" s="1" t="s">
        <v>178</v>
      </c>
      <c r="B53" s="1">
        <v>11</v>
      </c>
      <c r="C53" s="26" t="s">
        <v>1686</v>
      </c>
      <c r="D53" t="s">
        <v>180</v>
      </c>
      <c r="E53" s="27" t="s">
        <v>1687</v>
      </c>
      <c r="F53" s="28" t="s">
        <v>544</v>
      </c>
      <c r="G53" s="29">
        <v>100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1655</v>
      </c>
    </row>
    <row r="56" ht="51">
      <c r="A56" s="1" t="s">
        <v>185</v>
      </c>
      <c r="E56" s="27" t="s">
        <v>1688</v>
      </c>
    </row>
    <row r="57">
      <c r="A57" s="1" t="s">
        <v>178</v>
      </c>
      <c r="B57" s="1">
        <v>12</v>
      </c>
      <c r="C57" s="26" t="s">
        <v>1689</v>
      </c>
      <c r="D57" t="s">
        <v>180</v>
      </c>
      <c r="E57" s="27" t="s">
        <v>1690</v>
      </c>
      <c r="F57" s="28" t="s">
        <v>207</v>
      </c>
      <c r="G57" s="29">
        <v>6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1655</v>
      </c>
    </row>
    <row r="60" ht="25.5">
      <c r="A60" s="1" t="s">
        <v>185</v>
      </c>
      <c r="E60" s="27" t="s">
        <v>1691</v>
      </c>
    </row>
    <row r="61">
      <c r="A61" s="1" t="s">
        <v>178</v>
      </c>
      <c r="B61" s="1">
        <v>13</v>
      </c>
      <c r="C61" s="26" t="s">
        <v>1692</v>
      </c>
      <c r="D61" t="s">
        <v>180</v>
      </c>
      <c r="E61" s="27" t="s">
        <v>1693</v>
      </c>
      <c r="F61" s="28" t="s">
        <v>207</v>
      </c>
      <c r="G61" s="29">
        <v>6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1655</v>
      </c>
    </row>
    <row r="64" ht="38.25">
      <c r="A64" s="1" t="s">
        <v>185</v>
      </c>
      <c r="E64" s="27" t="s">
        <v>1694</v>
      </c>
    </row>
    <row r="65">
      <c r="A65" s="1" t="s">
        <v>178</v>
      </c>
      <c r="B65" s="1">
        <v>14</v>
      </c>
      <c r="C65" s="26" t="s">
        <v>1695</v>
      </c>
      <c r="D65" t="s">
        <v>180</v>
      </c>
      <c r="E65" s="27" t="s">
        <v>1696</v>
      </c>
      <c r="F65" s="28" t="s">
        <v>207</v>
      </c>
      <c r="G65" s="29">
        <v>6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1655</v>
      </c>
    </row>
    <row r="68" ht="38.25">
      <c r="A68" s="1" t="s">
        <v>185</v>
      </c>
      <c r="E68" s="27" t="s">
        <v>1697</v>
      </c>
    </row>
    <row r="69">
      <c r="A69" s="1" t="s">
        <v>175</v>
      </c>
      <c r="C69" s="22" t="s">
        <v>1698</v>
      </c>
      <c r="E69" s="23" t="s">
        <v>1699</v>
      </c>
      <c r="L69" s="24">
        <f>SUMIFS(L70:L93,A70:A93,"P")</f>
        <v>0</v>
      </c>
      <c r="M69" s="24">
        <f>SUMIFS(M70:M93,A70:A93,"P")</f>
        <v>0</v>
      </c>
      <c r="N69" s="25"/>
    </row>
    <row r="70">
      <c r="A70" s="1" t="s">
        <v>178</v>
      </c>
      <c r="B70" s="1">
        <v>15</v>
      </c>
      <c r="C70" s="26" t="s">
        <v>1700</v>
      </c>
      <c r="D70" t="s">
        <v>180</v>
      </c>
      <c r="E70" s="27" t="s">
        <v>1701</v>
      </c>
      <c r="F70" s="28" t="s">
        <v>544</v>
      </c>
      <c r="G70" s="29">
        <v>30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1655</v>
      </c>
    </row>
    <row r="73" ht="38.25">
      <c r="A73" s="1" t="s">
        <v>185</v>
      </c>
      <c r="E73" s="27" t="s">
        <v>1702</v>
      </c>
    </row>
    <row r="74">
      <c r="A74" s="1" t="s">
        <v>178</v>
      </c>
      <c r="B74" s="1">
        <v>16</v>
      </c>
      <c r="C74" s="26" t="s">
        <v>407</v>
      </c>
      <c r="D74" t="s">
        <v>180</v>
      </c>
      <c r="E74" s="27" t="s">
        <v>408</v>
      </c>
      <c r="F74" s="28" t="s">
        <v>544</v>
      </c>
      <c r="G74" s="29">
        <v>310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1655</v>
      </c>
    </row>
    <row r="77" ht="38.25">
      <c r="A77" s="1" t="s">
        <v>185</v>
      </c>
      <c r="E77" s="27" t="s">
        <v>1702</v>
      </c>
    </row>
    <row r="78" ht="25.5">
      <c r="A78" s="1" t="s">
        <v>178</v>
      </c>
      <c r="B78" s="1">
        <v>17</v>
      </c>
      <c r="C78" s="26" t="s">
        <v>1703</v>
      </c>
      <c r="D78" t="s">
        <v>180</v>
      </c>
      <c r="E78" s="27" t="s">
        <v>1704</v>
      </c>
      <c r="F78" s="28" t="s">
        <v>207</v>
      </c>
      <c r="G78" s="29">
        <v>12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1655</v>
      </c>
    </row>
    <row r="81" ht="38.25">
      <c r="A81" s="1" t="s">
        <v>185</v>
      </c>
      <c r="E81" s="27" t="s">
        <v>1705</v>
      </c>
    </row>
    <row r="82" ht="25.5">
      <c r="A82" s="1" t="s">
        <v>178</v>
      </c>
      <c r="B82" s="1">
        <v>18</v>
      </c>
      <c r="C82" s="26" t="s">
        <v>411</v>
      </c>
      <c r="D82" t="s">
        <v>180</v>
      </c>
      <c r="E82" s="27" t="s">
        <v>412</v>
      </c>
      <c r="F82" s="28" t="s">
        <v>207</v>
      </c>
      <c r="G82" s="29">
        <v>12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1655</v>
      </c>
    </row>
    <row r="85" ht="38.25">
      <c r="A85" s="1" t="s">
        <v>185</v>
      </c>
      <c r="E85" s="27" t="s">
        <v>1705</v>
      </c>
    </row>
    <row r="86">
      <c r="A86" s="1" t="s">
        <v>178</v>
      </c>
      <c r="B86" s="1">
        <v>19</v>
      </c>
      <c r="C86" s="26" t="s">
        <v>1706</v>
      </c>
      <c r="D86" t="s">
        <v>180</v>
      </c>
      <c r="E86" s="27" t="s">
        <v>1707</v>
      </c>
      <c r="F86" s="28" t="s">
        <v>544</v>
      </c>
      <c r="G86" s="29">
        <v>300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1655</v>
      </c>
    </row>
    <row r="89" ht="25.5">
      <c r="A89" s="1" t="s">
        <v>185</v>
      </c>
      <c r="E89" s="27" t="s">
        <v>1708</v>
      </c>
    </row>
    <row r="90">
      <c r="A90" s="1" t="s">
        <v>178</v>
      </c>
      <c r="B90" s="1">
        <v>20</v>
      </c>
      <c r="C90" s="26" t="s">
        <v>1709</v>
      </c>
      <c r="D90" t="s">
        <v>180</v>
      </c>
      <c r="E90" s="27" t="s">
        <v>1710</v>
      </c>
      <c r="F90" s="28" t="s">
        <v>207</v>
      </c>
      <c r="G90" s="29">
        <v>62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1655</v>
      </c>
    </row>
    <row r="93" ht="25.5">
      <c r="A93" s="1" t="s">
        <v>185</v>
      </c>
      <c r="E93" s="27" t="s">
        <v>1711</v>
      </c>
    </row>
    <row r="94">
      <c r="A94" s="1" t="s">
        <v>175</v>
      </c>
      <c r="C94" s="22" t="s">
        <v>1712</v>
      </c>
      <c r="E94" s="23" t="s">
        <v>1713</v>
      </c>
      <c r="L94" s="24">
        <f>SUMIFS(L95:L110,A95:A110,"P")</f>
        <v>0</v>
      </c>
      <c r="M94" s="24">
        <f>SUMIFS(M95:M110,A95:A110,"P")</f>
        <v>0</v>
      </c>
      <c r="N94" s="25"/>
    </row>
    <row r="95">
      <c r="A95" s="1" t="s">
        <v>178</v>
      </c>
      <c r="B95" s="1">
        <v>21</v>
      </c>
      <c r="C95" s="26" t="s">
        <v>1802</v>
      </c>
      <c r="D95" t="s">
        <v>180</v>
      </c>
      <c r="E95" s="27" t="s">
        <v>1803</v>
      </c>
      <c r="F95" s="28" t="s">
        <v>207</v>
      </c>
      <c r="G95" s="29">
        <v>6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1655</v>
      </c>
    </row>
    <row r="98" ht="63.75">
      <c r="A98" s="1" t="s">
        <v>185</v>
      </c>
      <c r="E98" s="27" t="s">
        <v>1716</v>
      </c>
    </row>
    <row r="99">
      <c r="A99" s="1" t="s">
        <v>178</v>
      </c>
      <c r="B99" s="1">
        <v>22</v>
      </c>
      <c r="C99" s="26" t="s">
        <v>1717</v>
      </c>
      <c r="D99" t="s">
        <v>180</v>
      </c>
      <c r="E99" s="27" t="s">
        <v>1718</v>
      </c>
      <c r="F99" s="28" t="s">
        <v>207</v>
      </c>
      <c r="G99" s="29">
        <v>6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1655</v>
      </c>
    </row>
    <row r="102" ht="38.25">
      <c r="A102" s="1" t="s">
        <v>185</v>
      </c>
      <c r="E102" s="27" t="s">
        <v>1719</v>
      </c>
    </row>
    <row r="103" ht="25.5">
      <c r="A103" s="1" t="s">
        <v>178</v>
      </c>
      <c r="B103" s="1">
        <v>23</v>
      </c>
      <c r="C103" s="26" t="s">
        <v>1720</v>
      </c>
      <c r="D103" t="s">
        <v>180</v>
      </c>
      <c r="E103" s="27" t="s">
        <v>1721</v>
      </c>
      <c r="F103" s="28" t="s">
        <v>207</v>
      </c>
      <c r="G103" s="29">
        <v>6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1655</v>
      </c>
    </row>
    <row r="106" ht="38.25">
      <c r="A106" s="1" t="s">
        <v>185</v>
      </c>
      <c r="E106" s="27" t="s">
        <v>1722</v>
      </c>
    </row>
    <row r="107">
      <c r="A107" s="1" t="s">
        <v>178</v>
      </c>
      <c r="B107" s="1">
        <v>24</v>
      </c>
      <c r="C107" s="26" t="s">
        <v>1821</v>
      </c>
      <c r="D107" t="s">
        <v>180</v>
      </c>
      <c r="E107" s="27" t="s">
        <v>1822</v>
      </c>
      <c r="F107" s="28" t="s">
        <v>207</v>
      </c>
      <c r="G107" s="29">
        <v>6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1655</v>
      </c>
    </row>
    <row r="110" ht="38.25">
      <c r="A110" s="1" t="s">
        <v>185</v>
      </c>
      <c r="E110" s="27" t="s">
        <v>1725</v>
      </c>
    </row>
    <row r="111">
      <c r="A111" s="1" t="s">
        <v>175</v>
      </c>
      <c r="C111" s="22" t="s">
        <v>1726</v>
      </c>
      <c r="E111" s="23" t="s">
        <v>1727</v>
      </c>
      <c r="L111" s="24">
        <f>SUMIFS(L112:L147,A112:A147,"P")</f>
        <v>0</v>
      </c>
      <c r="M111" s="24">
        <f>SUMIFS(M112:M147,A112:A147,"P")</f>
        <v>0</v>
      </c>
      <c r="N111" s="25"/>
    </row>
    <row r="112" ht="25.5">
      <c r="A112" s="1" t="s">
        <v>178</v>
      </c>
      <c r="B112" s="1">
        <v>25</v>
      </c>
      <c r="C112" s="26" t="s">
        <v>1783</v>
      </c>
      <c r="D112" t="s">
        <v>180</v>
      </c>
      <c r="E112" s="27" t="s">
        <v>1784</v>
      </c>
      <c r="F112" s="28" t="s">
        <v>207</v>
      </c>
      <c r="G112" s="29">
        <v>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1655</v>
      </c>
    </row>
    <row r="115" ht="63.75">
      <c r="A115" s="1" t="s">
        <v>185</v>
      </c>
      <c r="E115" s="27" t="s">
        <v>1730</v>
      </c>
    </row>
    <row r="116" ht="25.5">
      <c r="A116" s="1" t="s">
        <v>178</v>
      </c>
      <c r="B116" s="1">
        <v>26</v>
      </c>
      <c r="C116" s="26" t="s">
        <v>1733</v>
      </c>
      <c r="D116" t="s">
        <v>180</v>
      </c>
      <c r="E116" s="27" t="s">
        <v>1734</v>
      </c>
      <c r="F116" s="28" t="s">
        <v>207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1655</v>
      </c>
    </row>
    <row r="119" ht="38.25">
      <c r="A119" s="1" t="s">
        <v>185</v>
      </c>
      <c r="E119" s="27" t="s">
        <v>1735</v>
      </c>
    </row>
    <row r="120">
      <c r="A120" s="1" t="s">
        <v>178</v>
      </c>
      <c r="B120" s="1">
        <v>27</v>
      </c>
      <c r="C120" s="26" t="s">
        <v>1736</v>
      </c>
      <c r="D120" t="s">
        <v>180</v>
      </c>
      <c r="E120" s="27" t="s">
        <v>1737</v>
      </c>
      <c r="F120" s="28" t="s">
        <v>207</v>
      </c>
      <c r="G120" s="29">
        <v>2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1655</v>
      </c>
    </row>
    <row r="123" ht="38.25">
      <c r="A123" s="1" t="s">
        <v>185</v>
      </c>
      <c r="E123" s="27" t="s">
        <v>1738</v>
      </c>
    </row>
    <row r="124">
      <c r="A124" s="1" t="s">
        <v>178</v>
      </c>
      <c r="B124" s="1">
        <v>28</v>
      </c>
      <c r="C124" s="26" t="s">
        <v>1739</v>
      </c>
      <c r="D124" t="s">
        <v>180</v>
      </c>
      <c r="E124" s="27" t="s">
        <v>1740</v>
      </c>
      <c r="F124" s="28" t="s">
        <v>207</v>
      </c>
      <c r="G124" s="29">
        <v>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1655</v>
      </c>
    </row>
    <row r="127" ht="38.25">
      <c r="A127" s="1" t="s">
        <v>185</v>
      </c>
      <c r="E127" s="27" t="s">
        <v>1741</v>
      </c>
    </row>
    <row r="128">
      <c r="A128" s="1" t="s">
        <v>178</v>
      </c>
      <c r="B128" s="1">
        <v>29</v>
      </c>
      <c r="C128" s="26" t="s">
        <v>1742</v>
      </c>
      <c r="D128" t="s">
        <v>180</v>
      </c>
      <c r="E128" s="27" t="s">
        <v>1743</v>
      </c>
      <c r="F128" s="28" t="s">
        <v>352</v>
      </c>
      <c r="G128" s="29">
        <v>120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1655</v>
      </c>
    </row>
    <row r="131" ht="38.25">
      <c r="A131" s="1" t="s">
        <v>185</v>
      </c>
      <c r="E131" s="27" t="s">
        <v>1744</v>
      </c>
    </row>
    <row r="132">
      <c r="A132" s="1" t="s">
        <v>178</v>
      </c>
      <c r="B132" s="1">
        <v>30</v>
      </c>
      <c r="C132" s="26" t="s">
        <v>1745</v>
      </c>
      <c r="D132" t="s">
        <v>180</v>
      </c>
      <c r="E132" s="27" t="s">
        <v>1746</v>
      </c>
      <c r="F132" s="28" t="s">
        <v>352</v>
      </c>
      <c r="G132" s="29">
        <v>16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1655</v>
      </c>
    </row>
    <row r="135" ht="38.25">
      <c r="A135" s="1" t="s">
        <v>185</v>
      </c>
      <c r="E135" s="27" t="s">
        <v>1747</v>
      </c>
    </row>
    <row r="136">
      <c r="A136" s="1" t="s">
        <v>178</v>
      </c>
      <c r="B136" s="1">
        <v>31</v>
      </c>
      <c r="C136" s="26" t="s">
        <v>1748</v>
      </c>
      <c r="D136" t="s">
        <v>180</v>
      </c>
      <c r="E136" s="27" t="s">
        <v>1749</v>
      </c>
      <c r="F136" s="28" t="s">
        <v>352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1655</v>
      </c>
    </row>
    <row r="139" ht="38.25">
      <c r="A139" s="1" t="s">
        <v>185</v>
      </c>
      <c r="E139" s="27" t="s">
        <v>1750</v>
      </c>
    </row>
    <row r="140">
      <c r="A140" s="1" t="s">
        <v>178</v>
      </c>
      <c r="B140" s="1">
        <v>32</v>
      </c>
      <c r="C140" s="26" t="s">
        <v>1751</v>
      </c>
      <c r="D140" t="s">
        <v>180</v>
      </c>
      <c r="E140" s="27" t="s">
        <v>1752</v>
      </c>
      <c r="F140" s="28" t="s">
        <v>352</v>
      </c>
      <c r="G140" s="29">
        <v>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1655</v>
      </c>
    </row>
    <row r="143" ht="38.25">
      <c r="A143" s="1" t="s">
        <v>185</v>
      </c>
      <c r="E143" s="27" t="s">
        <v>1753</v>
      </c>
    </row>
    <row r="144">
      <c r="A144" s="1" t="s">
        <v>178</v>
      </c>
      <c r="B144" s="1">
        <v>33</v>
      </c>
      <c r="C144" s="26" t="s">
        <v>1754</v>
      </c>
      <c r="D144" t="s">
        <v>180</v>
      </c>
      <c r="E144" s="27" t="s">
        <v>1755</v>
      </c>
      <c r="F144" s="28" t="s">
        <v>352</v>
      </c>
      <c r="G144" s="29">
        <v>6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  <c r="E146" s="33" t="s">
        <v>1655</v>
      </c>
    </row>
    <row r="147" ht="38.25">
      <c r="A147" s="1" t="s">
        <v>185</v>
      </c>
      <c r="E147" s="27" t="s">
        <v>1756</v>
      </c>
    </row>
    <row r="148">
      <c r="A148" s="1" t="s">
        <v>175</v>
      </c>
      <c r="C148" s="22" t="s">
        <v>1757</v>
      </c>
      <c r="E148" s="23" t="s">
        <v>1758</v>
      </c>
      <c r="L148" s="24">
        <f>SUMIFS(L149:L152,A149:A152,"P")</f>
        <v>0</v>
      </c>
      <c r="M148" s="24">
        <f>SUMIFS(M149:M152,A149:A152,"P")</f>
        <v>0</v>
      </c>
      <c r="N148" s="25"/>
    </row>
    <row r="149">
      <c r="A149" s="1" t="s">
        <v>178</v>
      </c>
      <c r="B149" s="1">
        <v>34</v>
      </c>
      <c r="C149" s="26" t="s">
        <v>1759</v>
      </c>
      <c r="D149" t="s">
        <v>180</v>
      </c>
      <c r="E149" s="27" t="s">
        <v>1760</v>
      </c>
      <c r="F149" s="28" t="s">
        <v>207</v>
      </c>
      <c r="G149" s="29">
        <v>24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985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1655</v>
      </c>
    </row>
    <row r="152" ht="38.25">
      <c r="A152" s="1" t="s">
        <v>185</v>
      </c>
      <c r="E152" s="27" t="s">
        <v>1761</v>
      </c>
    </row>
    <row r="153">
      <c r="A153" s="1" t="s">
        <v>175</v>
      </c>
      <c r="C153" s="22" t="s">
        <v>369</v>
      </c>
      <c r="E153" s="23" t="s">
        <v>855</v>
      </c>
      <c r="L153" s="24">
        <f>SUMIFS(L154:L157,A154:A157,"P")</f>
        <v>0</v>
      </c>
      <c r="M153" s="24">
        <f>SUMIFS(M154:M157,A154:A157,"P")</f>
        <v>0</v>
      </c>
      <c r="N153" s="25"/>
    </row>
    <row r="154" ht="25.5">
      <c r="A154" s="1" t="s">
        <v>178</v>
      </c>
      <c r="B154" s="1">
        <v>35</v>
      </c>
      <c r="C154" s="26" t="s">
        <v>666</v>
      </c>
      <c r="D154" t="s">
        <v>372</v>
      </c>
      <c r="E154" s="27" t="s">
        <v>667</v>
      </c>
      <c r="F154" s="28" t="s">
        <v>374</v>
      </c>
      <c r="G154" s="29">
        <v>15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180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 ht="38.25">
      <c r="A155" s="1" t="s">
        <v>183</v>
      </c>
      <c r="E155" s="27" t="s">
        <v>1554</v>
      </c>
    </row>
    <row r="156">
      <c r="A156" s="1" t="s">
        <v>184</v>
      </c>
      <c r="E156" s="33" t="s">
        <v>1823</v>
      </c>
    </row>
    <row r="157" ht="153">
      <c r="A157" s="1" t="s">
        <v>185</v>
      </c>
      <c r="E157" s="27" t="s">
        <v>859</v>
      </c>
    </row>
  </sheetData>
  <sheetProtection sheet="1" objects="1" scenarios="1" spinCount="100000" saltValue="SrXpPTFvayRpkIXX/5Q7sJFVZL0Sg0Y6aEBweSozw2HmfNZhWp5IHFvVIi0UPPQN59xfazoN55JJdEDgM+X81w==" hashValue="AS8PKlAOVseHR4bbkBBIie4ZNvi41eD3/UiMra8JHRKcNvJX/dMnS4TNMqs8oaF4bC95oBN2/TzyeqMtnTm4A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COUNTIFS(L8:L125,"=0",A8:A125,"P")+COUNTIFS(L8:L125,"",A8:A125,"P")+SUM(Q8:Q125)</f>
        <v>0</v>
      </c>
    </row>
    <row r="8">
      <c r="A8" s="1" t="s">
        <v>173</v>
      </c>
      <c r="C8" s="22" t="s">
        <v>1824</v>
      </c>
      <c r="E8" s="23" t="s">
        <v>63</v>
      </c>
      <c r="L8" s="24">
        <f>L9+L26+L31+L48+L69+L86+L95+L120</f>
        <v>0</v>
      </c>
      <c r="M8" s="24">
        <f>M9+M26+M31+M48+M69+M86+M95+M120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1652</v>
      </c>
      <c r="D10" t="s">
        <v>180</v>
      </c>
      <c r="E10" s="27" t="s">
        <v>1653</v>
      </c>
      <c r="F10" s="28" t="s">
        <v>1654</v>
      </c>
      <c r="G10" s="29">
        <v>50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1655</v>
      </c>
    </row>
    <row r="13">
      <c r="A13" s="1" t="s">
        <v>185</v>
      </c>
      <c r="E13" s="27" t="s">
        <v>1656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16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1655</v>
      </c>
    </row>
    <row r="17" ht="204">
      <c r="A17" s="1" t="s">
        <v>185</v>
      </c>
      <c r="E17" s="27" t="s">
        <v>1657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13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1655</v>
      </c>
    </row>
    <row r="21" ht="153">
      <c r="A21" s="1" t="s">
        <v>185</v>
      </c>
      <c r="E21" s="27" t="s">
        <v>1658</v>
      </c>
    </row>
    <row r="22">
      <c r="A22" s="1" t="s">
        <v>178</v>
      </c>
      <c r="B22" s="1">
        <v>4</v>
      </c>
      <c r="C22" s="26" t="s">
        <v>1659</v>
      </c>
      <c r="D22" t="s">
        <v>180</v>
      </c>
      <c r="E22" s="27" t="s">
        <v>1660</v>
      </c>
      <c r="F22" s="28" t="s">
        <v>1654</v>
      </c>
      <c r="G22" s="29">
        <v>50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1655</v>
      </c>
    </row>
    <row r="25" ht="38.25">
      <c r="A25" s="1" t="s">
        <v>185</v>
      </c>
      <c r="E25" s="27" t="s">
        <v>1661</v>
      </c>
    </row>
    <row r="26">
      <c r="A26" s="1" t="s">
        <v>175</v>
      </c>
      <c r="C26" s="22" t="s">
        <v>603</v>
      </c>
      <c r="E26" s="23" t="s">
        <v>604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178</v>
      </c>
      <c r="B27" s="1">
        <v>5</v>
      </c>
      <c r="C27" s="26" t="s">
        <v>1665</v>
      </c>
      <c r="D27" t="s">
        <v>180</v>
      </c>
      <c r="E27" s="27" t="s">
        <v>1666</v>
      </c>
      <c r="F27" s="28" t="s">
        <v>182</v>
      </c>
      <c r="G27" s="29">
        <v>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1655</v>
      </c>
    </row>
    <row r="30" ht="38.25">
      <c r="A30" s="1" t="s">
        <v>185</v>
      </c>
      <c r="E30" s="27" t="s">
        <v>1667</v>
      </c>
    </row>
    <row r="31">
      <c r="A31" s="1" t="s">
        <v>175</v>
      </c>
      <c r="C31" s="22" t="s">
        <v>1668</v>
      </c>
      <c r="E31" s="23" t="s">
        <v>620</v>
      </c>
      <c r="L31" s="24">
        <f>SUMIFS(L32:L47,A32:A47,"P")</f>
        <v>0</v>
      </c>
      <c r="M31" s="24">
        <f>SUMIFS(M32:M47,A32:A47,"P")</f>
        <v>0</v>
      </c>
      <c r="N31" s="25"/>
    </row>
    <row r="32" ht="25.5">
      <c r="A32" s="1" t="s">
        <v>178</v>
      </c>
      <c r="B32" s="1">
        <v>6</v>
      </c>
      <c r="C32" s="26" t="s">
        <v>1669</v>
      </c>
      <c r="D32" t="s">
        <v>180</v>
      </c>
      <c r="E32" s="27" t="s">
        <v>1670</v>
      </c>
      <c r="F32" s="28" t="s">
        <v>207</v>
      </c>
      <c r="G32" s="29">
        <v>4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985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1655</v>
      </c>
    </row>
    <row r="35" ht="25.5">
      <c r="A35" s="1" t="s">
        <v>185</v>
      </c>
      <c r="E35" s="27" t="s">
        <v>1671</v>
      </c>
    </row>
    <row r="36">
      <c r="A36" s="1" t="s">
        <v>178</v>
      </c>
      <c r="B36" s="1">
        <v>7</v>
      </c>
      <c r="C36" s="26" t="s">
        <v>1672</v>
      </c>
      <c r="D36" t="s">
        <v>180</v>
      </c>
      <c r="E36" s="27" t="s">
        <v>1673</v>
      </c>
      <c r="F36" s="28" t="s">
        <v>544</v>
      </c>
      <c r="G36" s="29">
        <v>50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1655</v>
      </c>
    </row>
    <row r="39" ht="51">
      <c r="A39" s="1" t="s">
        <v>185</v>
      </c>
      <c r="E39" s="27" t="s">
        <v>1674</v>
      </c>
    </row>
    <row r="40">
      <c r="A40" s="1" t="s">
        <v>178</v>
      </c>
      <c r="B40" s="1">
        <v>8</v>
      </c>
      <c r="C40" s="26" t="s">
        <v>1571</v>
      </c>
      <c r="D40" t="s">
        <v>180</v>
      </c>
      <c r="E40" s="27" t="s">
        <v>1572</v>
      </c>
      <c r="F40" s="28" t="s">
        <v>544</v>
      </c>
      <c r="G40" s="29">
        <v>50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1655</v>
      </c>
    </row>
    <row r="43" ht="76.5">
      <c r="A43" s="1" t="s">
        <v>185</v>
      </c>
      <c r="E43" s="27" t="s">
        <v>1675</v>
      </c>
    </row>
    <row r="44" ht="25.5">
      <c r="A44" s="1" t="s">
        <v>178</v>
      </c>
      <c r="B44" s="1">
        <v>9</v>
      </c>
      <c r="C44" s="26" t="s">
        <v>1798</v>
      </c>
      <c r="D44" t="s">
        <v>180</v>
      </c>
      <c r="E44" s="27" t="s">
        <v>1799</v>
      </c>
      <c r="F44" s="28" t="s">
        <v>544</v>
      </c>
      <c r="G44" s="29">
        <v>3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1655</v>
      </c>
    </row>
    <row r="47" ht="25.5">
      <c r="A47" s="1" t="s">
        <v>185</v>
      </c>
      <c r="E47" s="27" t="s">
        <v>1681</v>
      </c>
    </row>
    <row r="48">
      <c r="A48" s="1" t="s">
        <v>175</v>
      </c>
      <c r="C48" s="22" t="s">
        <v>1418</v>
      </c>
      <c r="E48" s="23" t="s">
        <v>1682</v>
      </c>
      <c r="L48" s="24">
        <f>SUMIFS(L49:L68,A49:A68,"P")</f>
        <v>0</v>
      </c>
      <c r="M48" s="24">
        <f>SUMIFS(M49:M68,A49:A68,"P")</f>
        <v>0</v>
      </c>
      <c r="N48" s="25"/>
    </row>
    <row r="49">
      <c r="A49" s="1" t="s">
        <v>178</v>
      </c>
      <c r="B49" s="1">
        <v>10</v>
      </c>
      <c r="C49" s="26" t="s">
        <v>1683</v>
      </c>
      <c r="D49" t="s">
        <v>180</v>
      </c>
      <c r="E49" s="27" t="s">
        <v>1684</v>
      </c>
      <c r="F49" s="28" t="s">
        <v>544</v>
      </c>
      <c r="G49" s="29">
        <v>1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1655</v>
      </c>
    </row>
    <row r="52" ht="38.25">
      <c r="A52" s="1" t="s">
        <v>185</v>
      </c>
      <c r="E52" s="27" t="s">
        <v>1685</v>
      </c>
    </row>
    <row r="53">
      <c r="A53" s="1" t="s">
        <v>178</v>
      </c>
      <c r="B53" s="1">
        <v>11</v>
      </c>
      <c r="C53" s="26" t="s">
        <v>1686</v>
      </c>
      <c r="D53" t="s">
        <v>180</v>
      </c>
      <c r="E53" s="27" t="s">
        <v>1687</v>
      </c>
      <c r="F53" s="28" t="s">
        <v>544</v>
      </c>
      <c r="G53" s="29">
        <v>50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1655</v>
      </c>
    </row>
    <row r="56" ht="51">
      <c r="A56" s="1" t="s">
        <v>185</v>
      </c>
      <c r="E56" s="27" t="s">
        <v>1688</v>
      </c>
    </row>
    <row r="57">
      <c r="A57" s="1" t="s">
        <v>178</v>
      </c>
      <c r="B57" s="1">
        <v>12</v>
      </c>
      <c r="C57" s="26" t="s">
        <v>1825</v>
      </c>
      <c r="D57" t="s">
        <v>180</v>
      </c>
      <c r="E57" s="27" t="s">
        <v>1826</v>
      </c>
      <c r="F57" s="28" t="s">
        <v>207</v>
      </c>
      <c r="G57" s="29">
        <v>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1655</v>
      </c>
    </row>
    <row r="60" ht="38.25">
      <c r="A60" s="1" t="s">
        <v>185</v>
      </c>
      <c r="E60" s="27" t="s">
        <v>1827</v>
      </c>
    </row>
    <row r="61">
      <c r="A61" s="1" t="s">
        <v>178</v>
      </c>
      <c r="B61" s="1">
        <v>13</v>
      </c>
      <c r="C61" s="26" t="s">
        <v>1689</v>
      </c>
      <c r="D61" t="s">
        <v>180</v>
      </c>
      <c r="E61" s="27" t="s">
        <v>1690</v>
      </c>
      <c r="F61" s="28" t="s">
        <v>207</v>
      </c>
      <c r="G61" s="29">
        <v>5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1655</v>
      </c>
    </row>
    <row r="64" ht="25.5">
      <c r="A64" s="1" t="s">
        <v>185</v>
      </c>
      <c r="E64" s="27" t="s">
        <v>1691</v>
      </c>
    </row>
    <row r="65">
      <c r="A65" s="1" t="s">
        <v>178</v>
      </c>
      <c r="B65" s="1">
        <v>14</v>
      </c>
      <c r="C65" s="26" t="s">
        <v>1695</v>
      </c>
      <c r="D65" t="s">
        <v>180</v>
      </c>
      <c r="E65" s="27" t="s">
        <v>1696</v>
      </c>
      <c r="F65" s="28" t="s">
        <v>207</v>
      </c>
      <c r="G65" s="29">
        <v>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1655</v>
      </c>
    </row>
    <row r="68" ht="38.25">
      <c r="A68" s="1" t="s">
        <v>185</v>
      </c>
      <c r="E68" s="27" t="s">
        <v>1697</v>
      </c>
    </row>
    <row r="69">
      <c r="A69" s="1" t="s">
        <v>175</v>
      </c>
      <c r="C69" s="22" t="s">
        <v>1698</v>
      </c>
      <c r="E69" s="23" t="s">
        <v>1699</v>
      </c>
      <c r="L69" s="24">
        <f>SUMIFS(L70:L85,A70:A85,"P")</f>
        <v>0</v>
      </c>
      <c r="M69" s="24">
        <f>SUMIFS(M70:M85,A70:A85,"P")</f>
        <v>0</v>
      </c>
      <c r="N69" s="25"/>
    </row>
    <row r="70">
      <c r="A70" s="1" t="s">
        <v>178</v>
      </c>
      <c r="B70" s="1">
        <v>15</v>
      </c>
      <c r="C70" s="26" t="s">
        <v>220</v>
      </c>
      <c r="D70" t="s">
        <v>180</v>
      </c>
      <c r="E70" s="27" t="s">
        <v>221</v>
      </c>
      <c r="F70" s="28" t="s">
        <v>544</v>
      </c>
      <c r="G70" s="29">
        <v>135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1655</v>
      </c>
    </row>
    <row r="73" ht="38.25">
      <c r="A73" s="1" t="s">
        <v>185</v>
      </c>
      <c r="E73" s="27" t="s">
        <v>1702</v>
      </c>
    </row>
    <row r="74" ht="25.5">
      <c r="A74" s="1" t="s">
        <v>178</v>
      </c>
      <c r="B74" s="1">
        <v>16</v>
      </c>
      <c r="C74" s="26" t="s">
        <v>1828</v>
      </c>
      <c r="D74" t="s">
        <v>180</v>
      </c>
      <c r="E74" s="27" t="s">
        <v>1829</v>
      </c>
      <c r="F74" s="28" t="s">
        <v>207</v>
      </c>
      <c r="G74" s="29">
        <v>4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1655</v>
      </c>
    </row>
    <row r="77" ht="38.25">
      <c r="A77" s="1" t="s">
        <v>185</v>
      </c>
      <c r="E77" s="27" t="s">
        <v>1705</v>
      </c>
    </row>
    <row r="78">
      <c r="A78" s="1" t="s">
        <v>178</v>
      </c>
      <c r="B78" s="1">
        <v>17</v>
      </c>
      <c r="C78" s="26" t="s">
        <v>1706</v>
      </c>
      <c r="D78" t="s">
        <v>180</v>
      </c>
      <c r="E78" s="27" t="s">
        <v>1707</v>
      </c>
      <c r="F78" s="28" t="s">
        <v>544</v>
      </c>
      <c r="G78" s="29">
        <v>180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1655</v>
      </c>
    </row>
    <row r="81" ht="25.5">
      <c r="A81" s="1" t="s">
        <v>185</v>
      </c>
      <c r="E81" s="27" t="s">
        <v>1708</v>
      </c>
    </row>
    <row r="82">
      <c r="A82" s="1" t="s">
        <v>178</v>
      </c>
      <c r="B82" s="1">
        <v>18</v>
      </c>
      <c r="C82" s="26" t="s">
        <v>1709</v>
      </c>
      <c r="D82" t="s">
        <v>180</v>
      </c>
      <c r="E82" s="27" t="s">
        <v>1710</v>
      </c>
      <c r="F82" s="28" t="s">
        <v>207</v>
      </c>
      <c r="G82" s="29">
        <v>30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1655</v>
      </c>
    </row>
    <row r="85" ht="25.5">
      <c r="A85" s="1" t="s">
        <v>185</v>
      </c>
      <c r="E85" s="27" t="s">
        <v>1711</v>
      </c>
    </row>
    <row r="86">
      <c r="A86" s="1" t="s">
        <v>175</v>
      </c>
      <c r="C86" s="22" t="s">
        <v>1712</v>
      </c>
      <c r="E86" s="23" t="s">
        <v>1713</v>
      </c>
      <c r="L86" s="24">
        <f>SUMIFS(L87:L94,A87:A94,"P")</f>
        <v>0</v>
      </c>
      <c r="M86" s="24">
        <f>SUMIFS(M87:M94,A87:A94,"P")</f>
        <v>0</v>
      </c>
      <c r="N86" s="25"/>
    </row>
    <row r="87" ht="25.5">
      <c r="A87" s="1" t="s">
        <v>178</v>
      </c>
      <c r="B87" s="1">
        <v>19</v>
      </c>
      <c r="C87" s="26" t="s">
        <v>1830</v>
      </c>
      <c r="D87" t="s">
        <v>180</v>
      </c>
      <c r="E87" s="27" t="s">
        <v>1831</v>
      </c>
      <c r="F87" s="28" t="s">
        <v>207</v>
      </c>
      <c r="G87" s="29">
        <v>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1655</v>
      </c>
    </row>
    <row r="90" ht="38.25">
      <c r="A90" s="1" t="s">
        <v>185</v>
      </c>
      <c r="E90" s="27" t="s">
        <v>1832</v>
      </c>
    </row>
    <row r="91" ht="25.5">
      <c r="A91" s="1" t="s">
        <v>178</v>
      </c>
      <c r="B91" s="1">
        <v>27</v>
      </c>
      <c r="C91" s="26" t="s">
        <v>1833</v>
      </c>
      <c r="D91" t="s">
        <v>180</v>
      </c>
      <c r="E91" s="27" t="s">
        <v>1834</v>
      </c>
      <c r="F91" s="28" t="s">
        <v>207</v>
      </c>
      <c r="G91" s="29">
        <v>1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1655</v>
      </c>
    </row>
    <row r="94" ht="38.25">
      <c r="A94" s="1" t="s">
        <v>185</v>
      </c>
      <c r="E94" s="27" t="s">
        <v>1835</v>
      </c>
    </row>
    <row r="95">
      <c r="A95" s="1" t="s">
        <v>175</v>
      </c>
      <c r="C95" s="22" t="s">
        <v>1726</v>
      </c>
      <c r="E95" s="23" t="s">
        <v>1727</v>
      </c>
      <c r="L95" s="24">
        <f>SUMIFS(L96:L119,A96:A119,"P")</f>
        <v>0</v>
      </c>
      <c r="M95" s="24">
        <f>SUMIFS(M96:M119,A96:A119,"P")</f>
        <v>0</v>
      </c>
      <c r="N95" s="25"/>
    </row>
    <row r="96" ht="25.5">
      <c r="A96" s="1" t="s">
        <v>178</v>
      </c>
      <c r="B96" s="1">
        <v>20</v>
      </c>
      <c r="C96" s="26" t="s">
        <v>1783</v>
      </c>
      <c r="D96" t="s">
        <v>180</v>
      </c>
      <c r="E96" s="27" t="s">
        <v>1784</v>
      </c>
      <c r="F96" s="28" t="s">
        <v>207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985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>
      <c r="A98" s="1" t="s">
        <v>184</v>
      </c>
      <c r="E98" s="33" t="s">
        <v>1655</v>
      </c>
    </row>
    <row r="99" ht="63.75">
      <c r="A99" s="1" t="s">
        <v>185</v>
      </c>
      <c r="E99" s="27" t="s">
        <v>1730</v>
      </c>
    </row>
    <row r="100" ht="25.5">
      <c r="A100" s="1" t="s">
        <v>178</v>
      </c>
      <c r="B100" s="1">
        <v>21</v>
      </c>
      <c r="C100" s="26" t="s">
        <v>1733</v>
      </c>
      <c r="D100" t="s">
        <v>180</v>
      </c>
      <c r="E100" s="27" t="s">
        <v>1734</v>
      </c>
      <c r="F100" s="28" t="s">
        <v>207</v>
      </c>
      <c r="G100" s="29">
        <v>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985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  <c r="E102" s="33" t="s">
        <v>1655</v>
      </c>
    </row>
    <row r="103" ht="38.25">
      <c r="A103" s="1" t="s">
        <v>185</v>
      </c>
      <c r="E103" s="27" t="s">
        <v>1735</v>
      </c>
    </row>
    <row r="104">
      <c r="A104" s="1" t="s">
        <v>178</v>
      </c>
      <c r="B104" s="1">
        <v>22</v>
      </c>
      <c r="C104" s="26" t="s">
        <v>1836</v>
      </c>
      <c r="D104" t="s">
        <v>180</v>
      </c>
      <c r="E104" s="27" t="s">
        <v>1837</v>
      </c>
      <c r="F104" s="28" t="s">
        <v>207</v>
      </c>
      <c r="G104" s="29">
        <v>1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985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1655</v>
      </c>
    </row>
    <row r="107" ht="38.25">
      <c r="A107" s="1" t="s">
        <v>185</v>
      </c>
      <c r="E107" s="27" t="s">
        <v>1738</v>
      </c>
    </row>
    <row r="108">
      <c r="A108" s="1" t="s">
        <v>178</v>
      </c>
      <c r="B108" s="1">
        <v>23</v>
      </c>
      <c r="C108" s="26" t="s">
        <v>1742</v>
      </c>
      <c r="D108" t="s">
        <v>180</v>
      </c>
      <c r="E108" s="27" t="s">
        <v>1743</v>
      </c>
      <c r="F108" s="28" t="s">
        <v>352</v>
      </c>
      <c r="G108" s="29">
        <v>40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985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1655</v>
      </c>
    </row>
    <row r="111" ht="38.25">
      <c r="A111" s="1" t="s">
        <v>185</v>
      </c>
      <c r="E111" s="27" t="s">
        <v>1744</v>
      </c>
    </row>
    <row r="112">
      <c r="A112" s="1" t="s">
        <v>178</v>
      </c>
      <c r="B112" s="1">
        <v>24</v>
      </c>
      <c r="C112" s="26" t="s">
        <v>1745</v>
      </c>
      <c r="D112" t="s">
        <v>180</v>
      </c>
      <c r="E112" s="27" t="s">
        <v>1746</v>
      </c>
      <c r="F112" s="28" t="s">
        <v>352</v>
      </c>
      <c r="G112" s="29">
        <v>8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1655</v>
      </c>
    </row>
    <row r="115" ht="38.25">
      <c r="A115" s="1" t="s">
        <v>185</v>
      </c>
      <c r="E115" s="27" t="s">
        <v>1747</v>
      </c>
    </row>
    <row r="116">
      <c r="A116" s="1" t="s">
        <v>178</v>
      </c>
      <c r="B116" s="1">
        <v>25</v>
      </c>
      <c r="C116" s="26" t="s">
        <v>1754</v>
      </c>
      <c r="D116" t="s">
        <v>180</v>
      </c>
      <c r="E116" s="27" t="s">
        <v>1755</v>
      </c>
      <c r="F116" s="28" t="s">
        <v>352</v>
      </c>
      <c r="G116" s="29">
        <v>4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1655</v>
      </c>
    </row>
    <row r="119" ht="38.25">
      <c r="A119" s="1" t="s">
        <v>185</v>
      </c>
      <c r="E119" s="27" t="s">
        <v>1756</v>
      </c>
    </row>
    <row r="120">
      <c r="A120" s="1" t="s">
        <v>175</v>
      </c>
      <c r="C120" s="22" t="s">
        <v>369</v>
      </c>
      <c r="E120" s="23" t="s">
        <v>855</v>
      </c>
      <c r="L120" s="24">
        <f>SUMIFS(L121:L124,A121:A124,"P")</f>
        <v>0</v>
      </c>
      <c r="M120" s="24">
        <f>SUMIFS(M121:M124,A121:A124,"P")</f>
        <v>0</v>
      </c>
      <c r="N120" s="25"/>
    </row>
    <row r="121" ht="25.5">
      <c r="A121" s="1" t="s">
        <v>178</v>
      </c>
      <c r="B121" s="1">
        <v>26</v>
      </c>
      <c r="C121" s="26" t="s">
        <v>666</v>
      </c>
      <c r="D121" t="s">
        <v>372</v>
      </c>
      <c r="E121" s="27" t="s">
        <v>667</v>
      </c>
      <c r="F121" s="28" t="s">
        <v>374</v>
      </c>
      <c r="G121" s="29">
        <v>5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180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38.25">
      <c r="A122" s="1" t="s">
        <v>183</v>
      </c>
      <c r="E122" s="27" t="s">
        <v>1554</v>
      </c>
    </row>
    <row r="123">
      <c r="A123" s="1" t="s">
        <v>184</v>
      </c>
      <c r="E123" s="33" t="s">
        <v>957</v>
      </c>
    </row>
    <row r="124" ht="153">
      <c r="A124" s="1" t="s">
        <v>185</v>
      </c>
      <c r="E124" s="27" t="s">
        <v>859</v>
      </c>
    </row>
  </sheetData>
  <sheetProtection sheet="1" objects="1" scenarios="1" spinCount="100000" saltValue="0u8swAaIZn9zCX8ZPQaQRaaVfFGGXaNKDO1UTL4qA4gPKj/9xsmf+wlJqGKT9K0plWbQeB5i7+2igFCXoGOjZA==" hashValue="Q0RYVwf5sdOXfksR7TW+tnH+ek4thGo9nk9YmRnULlygh6dE/C6xDPgG2h9lUlZK3ncOpwgMgA7WoYW3mIYs+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COUNTIFS(L8:L289,"=0",A8:A289,"P")+COUNTIFS(L8:L289,"",A8:A289,"P")+SUM(Q8:Q289)</f>
        <v>0</v>
      </c>
    </row>
    <row r="8">
      <c r="A8" s="1" t="s">
        <v>173</v>
      </c>
      <c r="C8" s="22" t="s">
        <v>174</v>
      </c>
      <c r="E8" s="23" t="s">
        <v>15</v>
      </c>
      <c r="L8" s="24">
        <f>L9+L34+L255+L272</f>
        <v>0</v>
      </c>
      <c r="M8" s="24">
        <f>M9+M34+M255+M272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178</v>
      </c>
      <c r="B10" s="1">
        <v>58</v>
      </c>
      <c r="C10" s="26" t="s">
        <v>179</v>
      </c>
      <c r="D10" t="s">
        <v>180</v>
      </c>
      <c r="E10" s="27" t="s">
        <v>181</v>
      </c>
      <c r="F10" s="28" t="s">
        <v>182</v>
      </c>
      <c r="G10" s="29">
        <v>130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344.25">
      <c r="A13" s="1" t="s">
        <v>185</v>
      </c>
      <c r="E13" s="27" t="s">
        <v>186</v>
      </c>
    </row>
    <row r="14">
      <c r="A14" s="1" t="s">
        <v>178</v>
      </c>
      <c r="B14" s="1">
        <v>3</v>
      </c>
      <c r="C14" s="26" t="s">
        <v>187</v>
      </c>
      <c r="D14" t="s">
        <v>180</v>
      </c>
      <c r="E14" s="27" t="s">
        <v>188</v>
      </c>
      <c r="F14" s="28" t="s">
        <v>182</v>
      </c>
      <c r="G14" s="29">
        <v>1088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25.5">
      <c r="A17" s="1" t="s">
        <v>185</v>
      </c>
      <c r="E17" s="27" t="s">
        <v>189</v>
      </c>
    </row>
    <row r="18">
      <c r="A18" s="1" t="s">
        <v>178</v>
      </c>
      <c r="B18" s="1">
        <v>59</v>
      </c>
      <c r="C18" s="26" t="s">
        <v>190</v>
      </c>
      <c r="D18" t="s">
        <v>180</v>
      </c>
      <c r="E18" s="27" t="s">
        <v>191</v>
      </c>
      <c r="F18" s="28" t="s">
        <v>182</v>
      </c>
      <c r="G18" s="29">
        <v>64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344.25">
      <c r="A21" s="1" t="s">
        <v>185</v>
      </c>
      <c r="E21" s="27" t="s">
        <v>186</v>
      </c>
    </row>
    <row r="22">
      <c r="A22" s="1" t="s">
        <v>178</v>
      </c>
      <c r="B22" s="1">
        <v>4</v>
      </c>
      <c r="C22" s="26" t="s">
        <v>192</v>
      </c>
      <c r="D22" t="s">
        <v>180</v>
      </c>
      <c r="E22" s="27" t="s">
        <v>193</v>
      </c>
      <c r="F22" s="28" t="s">
        <v>194</v>
      </c>
      <c r="G22" s="29">
        <v>160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25.5">
      <c r="A25" s="1" t="s">
        <v>185</v>
      </c>
      <c r="E25" s="27" t="s">
        <v>195</v>
      </c>
    </row>
    <row r="26">
      <c r="A26" s="1" t="s">
        <v>178</v>
      </c>
      <c r="B26" s="1">
        <v>5</v>
      </c>
      <c r="C26" s="26" t="s">
        <v>196</v>
      </c>
      <c r="D26" t="s">
        <v>180</v>
      </c>
      <c r="E26" s="27" t="s">
        <v>197</v>
      </c>
      <c r="F26" s="28" t="s">
        <v>182</v>
      </c>
      <c r="G26" s="29">
        <v>194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229.5">
      <c r="A29" s="1" t="s">
        <v>185</v>
      </c>
      <c r="E29" s="27" t="s">
        <v>198</v>
      </c>
    </row>
    <row r="30">
      <c r="A30" s="1" t="s">
        <v>178</v>
      </c>
      <c r="B30" s="1">
        <v>6</v>
      </c>
      <c r="C30" s="26" t="s">
        <v>199</v>
      </c>
      <c r="D30" t="s">
        <v>180</v>
      </c>
      <c r="E30" s="27" t="s">
        <v>200</v>
      </c>
      <c r="F30" s="28" t="s">
        <v>201</v>
      </c>
      <c r="G30" s="29">
        <v>175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>
      <c r="A33" s="1" t="s">
        <v>185</v>
      </c>
      <c r="E33" s="27" t="s">
        <v>202</v>
      </c>
    </row>
    <row r="34">
      <c r="A34" s="1" t="s">
        <v>175</v>
      </c>
      <c r="C34" s="22" t="s">
        <v>203</v>
      </c>
      <c r="E34" s="23" t="s">
        <v>204</v>
      </c>
      <c r="L34" s="24">
        <f>SUMIFS(L35:L254,A35:A254,"P")</f>
        <v>0</v>
      </c>
      <c r="M34" s="24">
        <f>SUMIFS(M35:M254,A35:A254,"P")</f>
        <v>0</v>
      </c>
      <c r="N34" s="25"/>
    </row>
    <row r="35">
      <c r="A35" s="1" t="s">
        <v>178</v>
      </c>
      <c r="B35" s="1">
        <v>7</v>
      </c>
      <c r="C35" s="26" t="s">
        <v>205</v>
      </c>
      <c r="D35" t="s">
        <v>180</v>
      </c>
      <c r="E35" s="27" t="s">
        <v>206</v>
      </c>
      <c r="F35" s="28" t="s">
        <v>207</v>
      </c>
      <c r="G35" s="29">
        <v>28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</row>
    <row r="38" ht="102">
      <c r="A38" s="1" t="s">
        <v>185</v>
      </c>
      <c r="E38" s="27" t="s">
        <v>208</v>
      </c>
    </row>
    <row r="39">
      <c r="A39" s="1" t="s">
        <v>178</v>
      </c>
      <c r="B39" s="1">
        <v>8</v>
      </c>
      <c r="C39" s="26" t="s">
        <v>209</v>
      </c>
      <c r="D39" t="s">
        <v>180</v>
      </c>
      <c r="E39" s="27" t="s">
        <v>210</v>
      </c>
      <c r="F39" s="28" t="s">
        <v>194</v>
      </c>
      <c r="G39" s="29">
        <v>60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</row>
    <row r="42" ht="102">
      <c r="A42" s="1" t="s">
        <v>185</v>
      </c>
      <c r="E42" s="27" t="s">
        <v>211</v>
      </c>
    </row>
    <row r="43">
      <c r="A43" s="1" t="s">
        <v>178</v>
      </c>
      <c r="B43" s="1">
        <v>9</v>
      </c>
      <c r="C43" s="26" t="s">
        <v>212</v>
      </c>
      <c r="D43" t="s">
        <v>180</v>
      </c>
      <c r="E43" s="27" t="s">
        <v>213</v>
      </c>
      <c r="F43" s="28" t="s">
        <v>194</v>
      </c>
      <c r="G43" s="29">
        <v>135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102">
      <c r="A46" s="1" t="s">
        <v>185</v>
      </c>
      <c r="E46" s="27" t="s">
        <v>211</v>
      </c>
    </row>
    <row r="47">
      <c r="A47" s="1" t="s">
        <v>178</v>
      </c>
      <c r="B47" s="1">
        <v>10</v>
      </c>
      <c r="C47" s="26" t="s">
        <v>214</v>
      </c>
      <c r="D47" t="s">
        <v>180</v>
      </c>
      <c r="E47" s="27" t="s">
        <v>215</v>
      </c>
      <c r="F47" s="28" t="s">
        <v>194</v>
      </c>
      <c r="G47" s="29">
        <v>175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</row>
    <row r="50" ht="102">
      <c r="A50" s="1" t="s">
        <v>185</v>
      </c>
      <c r="E50" s="27" t="s">
        <v>216</v>
      </c>
    </row>
    <row r="51">
      <c r="A51" s="1" t="s">
        <v>178</v>
      </c>
      <c r="B51" s="1">
        <v>11</v>
      </c>
      <c r="C51" s="26" t="s">
        <v>217</v>
      </c>
      <c r="D51" t="s">
        <v>180</v>
      </c>
      <c r="E51" s="27" t="s">
        <v>218</v>
      </c>
      <c r="F51" s="28" t="s">
        <v>194</v>
      </c>
      <c r="G51" s="29">
        <v>80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</row>
    <row r="54" ht="140.25">
      <c r="A54" s="1" t="s">
        <v>185</v>
      </c>
      <c r="E54" s="27" t="s">
        <v>219</v>
      </c>
    </row>
    <row r="55">
      <c r="A55" s="1" t="s">
        <v>178</v>
      </c>
      <c r="B55" s="1">
        <v>12</v>
      </c>
      <c r="C55" s="26" t="s">
        <v>220</v>
      </c>
      <c r="D55" t="s">
        <v>180</v>
      </c>
      <c r="E55" s="27" t="s">
        <v>221</v>
      </c>
      <c r="F55" s="28" t="s">
        <v>194</v>
      </c>
      <c r="G55" s="29">
        <v>295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</row>
    <row r="58" ht="76.5">
      <c r="A58" s="1" t="s">
        <v>185</v>
      </c>
      <c r="E58" s="27" t="s">
        <v>222</v>
      </c>
    </row>
    <row r="59" ht="25.5">
      <c r="A59" s="1" t="s">
        <v>178</v>
      </c>
      <c r="B59" s="1">
        <v>64</v>
      </c>
      <c r="C59" s="26" t="s">
        <v>223</v>
      </c>
      <c r="D59" t="s">
        <v>180</v>
      </c>
      <c r="E59" s="27" t="s">
        <v>224</v>
      </c>
      <c r="F59" s="28" t="s">
        <v>207</v>
      </c>
      <c r="G59" s="29">
        <v>4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</row>
    <row r="62" ht="89.25">
      <c r="A62" s="1" t="s">
        <v>185</v>
      </c>
      <c r="E62" s="27" t="s">
        <v>225</v>
      </c>
    </row>
    <row r="63">
      <c r="A63" s="1" t="s">
        <v>178</v>
      </c>
      <c r="B63" s="1">
        <v>13</v>
      </c>
      <c r="C63" s="26" t="s">
        <v>226</v>
      </c>
      <c r="D63" t="s">
        <v>180</v>
      </c>
      <c r="E63" s="27" t="s">
        <v>227</v>
      </c>
      <c r="F63" s="28" t="s">
        <v>194</v>
      </c>
      <c r="G63" s="29">
        <v>435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>
      <c r="A65" s="1" t="s">
        <v>184</v>
      </c>
    </row>
    <row r="66" ht="114.75">
      <c r="A66" s="1" t="s">
        <v>185</v>
      </c>
      <c r="E66" s="27" t="s">
        <v>228</v>
      </c>
    </row>
    <row r="67">
      <c r="A67" s="1" t="s">
        <v>178</v>
      </c>
      <c r="B67" s="1">
        <v>60</v>
      </c>
      <c r="C67" s="26" t="s">
        <v>229</v>
      </c>
      <c r="D67" t="s">
        <v>180</v>
      </c>
      <c r="E67" s="27" t="s">
        <v>230</v>
      </c>
      <c r="F67" s="28" t="s">
        <v>231</v>
      </c>
      <c r="G67" s="29">
        <v>9.0099999999999998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</row>
    <row r="70" ht="76.5">
      <c r="A70" s="1" t="s">
        <v>185</v>
      </c>
      <c r="E70" s="27" t="s">
        <v>232</v>
      </c>
    </row>
    <row r="71">
      <c r="A71" s="1" t="s">
        <v>178</v>
      </c>
      <c r="B71" s="1">
        <v>61</v>
      </c>
      <c r="C71" s="26" t="s">
        <v>233</v>
      </c>
      <c r="D71" t="s">
        <v>180</v>
      </c>
      <c r="E71" s="27" t="s">
        <v>234</v>
      </c>
      <c r="F71" s="28" t="s">
        <v>231</v>
      </c>
      <c r="G71" s="29">
        <v>62.100000000000001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180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>
      <c r="A73" s="1" t="s">
        <v>184</v>
      </c>
    </row>
    <row r="74" ht="76.5">
      <c r="A74" s="1" t="s">
        <v>185</v>
      </c>
      <c r="E74" s="27" t="s">
        <v>232</v>
      </c>
    </row>
    <row r="75">
      <c r="A75" s="1" t="s">
        <v>178</v>
      </c>
      <c r="B75" s="1">
        <v>16</v>
      </c>
      <c r="C75" s="26" t="s">
        <v>235</v>
      </c>
      <c r="D75" t="s">
        <v>180</v>
      </c>
      <c r="E75" s="27" t="s">
        <v>236</v>
      </c>
      <c r="F75" s="28" t="s">
        <v>231</v>
      </c>
      <c r="G75" s="29">
        <v>9.0099999999999998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180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180</v>
      </c>
    </row>
    <row r="77">
      <c r="A77" s="1" t="s">
        <v>184</v>
      </c>
    </row>
    <row r="78" ht="191.25">
      <c r="A78" s="1" t="s">
        <v>185</v>
      </c>
      <c r="E78" s="27" t="s">
        <v>237</v>
      </c>
    </row>
    <row r="79">
      <c r="A79" s="1" t="s">
        <v>178</v>
      </c>
      <c r="B79" s="1">
        <v>17</v>
      </c>
      <c r="C79" s="26" t="s">
        <v>238</v>
      </c>
      <c r="D79" t="s">
        <v>180</v>
      </c>
      <c r="E79" s="27" t="s">
        <v>239</v>
      </c>
      <c r="F79" s="28" t="s">
        <v>231</v>
      </c>
      <c r="G79" s="29">
        <v>8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</row>
    <row r="82" ht="127.5">
      <c r="A82" s="1" t="s">
        <v>185</v>
      </c>
      <c r="E82" s="27" t="s">
        <v>240</v>
      </c>
    </row>
    <row r="83">
      <c r="A83" s="1" t="s">
        <v>178</v>
      </c>
      <c r="B83" s="1">
        <v>18</v>
      </c>
      <c r="C83" s="26" t="s">
        <v>241</v>
      </c>
      <c r="D83" t="s">
        <v>180</v>
      </c>
      <c r="E83" s="27" t="s">
        <v>242</v>
      </c>
      <c r="F83" s="28" t="s">
        <v>231</v>
      </c>
      <c r="G83" s="29">
        <v>62.100000000000001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</row>
    <row r="86" ht="191.25">
      <c r="A86" s="1" t="s">
        <v>185</v>
      </c>
      <c r="E86" s="27" t="s">
        <v>243</v>
      </c>
    </row>
    <row r="87">
      <c r="A87" s="1" t="s">
        <v>178</v>
      </c>
      <c r="B87" s="1">
        <v>19</v>
      </c>
      <c r="C87" s="26" t="s">
        <v>244</v>
      </c>
      <c r="D87" t="s">
        <v>180</v>
      </c>
      <c r="E87" s="27" t="s">
        <v>245</v>
      </c>
      <c r="F87" s="28" t="s">
        <v>231</v>
      </c>
      <c r="G87" s="29">
        <v>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</row>
    <row r="90" ht="127.5">
      <c r="A90" s="1" t="s">
        <v>185</v>
      </c>
      <c r="E90" s="27" t="s">
        <v>240</v>
      </c>
    </row>
    <row r="91" ht="25.5">
      <c r="A91" s="1" t="s">
        <v>178</v>
      </c>
      <c r="B91" s="1">
        <v>62</v>
      </c>
      <c r="C91" s="26" t="s">
        <v>246</v>
      </c>
      <c r="D91" t="s">
        <v>180</v>
      </c>
      <c r="E91" s="27" t="s">
        <v>247</v>
      </c>
      <c r="F91" s="28" t="s">
        <v>207</v>
      </c>
      <c r="G91" s="29">
        <v>13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</row>
    <row r="94" ht="114.75">
      <c r="A94" s="1" t="s">
        <v>185</v>
      </c>
      <c r="E94" s="27" t="s">
        <v>248</v>
      </c>
    </row>
    <row r="95" ht="25.5">
      <c r="A95" s="1" t="s">
        <v>178</v>
      </c>
      <c r="B95" s="1">
        <v>63</v>
      </c>
      <c r="C95" s="26" t="s">
        <v>249</v>
      </c>
      <c r="D95" t="s">
        <v>180</v>
      </c>
      <c r="E95" s="27" t="s">
        <v>250</v>
      </c>
      <c r="F95" s="28" t="s">
        <v>207</v>
      </c>
      <c r="G95" s="29">
        <v>3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</row>
    <row r="98" ht="114.75">
      <c r="A98" s="1" t="s">
        <v>185</v>
      </c>
      <c r="E98" s="27" t="s">
        <v>248</v>
      </c>
    </row>
    <row r="99" ht="25.5">
      <c r="A99" s="1" t="s">
        <v>178</v>
      </c>
      <c r="B99" s="1">
        <v>20</v>
      </c>
      <c r="C99" s="26" t="s">
        <v>251</v>
      </c>
      <c r="D99" t="s">
        <v>180</v>
      </c>
      <c r="E99" s="27" t="s">
        <v>252</v>
      </c>
      <c r="F99" s="28" t="s">
        <v>207</v>
      </c>
      <c r="G99" s="29">
        <v>23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</row>
    <row r="102" ht="140.25">
      <c r="A102" s="1" t="s">
        <v>185</v>
      </c>
      <c r="E102" s="27" t="s">
        <v>253</v>
      </c>
    </row>
    <row r="103" ht="25.5">
      <c r="A103" s="1" t="s">
        <v>178</v>
      </c>
      <c r="B103" s="1">
        <v>21</v>
      </c>
      <c r="C103" s="26" t="s">
        <v>254</v>
      </c>
      <c r="D103" t="s">
        <v>180</v>
      </c>
      <c r="E103" s="27" t="s">
        <v>255</v>
      </c>
      <c r="F103" s="28" t="s">
        <v>207</v>
      </c>
      <c r="G103" s="29">
        <v>33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</row>
    <row r="106" ht="140.25">
      <c r="A106" s="1" t="s">
        <v>185</v>
      </c>
      <c r="E106" s="27" t="s">
        <v>256</v>
      </c>
    </row>
    <row r="107">
      <c r="A107" s="1" t="s">
        <v>178</v>
      </c>
      <c r="B107" s="1">
        <v>67</v>
      </c>
      <c r="C107" s="26" t="s">
        <v>257</v>
      </c>
      <c r="D107" t="s">
        <v>180</v>
      </c>
      <c r="E107" s="27" t="s">
        <v>258</v>
      </c>
      <c r="F107" s="28" t="s">
        <v>207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</row>
    <row r="110" ht="127.5">
      <c r="A110" s="1" t="s">
        <v>185</v>
      </c>
      <c r="E110" s="27" t="s">
        <v>259</v>
      </c>
    </row>
    <row r="111">
      <c r="A111" s="1" t="s">
        <v>178</v>
      </c>
      <c r="B111" s="1">
        <v>68</v>
      </c>
      <c r="C111" s="26" t="s">
        <v>260</v>
      </c>
      <c r="D111" t="s">
        <v>180</v>
      </c>
      <c r="E111" s="27" t="s">
        <v>261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</row>
    <row r="114" ht="127.5">
      <c r="A114" s="1" t="s">
        <v>185</v>
      </c>
      <c r="E114" s="27" t="s">
        <v>262</v>
      </c>
    </row>
    <row r="115">
      <c r="A115" s="1" t="s">
        <v>178</v>
      </c>
      <c r="B115" s="1">
        <v>22</v>
      </c>
      <c r="C115" s="26" t="s">
        <v>263</v>
      </c>
      <c r="D115" t="s">
        <v>180</v>
      </c>
      <c r="E115" s="27" t="s">
        <v>264</v>
      </c>
      <c r="F115" s="28" t="s">
        <v>207</v>
      </c>
      <c r="G115" s="29">
        <v>3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</row>
    <row r="118" ht="89.25">
      <c r="A118" s="1" t="s">
        <v>185</v>
      </c>
      <c r="E118" s="27" t="s">
        <v>265</v>
      </c>
    </row>
    <row r="119">
      <c r="A119" s="1" t="s">
        <v>178</v>
      </c>
      <c r="B119" s="1">
        <v>23</v>
      </c>
      <c r="C119" s="26" t="s">
        <v>266</v>
      </c>
      <c r="D119" t="s">
        <v>180</v>
      </c>
      <c r="E119" s="27" t="s">
        <v>267</v>
      </c>
      <c r="F119" s="28" t="s">
        <v>207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</row>
    <row r="122" ht="89.25">
      <c r="A122" s="1" t="s">
        <v>185</v>
      </c>
      <c r="E122" s="27" t="s">
        <v>268</v>
      </c>
    </row>
    <row r="123">
      <c r="A123" s="1" t="s">
        <v>178</v>
      </c>
      <c r="B123" s="1">
        <v>65</v>
      </c>
      <c r="C123" s="26" t="s">
        <v>269</v>
      </c>
      <c r="D123" t="s">
        <v>180</v>
      </c>
      <c r="E123" s="27" t="s">
        <v>270</v>
      </c>
      <c r="F123" s="28" t="s">
        <v>207</v>
      </c>
      <c r="G123" s="29">
        <v>5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180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</row>
    <row r="126" ht="140.25">
      <c r="A126" s="1" t="s">
        <v>185</v>
      </c>
      <c r="E126" s="27" t="s">
        <v>271</v>
      </c>
    </row>
    <row r="127">
      <c r="A127" s="1" t="s">
        <v>178</v>
      </c>
      <c r="B127" s="1">
        <v>72</v>
      </c>
      <c r="C127" s="26" t="s">
        <v>272</v>
      </c>
      <c r="D127" t="s">
        <v>180</v>
      </c>
      <c r="E127" s="27" t="s">
        <v>273</v>
      </c>
      <c r="F127" s="28" t="s">
        <v>207</v>
      </c>
      <c r="G127" s="29">
        <v>4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180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</row>
    <row r="130" ht="127.5">
      <c r="A130" s="1" t="s">
        <v>185</v>
      </c>
      <c r="E130" s="27" t="s">
        <v>274</v>
      </c>
    </row>
    <row r="131">
      <c r="A131" s="1" t="s">
        <v>178</v>
      </c>
      <c r="B131" s="1">
        <v>73</v>
      </c>
      <c r="C131" s="26" t="s">
        <v>275</v>
      </c>
      <c r="D131" t="s">
        <v>180</v>
      </c>
      <c r="E131" s="27" t="s">
        <v>276</v>
      </c>
      <c r="F131" s="28" t="s">
        <v>207</v>
      </c>
      <c r="G131" s="29">
        <v>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</row>
    <row r="134" ht="127.5">
      <c r="A134" s="1" t="s">
        <v>185</v>
      </c>
      <c r="E134" s="27" t="s">
        <v>277</v>
      </c>
    </row>
    <row r="135">
      <c r="A135" s="1" t="s">
        <v>178</v>
      </c>
      <c r="B135" s="1">
        <v>66</v>
      </c>
      <c r="C135" s="26" t="s">
        <v>278</v>
      </c>
      <c r="D135" t="s">
        <v>180</v>
      </c>
      <c r="E135" s="27" t="s">
        <v>279</v>
      </c>
      <c r="F135" s="28" t="s">
        <v>207</v>
      </c>
      <c r="G135" s="29">
        <v>5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180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</row>
    <row r="138" ht="51">
      <c r="A138" s="1" t="s">
        <v>185</v>
      </c>
      <c r="E138" s="27" t="s">
        <v>280</v>
      </c>
    </row>
    <row r="139">
      <c r="A139" s="1" t="s">
        <v>178</v>
      </c>
      <c r="B139" s="1">
        <v>24</v>
      </c>
      <c r="C139" s="26" t="s">
        <v>281</v>
      </c>
      <c r="D139" t="s">
        <v>180</v>
      </c>
      <c r="E139" s="27" t="s">
        <v>282</v>
      </c>
      <c r="F139" s="28" t="s">
        <v>207</v>
      </c>
      <c r="G139" s="29">
        <v>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180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</row>
    <row r="142" ht="127.5">
      <c r="A142" s="1" t="s">
        <v>185</v>
      </c>
      <c r="E142" s="27" t="s">
        <v>283</v>
      </c>
    </row>
    <row r="143">
      <c r="A143" s="1" t="s">
        <v>178</v>
      </c>
      <c r="B143" s="1">
        <v>25</v>
      </c>
      <c r="C143" s="26" t="s">
        <v>284</v>
      </c>
      <c r="D143" t="s">
        <v>180</v>
      </c>
      <c r="E143" s="27" t="s">
        <v>285</v>
      </c>
      <c r="F143" s="28" t="s">
        <v>207</v>
      </c>
      <c r="G143" s="29">
        <v>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180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</row>
    <row r="146" ht="127.5">
      <c r="A146" s="1" t="s">
        <v>185</v>
      </c>
      <c r="E146" s="27" t="s">
        <v>286</v>
      </c>
    </row>
    <row r="147">
      <c r="A147" s="1" t="s">
        <v>178</v>
      </c>
      <c r="B147" s="1">
        <v>26</v>
      </c>
      <c r="C147" s="26" t="s">
        <v>287</v>
      </c>
      <c r="D147" t="s">
        <v>180</v>
      </c>
      <c r="E147" s="27" t="s">
        <v>288</v>
      </c>
      <c r="F147" s="28" t="s">
        <v>207</v>
      </c>
      <c r="G147" s="29">
        <v>1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180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</row>
    <row r="150" ht="153">
      <c r="A150" s="1" t="s">
        <v>185</v>
      </c>
      <c r="E150" s="27" t="s">
        <v>289</v>
      </c>
    </row>
    <row r="151">
      <c r="A151" s="1" t="s">
        <v>178</v>
      </c>
      <c r="B151" s="1">
        <v>27</v>
      </c>
      <c r="C151" s="26" t="s">
        <v>290</v>
      </c>
      <c r="D151" t="s">
        <v>180</v>
      </c>
      <c r="E151" s="27" t="s">
        <v>291</v>
      </c>
      <c r="F151" s="28" t="s">
        <v>207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</row>
    <row r="154" ht="114.75">
      <c r="A154" s="1" t="s">
        <v>185</v>
      </c>
      <c r="E154" s="27" t="s">
        <v>292</v>
      </c>
    </row>
    <row r="155">
      <c r="A155" s="1" t="s">
        <v>178</v>
      </c>
      <c r="B155" s="1">
        <v>28</v>
      </c>
      <c r="C155" s="26" t="s">
        <v>293</v>
      </c>
      <c r="D155" t="s">
        <v>180</v>
      </c>
      <c r="E155" s="27" t="s">
        <v>294</v>
      </c>
      <c r="F155" s="28" t="s">
        <v>207</v>
      </c>
      <c r="G155" s="29">
        <v>2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</row>
    <row r="158" ht="153">
      <c r="A158" s="1" t="s">
        <v>185</v>
      </c>
      <c r="E158" s="27" t="s">
        <v>295</v>
      </c>
    </row>
    <row r="159">
      <c r="A159" s="1" t="s">
        <v>178</v>
      </c>
      <c r="B159" s="1">
        <v>29</v>
      </c>
      <c r="C159" s="26" t="s">
        <v>296</v>
      </c>
      <c r="D159" t="s">
        <v>180</v>
      </c>
      <c r="E159" s="27" t="s">
        <v>297</v>
      </c>
      <c r="F159" s="28" t="s">
        <v>207</v>
      </c>
      <c r="G159" s="29">
        <v>1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</row>
    <row r="162" ht="153">
      <c r="A162" s="1" t="s">
        <v>185</v>
      </c>
      <c r="E162" s="27" t="s">
        <v>298</v>
      </c>
    </row>
    <row r="163" ht="25.5">
      <c r="A163" s="1" t="s">
        <v>178</v>
      </c>
      <c r="B163" s="1">
        <v>30</v>
      </c>
      <c r="C163" s="26" t="s">
        <v>299</v>
      </c>
      <c r="D163" t="s">
        <v>180</v>
      </c>
      <c r="E163" s="27" t="s">
        <v>300</v>
      </c>
      <c r="F163" s="28" t="s">
        <v>207</v>
      </c>
      <c r="G163" s="29">
        <v>7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180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</row>
    <row r="166" ht="127.5">
      <c r="A166" s="1" t="s">
        <v>185</v>
      </c>
      <c r="E166" s="27" t="s">
        <v>301</v>
      </c>
    </row>
    <row r="167" ht="25.5">
      <c r="A167" s="1" t="s">
        <v>178</v>
      </c>
      <c r="B167" s="1">
        <v>31</v>
      </c>
      <c r="C167" s="26" t="s">
        <v>302</v>
      </c>
      <c r="D167" t="s">
        <v>180</v>
      </c>
      <c r="E167" s="27" t="s">
        <v>303</v>
      </c>
      <c r="F167" s="28" t="s">
        <v>207</v>
      </c>
      <c r="G167" s="29">
        <v>7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180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</row>
    <row r="170" ht="127.5">
      <c r="A170" s="1" t="s">
        <v>185</v>
      </c>
      <c r="E170" s="27" t="s">
        <v>304</v>
      </c>
    </row>
    <row r="171" ht="25.5">
      <c r="A171" s="1" t="s">
        <v>178</v>
      </c>
      <c r="B171" s="1">
        <v>32</v>
      </c>
      <c r="C171" s="26" t="s">
        <v>305</v>
      </c>
      <c r="D171" t="s">
        <v>180</v>
      </c>
      <c r="E171" s="27" t="s">
        <v>306</v>
      </c>
      <c r="F171" s="28" t="s">
        <v>207</v>
      </c>
      <c r="G171" s="29">
        <v>5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180</v>
      </c>
    </row>
    <row r="173">
      <c r="A173" s="1" t="s">
        <v>184</v>
      </c>
    </row>
    <row r="174" ht="102">
      <c r="A174" s="1" t="s">
        <v>185</v>
      </c>
      <c r="E174" s="27" t="s">
        <v>307</v>
      </c>
    </row>
    <row r="175" ht="25.5">
      <c r="A175" s="1" t="s">
        <v>178</v>
      </c>
      <c r="B175" s="1">
        <v>33</v>
      </c>
      <c r="C175" s="26" t="s">
        <v>308</v>
      </c>
      <c r="D175" t="s">
        <v>180</v>
      </c>
      <c r="E175" s="27" t="s">
        <v>309</v>
      </c>
      <c r="F175" s="28" t="s">
        <v>207</v>
      </c>
      <c r="G175" s="29">
        <v>5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180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180</v>
      </c>
    </row>
    <row r="177">
      <c r="A177" s="1" t="s">
        <v>184</v>
      </c>
    </row>
    <row r="178" ht="127.5">
      <c r="A178" s="1" t="s">
        <v>185</v>
      </c>
      <c r="E178" s="27" t="s">
        <v>310</v>
      </c>
    </row>
    <row r="179" ht="25.5">
      <c r="A179" s="1" t="s">
        <v>178</v>
      </c>
      <c r="B179" s="1">
        <v>34</v>
      </c>
      <c r="C179" s="26" t="s">
        <v>311</v>
      </c>
      <c r="D179" t="s">
        <v>180</v>
      </c>
      <c r="E179" s="27" t="s">
        <v>312</v>
      </c>
      <c r="F179" s="28" t="s">
        <v>207</v>
      </c>
      <c r="G179" s="29">
        <v>3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180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180</v>
      </c>
    </row>
    <row r="181">
      <c r="A181" s="1" t="s">
        <v>184</v>
      </c>
    </row>
    <row r="182" ht="153">
      <c r="A182" s="1" t="s">
        <v>185</v>
      </c>
      <c r="E182" s="27" t="s">
        <v>313</v>
      </c>
    </row>
    <row r="183" ht="25.5">
      <c r="A183" s="1" t="s">
        <v>178</v>
      </c>
      <c r="B183" s="1">
        <v>35</v>
      </c>
      <c r="C183" s="26" t="s">
        <v>314</v>
      </c>
      <c r="D183" t="s">
        <v>180</v>
      </c>
      <c r="E183" s="27" t="s">
        <v>315</v>
      </c>
      <c r="F183" s="28" t="s">
        <v>207</v>
      </c>
      <c r="G183" s="29">
        <v>15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180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180</v>
      </c>
    </row>
    <row r="185">
      <c r="A185" s="1" t="s">
        <v>184</v>
      </c>
    </row>
    <row r="186" ht="127.5">
      <c r="A186" s="1" t="s">
        <v>185</v>
      </c>
      <c r="E186" s="27" t="s">
        <v>316</v>
      </c>
    </row>
    <row r="187" ht="25.5">
      <c r="A187" s="1" t="s">
        <v>178</v>
      </c>
      <c r="B187" s="1">
        <v>36</v>
      </c>
      <c r="C187" s="26" t="s">
        <v>317</v>
      </c>
      <c r="D187" t="s">
        <v>180</v>
      </c>
      <c r="E187" s="27" t="s">
        <v>318</v>
      </c>
      <c r="F187" s="28" t="s">
        <v>207</v>
      </c>
      <c r="G187" s="29">
        <v>15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180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180</v>
      </c>
    </row>
    <row r="189">
      <c r="A189" s="1" t="s">
        <v>184</v>
      </c>
    </row>
    <row r="190" ht="127.5">
      <c r="A190" s="1" t="s">
        <v>185</v>
      </c>
      <c r="E190" s="27" t="s">
        <v>319</v>
      </c>
    </row>
    <row r="191" ht="25.5">
      <c r="A191" s="1" t="s">
        <v>178</v>
      </c>
      <c r="B191" s="1">
        <v>37</v>
      </c>
      <c r="C191" s="26" t="s">
        <v>320</v>
      </c>
      <c r="D191" t="s">
        <v>180</v>
      </c>
      <c r="E191" s="27" t="s">
        <v>321</v>
      </c>
      <c r="F191" s="28" t="s">
        <v>207</v>
      </c>
      <c r="G191" s="29">
        <v>8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180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180</v>
      </c>
    </row>
    <row r="193">
      <c r="A193" s="1" t="s">
        <v>184</v>
      </c>
    </row>
    <row r="194" ht="153">
      <c r="A194" s="1" t="s">
        <v>185</v>
      </c>
      <c r="E194" s="27" t="s">
        <v>322</v>
      </c>
    </row>
    <row r="195">
      <c r="A195" s="1" t="s">
        <v>178</v>
      </c>
      <c r="B195" s="1">
        <v>38</v>
      </c>
      <c r="C195" s="26" t="s">
        <v>323</v>
      </c>
      <c r="D195" t="s">
        <v>180</v>
      </c>
      <c r="E195" s="27" t="s">
        <v>324</v>
      </c>
      <c r="F195" s="28" t="s">
        <v>207</v>
      </c>
      <c r="G195" s="29">
        <v>5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</row>
    <row r="198" ht="114.75">
      <c r="A198" s="1" t="s">
        <v>185</v>
      </c>
      <c r="E198" s="27" t="s">
        <v>325</v>
      </c>
    </row>
    <row r="199">
      <c r="A199" s="1" t="s">
        <v>178</v>
      </c>
      <c r="B199" s="1">
        <v>39</v>
      </c>
      <c r="C199" s="26" t="s">
        <v>326</v>
      </c>
      <c r="D199" t="s">
        <v>180</v>
      </c>
      <c r="E199" s="27" t="s">
        <v>327</v>
      </c>
      <c r="F199" s="28" t="s">
        <v>207</v>
      </c>
      <c r="G199" s="29">
        <v>5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180</v>
      </c>
    </row>
    <row r="201">
      <c r="A201" s="1" t="s">
        <v>184</v>
      </c>
    </row>
    <row r="202" ht="127.5">
      <c r="A202" s="1" t="s">
        <v>185</v>
      </c>
      <c r="E202" s="27" t="s">
        <v>328</v>
      </c>
    </row>
    <row r="203">
      <c r="A203" s="1" t="s">
        <v>178</v>
      </c>
      <c r="B203" s="1">
        <v>40</v>
      </c>
      <c r="C203" s="26" t="s">
        <v>329</v>
      </c>
      <c r="D203" t="s">
        <v>180</v>
      </c>
      <c r="E203" s="27" t="s">
        <v>330</v>
      </c>
      <c r="F203" s="28" t="s">
        <v>207</v>
      </c>
      <c r="G203" s="29">
        <v>5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180</v>
      </c>
    </row>
    <row r="205">
      <c r="A205" s="1" t="s">
        <v>184</v>
      </c>
    </row>
    <row r="206" ht="140.25">
      <c r="A206" s="1" t="s">
        <v>185</v>
      </c>
      <c r="E206" s="27" t="s">
        <v>331</v>
      </c>
    </row>
    <row r="207">
      <c r="A207" s="1" t="s">
        <v>178</v>
      </c>
      <c r="B207" s="1">
        <v>41</v>
      </c>
      <c r="C207" s="26" t="s">
        <v>332</v>
      </c>
      <c r="D207" t="s">
        <v>180</v>
      </c>
      <c r="E207" s="27" t="s">
        <v>333</v>
      </c>
      <c r="F207" s="28" t="s">
        <v>194</v>
      </c>
      <c r="G207" s="29">
        <v>32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183</v>
      </c>
      <c r="E208" s="27" t="s">
        <v>180</v>
      </c>
    </row>
    <row r="209">
      <c r="A209" s="1" t="s">
        <v>184</v>
      </c>
    </row>
    <row r="210" ht="114.75">
      <c r="A210" s="1" t="s">
        <v>185</v>
      </c>
      <c r="E210" s="27" t="s">
        <v>334</v>
      </c>
    </row>
    <row r="211">
      <c r="A211" s="1" t="s">
        <v>178</v>
      </c>
      <c r="B211" s="1">
        <v>42</v>
      </c>
      <c r="C211" s="26" t="s">
        <v>335</v>
      </c>
      <c r="D211" t="s">
        <v>180</v>
      </c>
      <c r="E211" s="27" t="s">
        <v>336</v>
      </c>
      <c r="F211" s="28" t="s">
        <v>194</v>
      </c>
      <c r="G211" s="29">
        <v>32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180</v>
      </c>
    </row>
    <row r="213">
      <c r="A213" s="1" t="s">
        <v>184</v>
      </c>
    </row>
    <row r="214" ht="114.75">
      <c r="A214" s="1" t="s">
        <v>185</v>
      </c>
      <c r="E214" s="27" t="s">
        <v>337</v>
      </c>
    </row>
    <row r="215">
      <c r="A215" s="1" t="s">
        <v>178</v>
      </c>
      <c r="B215" s="1">
        <v>43</v>
      </c>
      <c r="C215" s="26" t="s">
        <v>338</v>
      </c>
      <c r="D215" t="s">
        <v>180</v>
      </c>
      <c r="E215" s="27" t="s">
        <v>339</v>
      </c>
      <c r="F215" s="28" t="s">
        <v>194</v>
      </c>
      <c r="G215" s="29">
        <v>32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</row>
    <row r="218" ht="140.25">
      <c r="A218" s="1" t="s">
        <v>185</v>
      </c>
      <c r="E218" s="27" t="s">
        <v>340</v>
      </c>
    </row>
    <row r="219" ht="25.5">
      <c r="A219" s="1" t="s">
        <v>178</v>
      </c>
      <c r="B219" s="1">
        <v>69</v>
      </c>
      <c r="C219" s="26" t="s">
        <v>341</v>
      </c>
      <c r="D219" t="s">
        <v>180</v>
      </c>
      <c r="E219" s="27" t="s">
        <v>342</v>
      </c>
      <c r="F219" s="28" t="s">
        <v>207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180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183</v>
      </c>
      <c r="E220" s="27" t="s">
        <v>180</v>
      </c>
    </row>
    <row r="221">
      <c r="A221" s="1" t="s">
        <v>184</v>
      </c>
    </row>
    <row r="222" ht="153">
      <c r="A222" s="1" t="s">
        <v>185</v>
      </c>
      <c r="E222" s="27" t="s">
        <v>343</v>
      </c>
    </row>
    <row r="223">
      <c r="A223" s="1" t="s">
        <v>178</v>
      </c>
      <c r="B223" s="1">
        <v>70</v>
      </c>
      <c r="C223" s="26" t="s">
        <v>344</v>
      </c>
      <c r="D223" t="s">
        <v>180</v>
      </c>
      <c r="E223" s="27" t="s">
        <v>345</v>
      </c>
      <c r="F223" s="28" t="s">
        <v>207</v>
      </c>
      <c r="G223" s="29">
        <v>1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180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183</v>
      </c>
      <c r="E224" s="27" t="s">
        <v>180</v>
      </c>
    </row>
    <row r="225">
      <c r="A225" s="1" t="s">
        <v>184</v>
      </c>
    </row>
    <row r="226" ht="153">
      <c r="A226" s="1" t="s">
        <v>185</v>
      </c>
      <c r="E226" s="27" t="s">
        <v>346</v>
      </c>
    </row>
    <row r="227">
      <c r="A227" s="1" t="s">
        <v>178</v>
      </c>
      <c r="B227" s="1">
        <v>71</v>
      </c>
      <c r="C227" s="26" t="s">
        <v>347</v>
      </c>
      <c r="D227" t="s">
        <v>180</v>
      </c>
      <c r="E227" s="27" t="s">
        <v>348</v>
      </c>
      <c r="F227" s="28" t="s">
        <v>207</v>
      </c>
      <c r="G227" s="29">
        <v>4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180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180</v>
      </c>
    </row>
    <row r="229">
      <c r="A229" s="1" t="s">
        <v>184</v>
      </c>
    </row>
    <row r="230" ht="153">
      <c r="A230" s="1" t="s">
        <v>185</v>
      </c>
      <c r="E230" s="27" t="s">
        <v>349</v>
      </c>
    </row>
    <row r="231">
      <c r="A231" s="1" t="s">
        <v>178</v>
      </c>
      <c r="B231" s="1">
        <v>44</v>
      </c>
      <c r="C231" s="26" t="s">
        <v>350</v>
      </c>
      <c r="D231" t="s">
        <v>180</v>
      </c>
      <c r="E231" s="27" t="s">
        <v>351</v>
      </c>
      <c r="F231" s="28" t="s">
        <v>352</v>
      </c>
      <c r="G231" s="29">
        <v>50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180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180</v>
      </c>
    </row>
    <row r="233">
      <c r="A233" s="1" t="s">
        <v>184</v>
      </c>
    </row>
    <row r="234" ht="114.75">
      <c r="A234" s="1" t="s">
        <v>185</v>
      </c>
      <c r="E234" s="27" t="s">
        <v>353</v>
      </c>
    </row>
    <row r="235">
      <c r="A235" s="1" t="s">
        <v>178</v>
      </c>
      <c r="B235" s="1">
        <v>45</v>
      </c>
      <c r="C235" s="26" t="s">
        <v>354</v>
      </c>
      <c r="D235" t="s">
        <v>180</v>
      </c>
      <c r="E235" s="27" t="s">
        <v>355</v>
      </c>
      <c r="F235" s="28" t="s">
        <v>207</v>
      </c>
      <c r="G235" s="29">
        <v>30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180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180</v>
      </c>
    </row>
    <row r="237">
      <c r="A237" s="1" t="s">
        <v>184</v>
      </c>
    </row>
    <row r="238" ht="140.25">
      <c r="A238" s="1" t="s">
        <v>185</v>
      </c>
      <c r="E238" s="27" t="s">
        <v>356</v>
      </c>
    </row>
    <row r="239">
      <c r="A239" s="1" t="s">
        <v>178</v>
      </c>
      <c r="B239" s="1">
        <v>46</v>
      </c>
      <c r="C239" s="26" t="s">
        <v>357</v>
      </c>
      <c r="D239" t="s">
        <v>180</v>
      </c>
      <c r="E239" s="27" t="s">
        <v>358</v>
      </c>
      <c r="F239" s="28" t="s">
        <v>207</v>
      </c>
      <c r="G239" s="29">
        <v>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180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180</v>
      </c>
    </row>
    <row r="241">
      <c r="A241" s="1" t="s">
        <v>184</v>
      </c>
    </row>
    <row r="242" ht="114.75">
      <c r="A242" s="1" t="s">
        <v>185</v>
      </c>
      <c r="E242" s="27" t="s">
        <v>359</v>
      </c>
    </row>
    <row r="243">
      <c r="A243" s="1" t="s">
        <v>178</v>
      </c>
      <c r="B243" s="1">
        <v>47</v>
      </c>
      <c r="C243" s="26" t="s">
        <v>360</v>
      </c>
      <c r="D243" t="s">
        <v>180</v>
      </c>
      <c r="E243" s="27" t="s">
        <v>361</v>
      </c>
      <c r="F243" s="28" t="s">
        <v>352</v>
      </c>
      <c r="G243" s="29">
        <v>40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180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180</v>
      </c>
    </row>
    <row r="245">
      <c r="A245" s="1" t="s">
        <v>184</v>
      </c>
    </row>
    <row r="246" ht="114.75">
      <c r="A246" s="1" t="s">
        <v>185</v>
      </c>
      <c r="E246" s="27" t="s">
        <v>362</v>
      </c>
    </row>
    <row r="247">
      <c r="A247" s="1" t="s">
        <v>178</v>
      </c>
      <c r="B247" s="1">
        <v>48</v>
      </c>
      <c r="C247" s="26" t="s">
        <v>363</v>
      </c>
      <c r="D247" t="s">
        <v>180</v>
      </c>
      <c r="E247" s="27" t="s">
        <v>364</v>
      </c>
      <c r="F247" s="28" t="s">
        <v>207</v>
      </c>
      <c r="G247" s="29">
        <v>3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180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180</v>
      </c>
    </row>
    <row r="249">
      <c r="A249" s="1" t="s">
        <v>184</v>
      </c>
    </row>
    <row r="250" ht="76.5">
      <c r="A250" s="1" t="s">
        <v>185</v>
      </c>
      <c r="E250" s="27" t="s">
        <v>365</v>
      </c>
    </row>
    <row r="251">
      <c r="A251" s="1" t="s">
        <v>178</v>
      </c>
      <c r="B251" s="1">
        <v>49</v>
      </c>
      <c r="C251" s="26" t="s">
        <v>366</v>
      </c>
      <c r="D251" t="s">
        <v>180</v>
      </c>
      <c r="E251" s="27" t="s">
        <v>367</v>
      </c>
      <c r="F251" s="28" t="s">
        <v>207</v>
      </c>
      <c r="G251" s="29">
        <v>1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180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180</v>
      </c>
    </row>
    <row r="253">
      <c r="A253" s="1" t="s">
        <v>184</v>
      </c>
    </row>
    <row r="254" ht="89.25">
      <c r="A254" s="1" t="s">
        <v>185</v>
      </c>
      <c r="E254" s="27" t="s">
        <v>368</v>
      </c>
    </row>
    <row r="255">
      <c r="A255" s="1" t="s">
        <v>175</v>
      </c>
      <c r="C255" s="22" t="s">
        <v>369</v>
      </c>
      <c r="E255" s="23" t="s">
        <v>370</v>
      </c>
      <c r="L255" s="24">
        <f>SUMIFS(L256:L271,A256:A271,"P")</f>
        <v>0</v>
      </c>
      <c r="M255" s="24">
        <f>SUMIFS(M256:M271,A256:A271,"P")</f>
        <v>0</v>
      </c>
      <c r="N255" s="25"/>
    </row>
    <row r="256" ht="38.25">
      <c r="A256" s="1" t="s">
        <v>178</v>
      </c>
      <c r="B256" s="1">
        <v>50</v>
      </c>
      <c r="C256" s="26" t="s">
        <v>371</v>
      </c>
      <c r="D256" t="s">
        <v>372</v>
      </c>
      <c r="E256" s="27" t="s">
        <v>373</v>
      </c>
      <c r="F256" s="28" t="s">
        <v>374</v>
      </c>
      <c r="G256" s="29">
        <v>1.5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180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183</v>
      </c>
      <c r="E257" s="27" t="s">
        <v>375</v>
      </c>
    </row>
    <row r="258" ht="38.25">
      <c r="A258" s="1" t="s">
        <v>184</v>
      </c>
      <c r="E258" s="33" t="s">
        <v>376</v>
      </c>
    </row>
    <row r="259" ht="153">
      <c r="A259" s="1" t="s">
        <v>185</v>
      </c>
      <c r="E259" s="27" t="s">
        <v>377</v>
      </c>
    </row>
    <row r="260" ht="38.25">
      <c r="A260" s="1" t="s">
        <v>178</v>
      </c>
      <c r="B260" s="1">
        <v>51</v>
      </c>
      <c r="C260" s="26" t="s">
        <v>378</v>
      </c>
      <c r="D260" t="s">
        <v>372</v>
      </c>
      <c r="E260" s="27" t="s">
        <v>379</v>
      </c>
      <c r="F260" s="28" t="s">
        <v>374</v>
      </c>
      <c r="G260" s="29">
        <v>1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180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 ht="25.5">
      <c r="A261" s="1" t="s">
        <v>183</v>
      </c>
      <c r="E261" s="27" t="s">
        <v>380</v>
      </c>
    </row>
    <row r="262" ht="38.25">
      <c r="A262" s="1" t="s">
        <v>184</v>
      </c>
      <c r="E262" s="33" t="s">
        <v>381</v>
      </c>
    </row>
    <row r="263" ht="153">
      <c r="A263" s="1" t="s">
        <v>185</v>
      </c>
      <c r="E263" s="27" t="s">
        <v>377</v>
      </c>
    </row>
    <row r="264" ht="25.5">
      <c r="A264" s="1" t="s">
        <v>178</v>
      </c>
      <c r="B264" s="1">
        <v>52</v>
      </c>
      <c r="C264" s="26" t="s">
        <v>382</v>
      </c>
      <c r="D264" t="s">
        <v>372</v>
      </c>
      <c r="E264" s="27" t="s">
        <v>383</v>
      </c>
      <c r="F264" s="28" t="s">
        <v>374</v>
      </c>
      <c r="G264" s="29">
        <v>0.01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180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183</v>
      </c>
      <c r="E265" s="27" t="s">
        <v>375</v>
      </c>
    </row>
    <row r="266" ht="38.25">
      <c r="A266" s="1" t="s">
        <v>184</v>
      </c>
      <c r="E266" s="33" t="s">
        <v>384</v>
      </c>
    </row>
    <row r="267" ht="153">
      <c r="A267" s="1" t="s">
        <v>185</v>
      </c>
      <c r="E267" s="27" t="s">
        <v>377</v>
      </c>
    </row>
    <row r="268" ht="25.5">
      <c r="A268" s="1" t="s">
        <v>178</v>
      </c>
      <c r="B268" s="1">
        <v>53</v>
      </c>
      <c r="C268" s="26" t="s">
        <v>385</v>
      </c>
      <c r="D268" t="s">
        <v>372</v>
      </c>
      <c r="E268" s="27" t="s">
        <v>386</v>
      </c>
      <c r="F268" s="28" t="s">
        <v>374</v>
      </c>
      <c r="G268" s="29">
        <v>0.20000000000000001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180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 ht="38.25">
      <c r="A269" s="1" t="s">
        <v>183</v>
      </c>
      <c r="E269" s="27" t="s">
        <v>387</v>
      </c>
    </row>
    <row r="270" ht="38.25">
      <c r="A270" s="1" t="s">
        <v>184</v>
      </c>
      <c r="E270" s="33" t="s">
        <v>388</v>
      </c>
    </row>
    <row r="271" ht="153">
      <c r="A271" s="1" t="s">
        <v>185</v>
      </c>
      <c r="E271" s="27" t="s">
        <v>377</v>
      </c>
    </row>
    <row r="272">
      <c r="A272" s="1" t="s">
        <v>175</v>
      </c>
      <c r="C272" s="22" t="s">
        <v>389</v>
      </c>
      <c r="E272" s="23" t="s">
        <v>390</v>
      </c>
      <c r="L272" s="24">
        <f>SUMIFS(L273:L288,A273:A288,"P")</f>
        <v>0</v>
      </c>
      <c r="M272" s="24">
        <f>SUMIFS(M273:M288,A273:A288,"P")</f>
        <v>0</v>
      </c>
      <c r="N272" s="25"/>
    </row>
    <row r="273">
      <c r="A273" s="1" t="s">
        <v>178</v>
      </c>
      <c r="B273" s="1">
        <v>54</v>
      </c>
      <c r="C273" s="26" t="s">
        <v>391</v>
      </c>
      <c r="D273" t="s">
        <v>180</v>
      </c>
      <c r="E273" s="27" t="s">
        <v>392</v>
      </c>
      <c r="F273" s="28" t="s">
        <v>393</v>
      </c>
      <c r="G273" s="29">
        <v>2</v>
      </c>
      <c r="H273" s="28">
        <v>0</v>
      </c>
      <c r="I273" s="30">
        <f>ROUND(G273*H273,P4)</f>
        <v>0</v>
      </c>
      <c r="L273" s="31">
        <v>0</v>
      </c>
      <c r="M273" s="24">
        <f>ROUND(G273*L273,P4)</f>
        <v>0</v>
      </c>
      <c r="N273" s="25" t="s">
        <v>180</v>
      </c>
      <c r="O273" s="32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183</v>
      </c>
      <c r="E274" s="27" t="s">
        <v>180</v>
      </c>
    </row>
    <row r="275">
      <c r="A275" s="1" t="s">
        <v>184</v>
      </c>
    </row>
    <row r="276">
      <c r="A276" s="1" t="s">
        <v>185</v>
      </c>
      <c r="E276" s="27" t="s">
        <v>394</v>
      </c>
    </row>
    <row r="277">
      <c r="A277" s="1" t="s">
        <v>178</v>
      </c>
      <c r="B277" s="1">
        <v>55</v>
      </c>
      <c r="C277" s="26" t="s">
        <v>395</v>
      </c>
      <c r="D277" t="s">
        <v>180</v>
      </c>
      <c r="E277" s="27" t="s">
        <v>396</v>
      </c>
      <c r="F277" s="28" t="s">
        <v>207</v>
      </c>
      <c r="G277" s="29">
        <v>2</v>
      </c>
      <c r="H277" s="28">
        <v>0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180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183</v>
      </c>
      <c r="E278" s="27" t="s">
        <v>180</v>
      </c>
    </row>
    <row r="279">
      <c r="A279" s="1" t="s">
        <v>184</v>
      </c>
    </row>
    <row r="280">
      <c r="A280" s="1" t="s">
        <v>185</v>
      </c>
      <c r="E280" s="27" t="s">
        <v>397</v>
      </c>
    </row>
    <row r="281">
      <c r="A281" s="1" t="s">
        <v>178</v>
      </c>
      <c r="B281" s="1">
        <v>56</v>
      </c>
      <c r="C281" s="26" t="s">
        <v>398</v>
      </c>
      <c r="D281" t="s">
        <v>180</v>
      </c>
      <c r="E281" s="27" t="s">
        <v>399</v>
      </c>
      <c r="F281" s="28" t="s">
        <v>207</v>
      </c>
      <c r="G281" s="29">
        <v>2</v>
      </c>
      <c r="H281" s="28">
        <v>0</v>
      </c>
      <c r="I281" s="30">
        <f>ROUND(G281*H281,P4)</f>
        <v>0</v>
      </c>
      <c r="L281" s="31">
        <v>0</v>
      </c>
      <c r="M281" s="24">
        <f>ROUND(G281*L281,P4)</f>
        <v>0</v>
      </c>
      <c r="N281" s="25" t="s">
        <v>180</v>
      </c>
      <c r="O281" s="32">
        <f>M281*AA281</f>
        <v>0</v>
      </c>
      <c r="P281" s="1">
        <v>3</v>
      </c>
      <c r="AA281" s="1">
        <f>IF(P281=1,$O$3,IF(P281=2,$O$4,$O$5))</f>
        <v>0</v>
      </c>
    </row>
    <row r="282">
      <c r="A282" s="1" t="s">
        <v>183</v>
      </c>
      <c r="E282" s="27" t="s">
        <v>180</v>
      </c>
    </row>
    <row r="283">
      <c r="A283" s="1" t="s">
        <v>184</v>
      </c>
    </row>
    <row r="284">
      <c r="A284" s="1" t="s">
        <v>185</v>
      </c>
      <c r="E284" s="27" t="s">
        <v>400</v>
      </c>
    </row>
    <row r="285">
      <c r="A285" s="1" t="s">
        <v>178</v>
      </c>
      <c r="B285" s="1">
        <v>57</v>
      </c>
      <c r="C285" s="26" t="s">
        <v>401</v>
      </c>
      <c r="D285" t="s">
        <v>180</v>
      </c>
      <c r="E285" s="27" t="s">
        <v>402</v>
      </c>
      <c r="F285" s="28" t="s">
        <v>403</v>
      </c>
      <c r="G285" s="29">
        <v>144</v>
      </c>
      <c r="H285" s="28">
        <v>0</v>
      </c>
      <c r="I285" s="30">
        <f>ROUND(G285*H285,P4)</f>
        <v>0</v>
      </c>
      <c r="L285" s="31">
        <v>0</v>
      </c>
      <c r="M285" s="24">
        <f>ROUND(G285*L285,P4)</f>
        <v>0</v>
      </c>
      <c r="N285" s="25" t="s">
        <v>180</v>
      </c>
      <c r="O285" s="32">
        <f>M285*AA285</f>
        <v>0</v>
      </c>
      <c r="P285" s="1">
        <v>3</v>
      </c>
      <c r="AA285" s="1">
        <f>IF(P285=1,$O$3,IF(P285=2,$O$4,$O$5))</f>
        <v>0</v>
      </c>
    </row>
    <row r="286">
      <c r="A286" s="1" t="s">
        <v>183</v>
      </c>
      <c r="E286" s="27" t="s">
        <v>180</v>
      </c>
    </row>
    <row r="287">
      <c r="A287" s="1" t="s">
        <v>184</v>
      </c>
    </row>
    <row r="288">
      <c r="A288" s="1" t="s">
        <v>185</v>
      </c>
      <c r="E288" s="27" t="s">
        <v>404</v>
      </c>
    </row>
  </sheetData>
  <sheetProtection sheet="1" objects="1" scenarios="1" spinCount="100000" saltValue="6iCbBUx8j9x3T2ZTz5/RpxjR9x2aEdEJ4PzJfF0x0EUoOp7kTu52NrVBvK7cqkmYWaptM4dCzqzoemeoVoDVPg==" hashValue="yvp7iWwqQJ8164qZ1NxuKvvnQiiwCp3I7CM2e2/GuiomQ2asiHu5WzNwPLamjivQ/TibexggXU2O2yegstSh4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50</v>
      </c>
      <c r="M3" s="20">
        <f>Rekapitulace!C29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50</v>
      </c>
      <c r="D4" s="1"/>
      <c r="E4" s="17" t="s">
        <v>51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COUNTIFS(L8:L177,"=0",A8:A177,"P")+COUNTIFS(L8:L177,"",A8:A177,"P")+SUM(Q8:Q177)</f>
        <v>0</v>
      </c>
    </row>
    <row r="8">
      <c r="A8" s="1" t="s">
        <v>173</v>
      </c>
      <c r="C8" s="22" t="s">
        <v>1838</v>
      </c>
      <c r="E8" s="23" t="s">
        <v>65</v>
      </c>
      <c r="L8" s="24">
        <f>L9+L30+L59+L76+L113+L122+L167+L172</f>
        <v>0</v>
      </c>
      <c r="M8" s="24">
        <f>M9+M30+M59+M76+M113+M122+M167+M172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1652</v>
      </c>
      <c r="D10" t="s">
        <v>180</v>
      </c>
      <c r="E10" s="27" t="s">
        <v>1653</v>
      </c>
      <c r="F10" s="28" t="s">
        <v>1654</v>
      </c>
      <c r="G10" s="29">
        <v>730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1655</v>
      </c>
    </row>
    <row r="13">
      <c r="A13" s="1" t="s">
        <v>185</v>
      </c>
      <c r="E13" s="27" t="s">
        <v>1656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327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1655</v>
      </c>
    </row>
    <row r="17" ht="204">
      <c r="A17" s="1" t="s">
        <v>185</v>
      </c>
      <c r="E17" s="27" t="s">
        <v>1657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273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1655</v>
      </c>
    </row>
    <row r="21" ht="153">
      <c r="A21" s="1" t="s">
        <v>185</v>
      </c>
      <c r="E21" s="27" t="s">
        <v>1658</v>
      </c>
    </row>
    <row r="22">
      <c r="A22" s="1" t="s">
        <v>178</v>
      </c>
      <c r="B22" s="1">
        <v>4</v>
      </c>
      <c r="C22" s="26" t="s">
        <v>1659</v>
      </c>
      <c r="D22" t="s">
        <v>180</v>
      </c>
      <c r="E22" s="27" t="s">
        <v>1660</v>
      </c>
      <c r="F22" s="28" t="s">
        <v>1654</v>
      </c>
      <c r="G22" s="29">
        <v>730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1655</v>
      </c>
    </row>
    <row r="25" ht="38.25">
      <c r="A25" s="1" t="s">
        <v>185</v>
      </c>
      <c r="E25" s="27" t="s">
        <v>1661</v>
      </c>
    </row>
    <row r="26">
      <c r="A26" s="1" t="s">
        <v>178</v>
      </c>
      <c r="B26" s="1">
        <v>5</v>
      </c>
      <c r="C26" s="26" t="s">
        <v>1665</v>
      </c>
      <c r="D26" t="s">
        <v>180</v>
      </c>
      <c r="E26" s="27" t="s">
        <v>1666</v>
      </c>
      <c r="F26" s="28" t="s">
        <v>182</v>
      </c>
      <c r="G26" s="29">
        <v>7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1655</v>
      </c>
    </row>
    <row r="29" ht="38.25">
      <c r="A29" s="1" t="s">
        <v>185</v>
      </c>
      <c r="E29" s="27" t="s">
        <v>1667</v>
      </c>
    </row>
    <row r="30">
      <c r="A30" s="1" t="s">
        <v>175</v>
      </c>
      <c r="C30" s="22" t="s">
        <v>1668</v>
      </c>
      <c r="E30" s="23" t="s">
        <v>620</v>
      </c>
      <c r="L30" s="24">
        <f>SUMIFS(L31:L58,A31:A58,"P")</f>
        <v>0</v>
      </c>
      <c r="M30" s="24">
        <f>SUMIFS(M31:M58,A31:A58,"P")</f>
        <v>0</v>
      </c>
      <c r="N30" s="25"/>
    </row>
    <row r="31">
      <c r="A31" s="1" t="s">
        <v>178</v>
      </c>
      <c r="B31" s="1">
        <v>6</v>
      </c>
      <c r="C31" s="26" t="s">
        <v>209</v>
      </c>
      <c r="D31" t="s">
        <v>180</v>
      </c>
      <c r="E31" s="27" t="s">
        <v>210</v>
      </c>
      <c r="F31" s="28" t="s">
        <v>544</v>
      </c>
      <c r="G31" s="29">
        <v>390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1655</v>
      </c>
    </row>
    <row r="34" ht="38.25">
      <c r="A34" s="1" t="s">
        <v>185</v>
      </c>
      <c r="E34" s="27" t="s">
        <v>1839</v>
      </c>
    </row>
    <row r="35">
      <c r="A35" s="1" t="s">
        <v>178</v>
      </c>
      <c r="B35" s="1">
        <v>7</v>
      </c>
      <c r="C35" s="26" t="s">
        <v>214</v>
      </c>
      <c r="D35" t="s">
        <v>180</v>
      </c>
      <c r="E35" s="27" t="s">
        <v>215</v>
      </c>
      <c r="F35" s="28" t="s">
        <v>544</v>
      </c>
      <c r="G35" s="29">
        <v>450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1655</v>
      </c>
    </row>
    <row r="38" ht="51">
      <c r="A38" s="1" t="s">
        <v>185</v>
      </c>
      <c r="E38" s="27" t="s">
        <v>1674</v>
      </c>
    </row>
    <row r="39">
      <c r="A39" s="1" t="s">
        <v>178</v>
      </c>
      <c r="B39" s="1">
        <v>8</v>
      </c>
      <c r="C39" s="26" t="s">
        <v>1571</v>
      </c>
      <c r="D39" t="s">
        <v>180</v>
      </c>
      <c r="E39" s="27" t="s">
        <v>1572</v>
      </c>
      <c r="F39" s="28" t="s">
        <v>544</v>
      </c>
      <c r="G39" s="29">
        <v>390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1655</v>
      </c>
    </row>
    <row r="42" ht="76.5">
      <c r="A42" s="1" t="s">
        <v>185</v>
      </c>
      <c r="E42" s="27" t="s">
        <v>1675</v>
      </c>
    </row>
    <row r="43">
      <c r="A43" s="1" t="s">
        <v>178</v>
      </c>
      <c r="B43" s="1">
        <v>9</v>
      </c>
      <c r="C43" s="26" t="s">
        <v>1840</v>
      </c>
      <c r="D43" t="s">
        <v>180</v>
      </c>
      <c r="E43" s="27" t="s">
        <v>1841</v>
      </c>
      <c r="F43" s="28" t="s">
        <v>207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1655</v>
      </c>
    </row>
    <row r="46" ht="38.25">
      <c r="A46" s="1" t="s">
        <v>185</v>
      </c>
      <c r="E46" s="27" t="s">
        <v>1842</v>
      </c>
    </row>
    <row r="47" ht="25.5">
      <c r="A47" s="1" t="s">
        <v>178</v>
      </c>
      <c r="B47" s="1">
        <v>10</v>
      </c>
      <c r="C47" s="26" t="s">
        <v>1843</v>
      </c>
      <c r="D47" t="s">
        <v>180</v>
      </c>
      <c r="E47" s="27" t="s">
        <v>1844</v>
      </c>
      <c r="F47" s="28" t="s">
        <v>544</v>
      </c>
      <c r="G47" s="29">
        <v>10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1655</v>
      </c>
    </row>
    <row r="50" ht="25.5">
      <c r="A50" s="1" t="s">
        <v>185</v>
      </c>
      <c r="E50" s="27" t="s">
        <v>1681</v>
      </c>
    </row>
    <row r="51" ht="25.5">
      <c r="A51" s="1" t="s">
        <v>178</v>
      </c>
      <c r="B51" s="1">
        <v>11</v>
      </c>
      <c r="C51" s="26" t="s">
        <v>1845</v>
      </c>
      <c r="D51" t="s">
        <v>180</v>
      </c>
      <c r="E51" s="27" t="s">
        <v>1846</v>
      </c>
      <c r="F51" s="28" t="s">
        <v>207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1655</v>
      </c>
    </row>
    <row r="54" ht="38.25">
      <c r="A54" s="1" t="s">
        <v>185</v>
      </c>
      <c r="E54" s="27" t="s">
        <v>1847</v>
      </c>
    </row>
    <row r="55" ht="25.5">
      <c r="A55" s="1" t="s">
        <v>178</v>
      </c>
      <c r="B55" s="1">
        <v>12</v>
      </c>
      <c r="C55" s="26" t="s">
        <v>1848</v>
      </c>
      <c r="D55" t="s">
        <v>180</v>
      </c>
      <c r="E55" s="27" t="s">
        <v>1849</v>
      </c>
      <c r="F55" s="28" t="s">
        <v>207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1655</v>
      </c>
    </row>
    <row r="58" ht="38.25">
      <c r="A58" s="1" t="s">
        <v>185</v>
      </c>
      <c r="E58" s="27" t="s">
        <v>1850</v>
      </c>
    </row>
    <row r="59">
      <c r="A59" s="1" t="s">
        <v>175</v>
      </c>
      <c r="C59" s="22" t="s">
        <v>1418</v>
      </c>
      <c r="E59" s="23" t="s">
        <v>1682</v>
      </c>
      <c r="L59" s="24">
        <f>SUMIFS(L60:L75,A60:A75,"P")</f>
        <v>0</v>
      </c>
      <c r="M59" s="24">
        <f>SUMIFS(M60:M75,A60:A75,"P")</f>
        <v>0</v>
      </c>
      <c r="N59" s="25"/>
    </row>
    <row r="60">
      <c r="A60" s="1" t="s">
        <v>178</v>
      </c>
      <c r="B60" s="1">
        <v>13</v>
      </c>
      <c r="C60" s="26" t="s">
        <v>1686</v>
      </c>
      <c r="D60" t="s">
        <v>180</v>
      </c>
      <c r="E60" s="27" t="s">
        <v>1687</v>
      </c>
      <c r="F60" s="28" t="s">
        <v>544</v>
      </c>
      <c r="G60" s="29">
        <v>300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985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1655</v>
      </c>
    </row>
    <row r="63" ht="51">
      <c r="A63" s="1" t="s">
        <v>185</v>
      </c>
      <c r="E63" s="27" t="s">
        <v>1688</v>
      </c>
    </row>
    <row r="64">
      <c r="A64" s="1" t="s">
        <v>178</v>
      </c>
      <c r="B64" s="1">
        <v>14</v>
      </c>
      <c r="C64" s="26" t="s">
        <v>1689</v>
      </c>
      <c r="D64" t="s">
        <v>180</v>
      </c>
      <c r="E64" s="27" t="s">
        <v>1690</v>
      </c>
      <c r="F64" s="28" t="s">
        <v>207</v>
      </c>
      <c r="G64" s="29">
        <v>10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985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1655</v>
      </c>
    </row>
    <row r="67" ht="25.5">
      <c r="A67" s="1" t="s">
        <v>185</v>
      </c>
      <c r="E67" s="27" t="s">
        <v>1691</v>
      </c>
    </row>
    <row r="68">
      <c r="A68" s="1" t="s">
        <v>178</v>
      </c>
      <c r="B68" s="1">
        <v>15</v>
      </c>
      <c r="C68" s="26" t="s">
        <v>1692</v>
      </c>
      <c r="D68" t="s">
        <v>180</v>
      </c>
      <c r="E68" s="27" t="s">
        <v>1693</v>
      </c>
      <c r="F68" s="28" t="s">
        <v>207</v>
      </c>
      <c r="G68" s="29">
        <v>10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1655</v>
      </c>
    </row>
    <row r="71" ht="38.25">
      <c r="A71" s="1" t="s">
        <v>185</v>
      </c>
      <c r="E71" s="27" t="s">
        <v>1694</v>
      </c>
    </row>
    <row r="72">
      <c r="A72" s="1" t="s">
        <v>178</v>
      </c>
      <c r="B72" s="1">
        <v>16</v>
      </c>
      <c r="C72" s="26" t="s">
        <v>1695</v>
      </c>
      <c r="D72" t="s">
        <v>180</v>
      </c>
      <c r="E72" s="27" t="s">
        <v>1696</v>
      </c>
      <c r="F72" s="28" t="s">
        <v>207</v>
      </c>
      <c r="G72" s="29">
        <v>10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985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1655</v>
      </c>
    </row>
    <row r="75" ht="38.25">
      <c r="A75" s="1" t="s">
        <v>185</v>
      </c>
      <c r="E75" s="27" t="s">
        <v>1697</v>
      </c>
    </row>
    <row r="76">
      <c r="A76" s="1" t="s">
        <v>175</v>
      </c>
      <c r="C76" s="22" t="s">
        <v>1698</v>
      </c>
      <c r="E76" s="23" t="s">
        <v>1699</v>
      </c>
      <c r="L76" s="24">
        <f>SUMIFS(L77:L112,A77:A112,"P")</f>
        <v>0</v>
      </c>
      <c r="M76" s="24">
        <f>SUMIFS(M77:M112,A77:A112,"P")</f>
        <v>0</v>
      </c>
      <c r="N76" s="25"/>
    </row>
    <row r="77">
      <c r="A77" s="1" t="s">
        <v>178</v>
      </c>
      <c r="B77" s="1">
        <v>17</v>
      </c>
      <c r="C77" s="26" t="s">
        <v>1700</v>
      </c>
      <c r="D77" t="s">
        <v>180</v>
      </c>
      <c r="E77" s="27" t="s">
        <v>1701</v>
      </c>
      <c r="F77" s="28" t="s">
        <v>544</v>
      </c>
      <c r="G77" s="29">
        <v>150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1655</v>
      </c>
    </row>
    <row r="80" ht="38.25">
      <c r="A80" s="1" t="s">
        <v>185</v>
      </c>
      <c r="E80" s="27" t="s">
        <v>1702</v>
      </c>
    </row>
    <row r="81">
      <c r="A81" s="1" t="s">
        <v>178</v>
      </c>
      <c r="B81" s="1">
        <v>18</v>
      </c>
      <c r="C81" s="26" t="s">
        <v>1764</v>
      </c>
      <c r="D81" t="s">
        <v>180</v>
      </c>
      <c r="E81" s="27" t="s">
        <v>1765</v>
      </c>
      <c r="F81" s="28" t="s">
        <v>544</v>
      </c>
      <c r="G81" s="29">
        <v>685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  <c r="E83" s="33" t="s">
        <v>1655</v>
      </c>
    </row>
    <row r="84" ht="38.25">
      <c r="A84" s="1" t="s">
        <v>185</v>
      </c>
      <c r="E84" s="27" t="s">
        <v>1702</v>
      </c>
    </row>
    <row r="85">
      <c r="A85" s="1" t="s">
        <v>178</v>
      </c>
      <c r="B85" s="1">
        <v>19</v>
      </c>
      <c r="C85" s="26" t="s">
        <v>1851</v>
      </c>
      <c r="D85" t="s">
        <v>180</v>
      </c>
      <c r="E85" s="27" t="s">
        <v>1852</v>
      </c>
      <c r="F85" s="28" t="s">
        <v>544</v>
      </c>
      <c r="G85" s="29">
        <v>400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985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1655</v>
      </c>
    </row>
    <row r="88" ht="38.25">
      <c r="A88" s="1" t="s">
        <v>185</v>
      </c>
      <c r="E88" s="27" t="s">
        <v>1702</v>
      </c>
    </row>
    <row r="89" ht="25.5">
      <c r="A89" s="1" t="s">
        <v>178</v>
      </c>
      <c r="B89" s="1">
        <v>20</v>
      </c>
      <c r="C89" s="26" t="s">
        <v>1853</v>
      </c>
      <c r="D89" t="s">
        <v>180</v>
      </c>
      <c r="E89" s="27" t="s">
        <v>1854</v>
      </c>
      <c r="F89" s="28" t="s">
        <v>207</v>
      </c>
      <c r="G89" s="29">
        <v>60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985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1655</v>
      </c>
    </row>
    <row r="92" ht="51">
      <c r="A92" s="1" t="s">
        <v>185</v>
      </c>
      <c r="E92" s="27" t="s">
        <v>1855</v>
      </c>
    </row>
    <row r="93" ht="25.5">
      <c r="A93" s="1" t="s">
        <v>178</v>
      </c>
      <c r="B93" s="1">
        <v>21</v>
      </c>
      <c r="C93" s="26" t="s">
        <v>1703</v>
      </c>
      <c r="D93" t="s">
        <v>180</v>
      </c>
      <c r="E93" s="27" t="s">
        <v>1704</v>
      </c>
      <c r="F93" s="28" t="s">
        <v>207</v>
      </c>
      <c r="G93" s="29">
        <v>20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985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  <c r="E95" s="33" t="s">
        <v>1655</v>
      </c>
    </row>
    <row r="96" ht="38.25">
      <c r="A96" s="1" t="s">
        <v>185</v>
      </c>
      <c r="E96" s="27" t="s">
        <v>1705</v>
      </c>
    </row>
    <row r="97" ht="25.5">
      <c r="A97" s="1" t="s">
        <v>178</v>
      </c>
      <c r="B97" s="1">
        <v>22</v>
      </c>
      <c r="C97" s="26" t="s">
        <v>411</v>
      </c>
      <c r="D97" t="s">
        <v>180</v>
      </c>
      <c r="E97" s="27" t="s">
        <v>412</v>
      </c>
      <c r="F97" s="28" t="s">
        <v>207</v>
      </c>
      <c r="G97" s="29">
        <v>18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985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1655</v>
      </c>
    </row>
    <row r="100" ht="38.25">
      <c r="A100" s="1" t="s">
        <v>185</v>
      </c>
      <c r="E100" s="27" t="s">
        <v>1705</v>
      </c>
    </row>
    <row r="101">
      <c r="A101" s="1" t="s">
        <v>178</v>
      </c>
      <c r="B101" s="1">
        <v>23</v>
      </c>
      <c r="C101" s="26" t="s">
        <v>1706</v>
      </c>
      <c r="D101" t="s">
        <v>180</v>
      </c>
      <c r="E101" s="27" t="s">
        <v>1707</v>
      </c>
      <c r="F101" s="28" t="s">
        <v>544</v>
      </c>
      <c r="G101" s="29">
        <v>550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985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  <c r="E103" s="33" t="s">
        <v>1655</v>
      </c>
    </row>
    <row r="104" ht="25.5">
      <c r="A104" s="1" t="s">
        <v>185</v>
      </c>
      <c r="E104" s="27" t="s">
        <v>1708</v>
      </c>
    </row>
    <row r="105">
      <c r="A105" s="1" t="s">
        <v>178</v>
      </c>
      <c r="B105" s="1">
        <v>24</v>
      </c>
      <c r="C105" s="26" t="s">
        <v>1709</v>
      </c>
      <c r="D105" t="s">
        <v>180</v>
      </c>
      <c r="E105" s="27" t="s">
        <v>1710</v>
      </c>
      <c r="F105" s="28" t="s">
        <v>207</v>
      </c>
      <c r="G105" s="29">
        <v>230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985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>
      <c r="A107" s="1" t="s">
        <v>184</v>
      </c>
      <c r="E107" s="33" t="s">
        <v>1655</v>
      </c>
    </row>
    <row r="108" ht="25.5">
      <c r="A108" s="1" t="s">
        <v>185</v>
      </c>
      <c r="E108" s="27" t="s">
        <v>1711</v>
      </c>
    </row>
    <row r="109">
      <c r="A109" s="1" t="s">
        <v>178</v>
      </c>
      <c r="B109" s="1">
        <v>40</v>
      </c>
      <c r="C109" s="26" t="s">
        <v>1856</v>
      </c>
      <c r="D109" t="s">
        <v>180</v>
      </c>
      <c r="E109" s="27" t="s">
        <v>1857</v>
      </c>
      <c r="F109" s="28" t="s">
        <v>544</v>
      </c>
      <c r="G109" s="29">
        <v>270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  <c r="E111" s="33" t="s">
        <v>1655</v>
      </c>
    </row>
    <row r="112" ht="38.25">
      <c r="A112" s="1" t="s">
        <v>185</v>
      </c>
      <c r="E112" s="27" t="s">
        <v>1858</v>
      </c>
    </row>
    <row r="113">
      <c r="A113" s="1" t="s">
        <v>175</v>
      </c>
      <c r="C113" s="22" t="s">
        <v>1712</v>
      </c>
      <c r="E113" s="23" t="s">
        <v>1713</v>
      </c>
      <c r="L113" s="24">
        <f>SUMIFS(L114:L121,A114:A121,"P")</f>
        <v>0</v>
      </c>
      <c r="M113" s="24">
        <f>SUMIFS(M114:M121,A114:A121,"P")</f>
        <v>0</v>
      </c>
      <c r="N113" s="25"/>
    </row>
    <row r="114" ht="25.5">
      <c r="A114" s="1" t="s">
        <v>178</v>
      </c>
      <c r="B114" s="1">
        <v>25</v>
      </c>
      <c r="C114" s="26" t="s">
        <v>1859</v>
      </c>
      <c r="D114" t="s">
        <v>180</v>
      </c>
      <c r="E114" s="27" t="s">
        <v>1860</v>
      </c>
      <c r="F114" s="28" t="s">
        <v>207</v>
      </c>
      <c r="G114" s="29">
        <v>8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1655</v>
      </c>
    </row>
    <row r="117" ht="38.25">
      <c r="A117" s="1" t="s">
        <v>185</v>
      </c>
      <c r="E117" s="27" t="s">
        <v>1832</v>
      </c>
    </row>
    <row r="118" ht="25.5">
      <c r="A118" s="1" t="s">
        <v>178</v>
      </c>
      <c r="B118" s="1">
        <v>26</v>
      </c>
      <c r="C118" s="26" t="s">
        <v>1830</v>
      </c>
      <c r="D118" t="s">
        <v>180</v>
      </c>
      <c r="E118" s="27" t="s">
        <v>1831</v>
      </c>
      <c r="F118" s="28" t="s">
        <v>207</v>
      </c>
      <c r="G118" s="29">
        <v>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1655</v>
      </c>
    </row>
    <row r="121" ht="38.25">
      <c r="A121" s="1" t="s">
        <v>185</v>
      </c>
      <c r="E121" s="27" t="s">
        <v>1832</v>
      </c>
    </row>
    <row r="122">
      <c r="A122" s="1" t="s">
        <v>175</v>
      </c>
      <c r="C122" s="22" t="s">
        <v>1726</v>
      </c>
      <c r="E122" s="23" t="s">
        <v>1727</v>
      </c>
      <c r="L122" s="24">
        <f>SUMIFS(L123:L166,A123:A166,"P")</f>
        <v>0</v>
      </c>
      <c r="M122" s="24">
        <f>SUMIFS(M123:M166,A123:A166,"P")</f>
        <v>0</v>
      </c>
      <c r="N122" s="25"/>
    </row>
    <row r="123">
      <c r="A123" s="1" t="s">
        <v>178</v>
      </c>
      <c r="B123" s="1">
        <v>27</v>
      </c>
      <c r="C123" s="26" t="s">
        <v>1861</v>
      </c>
      <c r="D123" t="s">
        <v>180</v>
      </c>
      <c r="E123" s="27" t="s">
        <v>1862</v>
      </c>
      <c r="F123" s="28" t="s">
        <v>207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1655</v>
      </c>
    </row>
    <row r="126" ht="38.25">
      <c r="A126" s="1" t="s">
        <v>185</v>
      </c>
      <c r="E126" s="27" t="s">
        <v>1863</v>
      </c>
    </row>
    <row r="127" ht="25.5">
      <c r="A127" s="1" t="s">
        <v>178</v>
      </c>
      <c r="B127" s="1">
        <v>28</v>
      </c>
      <c r="C127" s="26" t="s">
        <v>1728</v>
      </c>
      <c r="D127" t="s">
        <v>180</v>
      </c>
      <c r="E127" s="27" t="s">
        <v>1729</v>
      </c>
      <c r="F127" s="28" t="s">
        <v>207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985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1655</v>
      </c>
    </row>
    <row r="130" ht="63.75">
      <c r="A130" s="1" t="s">
        <v>185</v>
      </c>
      <c r="E130" s="27" t="s">
        <v>1730</v>
      </c>
    </row>
    <row r="131" ht="38.25">
      <c r="A131" s="1" t="s">
        <v>178</v>
      </c>
      <c r="B131" s="1">
        <v>29</v>
      </c>
      <c r="C131" s="26" t="s">
        <v>1731</v>
      </c>
      <c r="D131" t="s">
        <v>180</v>
      </c>
      <c r="E131" s="27" t="s">
        <v>1732</v>
      </c>
      <c r="F131" s="28" t="s">
        <v>207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985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1655</v>
      </c>
    </row>
    <row r="134" ht="63.75">
      <c r="A134" s="1" t="s">
        <v>185</v>
      </c>
      <c r="E134" s="27" t="s">
        <v>1730</v>
      </c>
    </row>
    <row r="135" ht="25.5">
      <c r="A135" s="1" t="s">
        <v>178</v>
      </c>
      <c r="B135" s="1">
        <v>30</v>
      </c>
      <c r="C135" s="26" t="s">
        <v>1733</v>
      </c>
      <c r="D135" t="s">
        <v>180</v>
      </c>
      <c r="E135" s="27" t="s">
        <v>1734</v>
      </c>
      <c r="F135" s="28" t="s">
        <v>207</v>
      </c>
      <c r="G135" s="29">
        <v>1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985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  <c r="E137" s="33" t="s">
        <v>1655</v>
      </c>
    </row>
    <row r="138" ht="38.25">
      <c r="A138" s="1" t="s">
        <v>185</v>
      </c>
      <c r="E138" s="27" t="s">
        <v>1735</v>
      </c>
    </row>
    <row r="139">
      <c r="A139" s="1" t="s">
        <v>178</v>
      </c>
      <c r="B139" s="1">
        <v>31</v>
      </c>
      <c r="C139" s="26" t="s">
        <v>1864</v>
      </c>
      <c r="D139" t="s">
        <v>180</v>
      </c>
      <c r="E139" s="27" t="s">
        <v>1865</v>
      </c>
      <c r="F139" s="28" t="s">
        <v>207</v>
      </c>
      <c r="G139" s="29">
        <v>9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985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1655</v>
      </c>
    </row>
    <row r="142" ht="38.25">
      <c r="A142" s="1" t="s">
        <v>185</v>
      </c>
      <c r="E142" s="27" t="s">
        <v>1741</v>
      </c>
    </row>
    <row r="143">
      <c r="A143" s="1" t="s">
        <v>178</v>
      </c>
      <c r="B143" s="1">
        <v>32</v>
      </c>
      <c r="C143" s="26" t="s">
        <v>1736</v>
      </c>
      <c r="D143" t="s">
        <v>180</v>
      </c>
      <c r="E143" s="27" t="s">
        <v>1737</v>
      </c>
      <c r="F143" s="28" t="s">
        <v>207</v>
      </c>
      <c r="G143" s="29">
        <v>6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985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  <c r="E145" s="33" t="s">
        <v>1655</v>
      </c>
    </row>
    <row r="146" ht="38.25">
      <c r="A146" s="1" t="s">
        <v>185</v>
      </c>
      <c r="E146" s="27" t="s">
        <v>1738</v>
      </c>
    </row>
    <row r="147">
      <c r="A147" s="1" t="s">
        <v>178</v>
      </c>
      <c r="B147" s="1">
        <v>33</v>
      </c>
      <c r="C147" s="26" t="s">
        <v>1742</v>
      </c>
      <c r="D147" t="s">
        <v>180</v>
      </c>
      <c r="E147" s="27" t="s">
        <v>1743</v>
      </c>
      <c r="F147" s="28" t="s">
        <v>352</v>
      </c>
      <c r="G147" s="29">
        <v>100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  <c r="E149" s="33" t="s">
        <v>1655</v>
      </c>
    </row>
    <row r="150" ht="38.25">
      <c r="A150" s="1" t="s">
        <v>185</v>
      </c>
      <c r="E150" s="27" t="s">
        <v>1744</v>
      </c>
    </row>
    <row r="151">
      <c r="A151" s="1" t="s">
        <v>178</v>
      </c>
      <c r="B151" s="1">
        <v>34</v>
      </c>
      <c r="C151" s="26" t="s">
        <v>1785</v>
      </c>
      <c r="D151" t="s">
        <v>180</v>
      </c>
      <c r="E151" s="27" t="s">
        <v>1786</v>
      </c>
      <c r="F151" s="28" t="s">
        <v>352</v>
      </c>
      <c r="G151" s="29">
        <v>60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985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  <c r="E153" s="33" t="s">
        <v>1655</v>
      </c>
    </row>
    <row r="154" ht="51">
      <c r="A154" s="1" t="s">
        <v>185</v>
      </c>
      <c r="E154" s="27" t="s">
        <v>1787</v>
      </c>
    </row>
    <row r="155">
      <c r="A155" s="1" t="s">
        <v>178</v>
      </c>
      <c r="B155" s="1">
        <v>35</v>
      </c>
      <c r="C155" s="26" t="s">
        <v>1745</v>
      </c>
      <c r="D155" t="s">
        <v>180</v>
      </c>
      <c r="E155" s="27" t="s">
        <v>1746</v>
      </c>
      <c r="F155" s="28" t="s">
        <v>352</v>
      </c>
      <c r="G155" s="29">
        <v>90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985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  <c r="E157" s="33" t="s">
        <v>1655</v>
      </c>
    </row>
    <row r="158" ht="38.25">
      <c r="A158" s="1" t="s">
        <v>185</v>
      </c>
      <c r="E158" s="27" t="s">
        <v>1747</v>
      </c>
    </row>
    <row r="159">
      <c r="A159" s="1" t="s">
        <v>178</v>
      </c>
      <c r="B159" s="1">
        <v>36</v>
      </c>
      <c r="C159" s="26" t="s">
        <v>1751</v>
      </c>
      <c r="D159" t="s">
        <v>180</v>
      </c>
      <c r="E159" s="27" t="s">
        <v>1752</v>
      </c>
      <c r="F159" s="28" t="s">
        <v>352</v>
      </c>
      <c r="G159" s="29">
        <v>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985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  <c r="E161" s="33" t="s">
        <v>1655</v>
      </c>
    </row>
    <row r="162" ht="38.25">
      <c r="A162" s="1" t="s">
        <v>185</v>
      </c>
      <c r="E162" s="27" t="s">
        <v>1753</v>
      </c>
    </row>
    <row r="163">
      <c r="A163" s="1" t="s">
        <v>178</v>
      </c>
      <c r="B163" s="1">
        <v>37</v>
      </c>
      <c r="C163" s="26" t="s">
        <v>1754</v>
      </c>
      <c r="D163" t="s">
        <v>180</v>
      </c>
      <c r="E163" s="27" t="s">
        <v>1755</v>
      </c>
      <c r="F163" s="28" t="s">
        <v>352</v>
      </c>
      <c r="G163" s="29">
        <v>20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985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  <c r="E165" s="33" t="s">
        <v>1655</v>
      </c>
    </row>
    <row r="166" ht="38.25">
      <c r="A166" s="1" t="s">
        <v>185</v>
      </c>
      <c r="E166" s="27" t="s">
        <v>1756</v>
      </c>
    </row>
    <row r="167">
      <c r="A167" s="1" t="s">
        <v>175</v>
      </c>
      <c r="C167" s="22" t="s">
        <v>624</v>
      </c>
      <c r="E167" s="23" t="s">
        <v>1126</v>
      </c>
      <c r="L167" s="24">
        <f>SUMIFS(L168:L171,A168:A171,"P")</f>
        <v>0</v>
      </c>
      <c r="M167" s="24">
        <f>SUMIFS(M168:M171,A168:A171,"P")</f>
        <v>0</v>
      </c>
      <c r="N167" s="25"/>
    </row>
    <row r="168">
      <c r="A168" s="1" t="s">
        <v>178</v>
      </c>
      <c r="B168" s="1">
        <v>38</v>
      </c>
      <c r="C168" s="26" t="s">
        <v>1810</v>
      </c>
      <c r="D168" t="s">
        <v>180</v>
      </c>
      <c r="E168" s="27" t="s">
        <v>1811</v>
      </c>
      <c r="F168" s="28" t="s">
        <v>182</v>
      </c>
      <c r="G168" s="29">
        <v>26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985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180</v>
      </c>
    </row>
    <row r="170">
      <c r="A170" s="1" t="s">
        <v>184</v>
      </c>
      <c r="E170" s="33" t="s">
        <v>1655</v>
      </c>
    </row>
    <row r="171" ht="267.75">
      <c r="A171" s="1" t="s">
        <v>185</v>
      </c>
      <c r="E171" s="27" t="s">
        <v>1812</v>
      </c>
    </row>
    <row r="172">
      <c r="A172" s="1" t="s">
        <v>175</v>
      </c>
      <c r="C172" s="22" t="s">
        <v>369</v>
      </c>
      <c r="E172" s="23" t="s">
        <v>855</v>
      </c>
      <c r="L172" s="24">
        <f>SUMIFS(L173:L176,A173:A176,"P")</f>
        <v>0</v>
      </c>
      <c r="M172" s="24">
        <f>SUMIFS(M173:M176,A173:A176,"P")</f>
        <v>0</v>
      </c>
      <c r="N172" s="25"/>
    </row>
    <row r="173" ht="25.5">
      <c r="A173" s="1" t="s">
        <v>178</v>
      </c>
      <c r="B173" s="1">
        <v>39</v>
      </c>
      <c r="C173" s="26" t="s">
        <v>666</v>
      </c>
      <c r="D173" t="s">
        <v>372</v>
      </c>
      <c r="E173" s="27" t="s">
        <v>667</v>
      </c>
      <c r="F173" s="28" t="s">
        <v>374</v>
      </c>
      <c r="G173" s="29">
        <v>98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180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38.25">
      <c r="A174" s="1" t="s">
        <v>183</v>
      </c>
      <c r="E174" s="27" t="s">
        <v>1554</v>
      </c>
    </row>
    <row r="175">
      <c r="A175" s="1" t="s">
        <v>184</v>
      </c>
      <c r="E175" s="33" t="s">
        <v>1866</v>
      </c>
    </row>
    <row r="176" ht="153">
      <c r="A176" s="1" t="s">
        <v>185</v>
      </c>
      <c r="E176" s="27" t="s">
        <v>859</v>
      </c>
    </row>
  </sheetData>
  <sheetProtection sheet="1" objects="1" scenarios="1" spinCount="100000" saltValue="Fsdt+bdFTin9k2rhhHICG04gl9CLvdR6Q0b1Lq98JCSwCvILIVSaovNiHYKE3/wB3R1/oU1jEfvHB0Tk+59kpg==" hashValue="8OqkvFFroraFtBnthaNAGTATcMlHxcRQKy+iATAB1dD351PKYR3jPy/lAZcyoHAJqj8zPCrysOdsR5OJpd+nH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66</v>
      </c>
      <c r="M3" s="20">
        <f>Rekapitulace!C37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66</v>
      </c>
      <c r="D4" s="1"/>
      <c r="E4" s="17" t="s">
        <v>67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COUNTIFS(L8:L82,"=0",A8:A82,"P")+COUNTIFS(L8:L82,"",A8:A82,"P")+SUM(Q8:Q82)</f>
        <v>0</v>
      </c>
    </row>
    <row r="8">
      <c r="A8" s="1" t="s">
        <v>173</v>
      </c>
      <c r="C8" s="22" t="s">
        <v>1867</v>
      </c>
      <c r="E8" s="23" t="s">
        <v>69</v>
      </c>
      <c r="L8" s="24">
        <f>L9+L14+L51+L64+L77</f>
        <v>0</v>
      </c>
      <c r="M8" s="24">
        <f>M9+M14+M51+M64+M77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14</v>
      </c>
      <c r="C10" s="26" t="s">
        <v>1868</v>
      </c>
      <c r="D10" t="s">
        <v>180</v>
      </c>
      <c r="E10" s="27" t="s">
        <v>1869</v>
      </c>
      <c r="F10" s="28" t="s">
        <v>207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975</v>
      </c>
    </row>
    <row r="14">
      <c r="A14" s="1" t="s">
        <v>175</v>
      </c>
      <c r="C14" s="22" t="s">
        <v>176</v>
      </c>
      <c r="E14" s="23" t="s">
        <v>177</v>
      </c>
      <c r="L14" s="24">
        <f>SUMIFS(L15:L50,A15:A50,"P")</f>
        <v>0</v>
      </c>
      <c r="M14" s="24">
        <f>SUMIFS(M15:M50,A15:A50,"P")</f>
        <v>0</v>
      </c>
      <c r="N14" s="25"/>
    </row>
    <row r="15">
      <c r="A15" s="1" t="s">
        <v>178</v>
      </c>
      <c r="B15" s="1">
        <v>1</v>
      </c>
      <c r="C15" s="26" t="s">
        <v>1870</v>
      </c>
      <c r="D15" t="s">
        <v>180</v>
      </c>
      <c r="E15" s="27" t="s">
        <v>1871</v>
      </c>
      <c r="F15" s="28" t="s">
        <v>352</v>
      </c>
      <c r="G15" s="29">
        <v>300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985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>
      <c r="A17" s="1" t="s">
        <v>184</v>
      </c>
    </row>
    <row r="18" ht="38.25">
      <c r="A18" s="1" t="s">
        <v>185</v>
      </c>
      <c r="E18" s="27" t="s">
        <v>1171</v>
      </c>
    </row>
    <row r="19">
      <c r="A19" s="1" t="s">
        <v>178</v>
      </c>
      <c r="B19" s="1">
        <v>2</v>
      </c>
      <c r="C19" s="26" t="s">
        <v>1872</v>
      </c>
      <c r="D19" t="s">
        <v>180</v>
      </c>
      <c r="E19" s="27" t="s">
        <v>1873</v>
      </c>
      <c r="F19" s="28" t="s">
        <v>182</v>
      </c>
      <c r="G19" s="29">
        <v>9.7680000000000007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985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1874</v>
      </c>
    </row>
    <row r="22" ht="25.5">
      <c r="A22" s="1" t="s">
        <v>185</v>
      </c>
      <c r="E22" s="27" t="s">
        <v>1176</v>
      </c>
    </row>
    <row r="23">
      <c r="A23" s="1" t="s">
        <v>178</v>
      </c>
      <c r="B23" s="1">
        <v>3</v>
      </c>
      <c r="C23" s="26" t="s">
        <v>1875</v>
      </c>
      <c r="D23" t="s">
        <v>180</v>
      </c>
      <c r="E23" s="27" t="s">
        <v>1876</v>
      </c>
      <c r="F23" s="28" t="s">
        <v>182</v>
      </c>
      <c r="G23" s="29">
        <v>651.20000000000005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1877</v>
      </c>
    </row>
    <row r="26" ht="318.75">
      <c r="A26" s="1" t="s">
        <v>185</v>
      </c>
      <c r="E26" s="27" t="s">
        <v>1878</v>
      </c>
    </row>
    <row r="27">
      <c r="A27" s="1" t="s">
        <v>178</v>
      </c>
      <c r="B27" s="1">
        <v>4</v>
      </c>
      <c r="C27" s="26" t="s">
        <v>1527</v>
      </c>
      <c r="D27" t="s">
        <v>180</v>
      </c>
      <c r="E27" s="27" t="s">
        <v>1528</v>
      </c>
      <c r="F27" s="28" t="s">
        <v>182</v>
      </c>
      <c r="G27" s="29">
        <v>299.584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1879</v>
      </c>
    </row>
    <row r="30" ht="191.25">
      <c r="A30" s="1" t="s">
        <v>185</v>
      </c>
      <c r="E30" s="27" t="s">
        <v>1880</v>
      </c>
    </row>
    <row r="31">
      <c r="A31" s="1" t="s">
        <v>178</v>
      </c>
      <c r="B31" s="1">
        <v>5</v>
      </c>
      <c r="C31" s="26" t="s">
        <v>196</v>
      </c>
      <c r="D31" t="s">
        <v>180</v>
      </c>
      <c r="E31" s="27" t="s">
        <v>197</v>
      </c>
      <c r="F31" s="28" t="s">
        <v>182</v>
      </c>
      <c r="G31" s="29">
        <v>299.584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1879</v>
      </c>
    </row>
    <row r="34" ht="229.5">
      <c r="A34" s="1" t="s">
        <v>185</v>
      </c>
      <c r="E34" s="27" t="s">
        <v>198</v>
      </c>
    </row>
    <row r="35">
      <c r="A35" s="1" t="s">
        <v>178</v>
      </c>
      <c r="B35" s="1">
        <v>6</v>
      </c>
      <c r="C35" s="26" t="s">
        <v>1881</v>
      </c>
      <c r="D35" t="s">
        <v>180</v>
      </c>
      <c r="E35" s="27" t="s">
        <v>1882</v>
      </c>
      <c r="F35" s="28" t="s">
        <v>182</v>
      </c>
      <c r="G35" s="29">
        <v>138.56700000000001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1883</v>
      </c>
    </row>
    <row r="37">
      <c r="A37" s="1" t="s">
        <v>184</v>
      </c>
      <c r="E37" s="33" t="s">
        <v>1884</v>
      </c>
    </row>
    <row r="38" ht="293.25">
      <c r="A38" s="1" t="s">
        <v>185</v>
      </c>
      <c r="E38" s="27" t="s">
        <v>1885</v>
      </c>
    </row>
    <row r="39">
      <c r="A39" s="1" t="s">
        <v>178</v>
      </c>
      <c r="B39" s="1">
        <v>7</v>
      </c>
      <c r="C39" s="26" t="s">
        <v>1190</v>
      </c>
      <c r="D39" t="s">
        <v>180</v>
      </c>
      <c r="E39" s="27" t="s">
        <v>1191</v>
      </c>
      <c r="F39" s="28" t="s">
        <v>201</v>
      </c>
      <c r="G39" s="29">
        <v>63.859999999999999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1886</v>
      </c>
    </row>
    <row r="42" ht="38.25">
      <c r="A42" s="1" t="s">
        <v>185</v>
      </c>
      <c r="E42" s="27" t="s">
        <v>1193</v>
      </c>
    </row>
    <row r="43">
      <c r="A43" s="1" t="s">
        <v>178</v>
      </c>
      <c r="B43" s="1">
        <v>8</v>
      </c>
      <c r="C43" s="26" t="s">
        <v>896</v>
      </c>
      <c r="D43" t="s">
        <v>180</v>
      </c>
      <c r="E43" s="27" t="s">
        <v>897</v>
      </c>
      <c r="F43" s="28" t="s">
        <v>201</v>
      </c>
      <c r="G43" s="29">
        <v>63.859999999999999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1886</v>
      </c>
    </row>
    <row r="46" ht="25.5">
      <c r="A46" s="1" t="s">
        <v>185</v>
      </c>
      <c r="E46" s="27" t="s">
        <v>1887</v>
      </c>
    </row>
    <row r="47">
      <c r="A47" s="1" t="s">
        <v>178</v>
      </c>
      <c r="B47" s="1">
        <v>9</v>
      </c>
      <c r="C47" s="26" t="s">
        <v>588</v>
      </c>
      <c r="D47" t="s">
        <v>180</v>
      </c>
      <c r="E47" s="27" t="s">
        <v>589</v>
      </c>
      <c r="F47" s="28" t="s">
        <v>201</v>
      </c>
      <c r="G47" s="29">
        <v>63.859999999999999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1886</v>
      </c>
    </row>
    <row r="50" ht="38.25">
      <c r="A50" s="1" t="s">
        <v>185</v>
      </c>
      <c r="E50" s="27" t="s">
        <v>1197</v>
      </c>
    </row>
    <row r="51">
      <c r="A51" s="1" t="s">
        <v>175</v>
      </c>
      <c r="C51" s="22" t="s">
        <v>1888</v>
      </c>
      <c r="E51" s="23" t="s">
        <v>1889</v>
      </c>
      <c r="L51" s="24">
        <f>SUMIFS(L52:L63,A52:A63,"P")</f>
        <v>0</v>
      </c>
      <c r="M51" s="24">
        <f>SUMIFS(M52:M63,A52:A63,"P")</f>
        <v>0</v>
      </c>
      <c r="N51" s="25"/>
    </row>
    <row r="52">
      <c r="A52" s="1" t="s">
        <v>178</v>
      </c>
      <c r="B52" s="1">
        <v>15</v>
      </c>
      <c r="C52" s="26" t="s">
        <v>1890</v>
      </c>
      <c r="D52" t="s">
        <v>180</v>
      </c>
      <c r="E52" s="27" t="s">
        <v>1891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985</v>
      </c>
      <c r="O52" s="32">
        <f>M52*AA52</f>
        <v>0</v>
      </c>
      <c r="P52" s="1">
        <v>3</v>
      </c>
      <c r="AA52" s="1">
        <f>IF(P52=1,$O$3,IF(P52=2,$O$4,$O$5))</f>
        <v>0</v>
      </c>
    </row>
    <row r="53" ht="51">
      <c r="A53" s="1" t="s">
        <v>183</v>
      </c>
      <c r="E53" s="27" t="s">
        <v>1892</v>
      </c>
    </row>
    <row r="54">
      <c r="A54" s="1" t="s">
        <v>184</v>
      </c>
    </row>
    <row r="55" ht="267.75">
      <c r="A55" s="1" t="s">
        <v>185</v>
      </c>
      <c r="E55" s="27" t="s">
        <v>1893</v>
      </c>
    </row>
    <row r="56">
      <c r="A56" s="1" t="s">
        <v>178</v>
      </c>
      <c r="B56" s="1">
        <v>16</v>
      </c>
      <c r="C56" s="26" t="s">
        <v>1894</v>
      </c>
      <c r="D56" t="s">
        <v>180</v>
      </c>
      <c r="E56" s="27" t="s">
        <v>1895</v>
      </c>
      <c r="F56" s="28" t="s">
        <v>207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985</v>
      </c>
      <c r="O56" s="32">
        <f>M56*AA56</f>
        <v>0</v>
      </c>
      <c r="P56" s="1">
        <v>3</v>
      </c>
      <c r="AA56" s="1">
        <f>IF(P56=1,$O$3,IF(P56=2,$O$4,$O$5))</f>
        <v>0</v>
      </c>
    </row>
    <row r="57" ht="102">
      <c r="A57" s="1" t="s">
        <v>183</v>
      </c>
      <c r="E57" s="27" t="s">
        <v>1896</v>
      </c>
    </row>
    <row r="58">
      <c r="A58" s="1" t="s">
        <v>184</v>
      </c>
    </row>
    <row r="59" ht="267.75">
      <c r="A59" s="1" t="s">
        <v>185</v>
      </c>
      <c r="E59" s="27" t="s">
        <v>1893</v>
      </c>
    </row>
    <row r="60">
      <c r="A60" s="1" t="s">
        <v>178</v>
      </c>
      <c r="B60" s="1">
        <v>17</v>
      </c>
      <c r="C60" s="26" t="s">
        <v>1897</v>
      </c>
      <c r="D60" t="s">
        <v>180</v>
      </c>
      <c r="E60" s="27" t="s">
        <v>1898</v>
      </c>
      <c r="F60" s="28" t="s">
        <v>207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985</v>
      </c>
      <c r="O60" s="32">
        <f>M60*AA60</f>
        <v>0</v>
      </c>
      <c r="P60" s="1">
        <v>3</v>
      </c>
      <c r="AA60" s="1">
        <f>IF(P60=1,$O$3,IF(P60=2,$O$4,$O$5))</f>
        <v>0</v>
      </c>
    </row>
    <row r="61" ht="38.25">
      <c r="A61" s="1" t="s">
        <v>183</v>
      </c>
      <c r="E61" s="27" t="s">
        <v>1899</v>
      </c>
    </row>
    <row r="62">
      <c r="A62" s="1" t="s">
        <v>184</v>
      </c>
    </row>
    <row r="63" ht="267.75">
      <c r="A63" s="1" t="s">
        <v>185</v>
      </c>
      <c r="E63" s="27" t="s">
        <v>1893</v>
      </c>
    </row>
    <row r="64">
      <c r="A64" s="1" t="s">
        <v>175</v>
      </c>
      <c r="C64" s="22" t="s">
        <v>603</v>
      </c>
      <c r="E64" s="23" t="s">
        <v>604</v>
      </c>
      <c r="L64" s="24">
        <f>SUMIFS(L65:L76,A65:A76,"P")</f>
        <v>0</v>
      </c>
      <c r="M64" s="24">
        <f>SUMIFS(M65:M76,A65:A76,"P")</f>
        <v>0</v>
      </c>
      <c r="N64" s="25"/>
    </row>
    <row r="65">
      <c r="A65" s="1" t="s">
        <v>178</v>
      </c>
      <c r="B65" s="1">
        <v>10</v>
      </c>
      <c r="C65" s="26" t="s">
        <v>1900</v>
      </c>
      <c r="D65" t="s">
        <v>180</v>
      </c>
      <c r="E65" s="27" t="s">
        <v>1901</v>
      </c>
      <c r="F65" s="28" t="s">
        <v>182</v>
      </c>
      <c r="G65" s="29">
        <v>129.94800000000001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1902</v>
      </c>
    </row>
    <row r="67">
      <c r="A67" s="1" t="s">
        <v>184</v>
      </c>
      <c r="E67" s="33" t="s">
        <v>1903</v>
      </c>
    </row>
    <row r="68" ht="357">
      <c r="A68" s="1" t="s">
        <v>185</v>
      </c>
      <c r="E68" s="27" t="s">
        <v>1047</v>
      </c>
    </row>
    <row r="69">
      <c r="A69" s="1" t="s">
        <v>178</v>
      </c>
      <c r="B69" s="1">
        <v>11</v>
      </c>
      <c r="C69" s="26" t="s">
        <v>1904</v>
      </c>
      <c r="D69" t="s">
        <v>180</v>
      </c>
      <c r="E69" s="27" t="s">
        <v>1905</v>
      </c>
      <c r="F69" s="28" t="s">
        <v>182</v>
      </c>
      <c r="G69" s="29">
        <v>7.5899999999999999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1906</v>
      </c>
    </row>
    <row r="71">
      <c r="A71" s="1" t="s">
        <v>184</v>
      </c>
      <c r="E71" s="33" t="s">
        <v>1907</v>
      </c>
    </row>
    <row r="72" ht="357">
      <c r="A72" s="1" t="s">
        <v>185</v>
      </c>
      <c r="E72" s="27" t="s">
        <v>1047</v>
      </c>
    </row>
    <row r="73">
      <c r="A73" s="1" t="s">
        <v>178</v>
      </c>
      <c r="B73" s="1">
        <v>12</v>
      </c>
      <c r="C73" s="26" t="s">
        <v>1665</v>
      </c>
      <c r="D73" t="s">
        <v>180</v>
      </c>
      <c r="E73" s="27" t="s">
        <v>1666</v>
      </c>
      <c r="F73" s="28" t="s">
        <v>182</v>
      </c>
      <c r="G73" s="29">
        <v>3.7949999999999999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1908</v>
      </c>
    </row>
    <row r="75">
      <c r="A75" s="1" t="s">
        <v>184</v>
      </c>
      <c r="E75" s="33" t="s">
        <v>1909</v>
      </c>
    </row>
    <row r="76" ht="38.25">
      <c r="A76" s="1" t="s">
        <v>185</v>
      </c>
      <c r="E76" s="27" t="s">
        <v>1100</v>
      </c>
    </row>
    <row r="77">
      <c r="A77" s="1" t="s">
        <v>175</v>
      </c>
      <c r="C77" s="22" t="s">
        <v>369</v>
      </c>
      <c r="E77" s="23" t="s">
        <v>855</v>
      </c>
      <c r="L77" s="24">
        <f>SUMIFS(L78:L81,A78:A81,"P")</f>
        <v>0</v>
      </c>
      <c r="M77" s="24">
        <f>SUMIFS(M78:M81,A78:A81,"P")</f>
        <v>0</v>
      </c>
      <c r="N77" s="25"/>
    </row>
    <row r="78" ht="38.25">
      <c r="A78" s="1" t="s">
        <v>178</v>
      </c>
      <c r="B78" s="1">
        <v>13</v>
      </c>
      <c r="C78" s="26" t="s">
        <v>1453</v>
      </c>
      <c r="D78" t="s">
        <v>372</v>
      </c>
      <c r="E78" s="27" t="s">
        <v>1454</v>
      </c>
      <c r="F78" s="28" t="s">
        <v>374</v>
      </c>
      <c r="G78" s="29">
        <v>632.423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 ht="38.25">
      <c r="A79" s="1" t="s">
        <v>183</v>
      </c>
      <c r="E79" s="27" t="s">
        <v>1910</v>
      </c>
    </row>
    <row r="80">
      <c r="A80" s="1" t="s">
        <v>184</v>
      </c>
      <c r="E80" s="33" t="s">
        <v>1911</v>
      </c>
    </row>
    <row r="81" ht="153">
      <c r="A81" s="1" t="s">
        <v>185</v>
      </c>
      <c r="E81" s="27" t="s">
        <v>1912</v>
      </c>
    </row>
  </sheetData>
  <sheetProtection sheet="1" objects="1" scenarios="1" spinCount="100000" saltValue="EdV5peMGMxBizmdWYSZok06YYrl+i9/jmJZ9M1SOsrUZypSQ5O7HMeirRlzuDKQ/fDkoo1tvWwxZsRrvBxOMww==" hashValue="TsnbeNeB6LGcB9XTvYPSAMH4QwV/+8eQBg70wEaxVm3yEGVtchxnJ2OyapByMJUX5RyytwXv/Kl9jo3gJD+1E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COUNTIFS(L8:L225,"=0",A8:A225,"P")+COUNTIFS(L8:L225,"",A8:A225,"P")+SUM(Q8:Q225)</f>
        <v>0</v>
      </c>
    </row>
    <row r="8">
      <c r="A8" s="1" t="s">
        <v>173</v>
      </c>
      <c r="C8" s="22" t="s">
        <v>1913</v>
      </c>
      <c r="E8" s="23" t="s">
        <v>73</v>
      </c>
      <c r="L8" s="24">
        <f>L9+L22+L75+L84+L101+L110+L199+L212</f>
        <v>0</v>
      </c>
      <c r="M8" s="24">
        <f>M9+M22+M75+M84+M101+M110+M199+M212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45</v>
      </c>
      <c r="C10" s="26" t="s">
        <v>1914</v>
      </c>
      <c r="D10" t="s">
        <v>180</v>
      </c>
      <c r="E10" s="27" t="s">
        <v>1915</v>
      </c>
      <c r="F10" s="28" t="s">
        <v>683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1916</v>
      </c>
    </row>
    <row r="12">
      <c r="A12" s="1" t="s">
        <v>184</v>
      </c>
    </row>
    <row r="13">
      <c r="A13" s="1" t="s">
        <v>185</v>
      </c>
      <c r="E13" s="27" t="s">
        <v>1160</v>
      </c>
    </row>
    <row r="14">
      <c r="A14" s="1" t="s">
        <v>178</v>
      </c>
      <c r="B14" s="1">
        <v>46</v>
      </c>
      <c r="C14" s="26" t="s">
        <v>1917</v>
      </c>
      <c r="D14" t="s">
        <v>180</v>
      </c>
      <c r="E14" s="27" t="s">
        <v>1918</v>
      </c>
      <c r="F14" s="28" t="s">
        <v>683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1919</v>
      </c>
    </row>
    <row r="16">
      <c r="A16" s="1" t="s">
        <v>184</v>
      </c>
    </row>
    <row r="17">
      <c r="A17" s="1" t="s">
        <v>185</v>
      </c>
      <c r="E17" s="27" t="s">
        <v>1160</v>
      </c>
    </row>
    <row r="18">
      <c r="A18" s="1" t="s">
        <v>178</v>
      </c>
      <c r="B18" s="1">
        <v>47</v>
      </c>
      <c r="C18" s="26" t="s">
        <v>1868</v>
      </c>
      <c r="D18" t="s">
        <v>180</v>
      </c>
      <c r="E18" s="27" t="s">
        <v>1869</v>
      </c>
      <c r="F18" s="28" t="s">
        <v>207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>
      <c r="A21" s="1" t="s">
        <v>185</v>
      </c>
      <c r="E21" s="27" t="s">
        <v>975</v>
      </c>
    </row>
    <row r="22">
      <c r="A22" s="1" t="s">
        <v>175</v>
      </c>
      <c r="C22" s="22" t="s">
        <v>176</v>
      </c>
      <c r="E22" s="23" t="s">
        <v>177</v>
      </c>
      <c r="L22" s="24">
        <f>SUMIFS(L23:L74,A23:A74,"P")</f>
        <v>0</v>
      </c>
      <c r="M22" s="24">
        <f>SUMIFS(M23:M74,A23:A74,"P")</f>
        <v>0</v>
      </c>
      <c r="N22" s="25"/>
    </row>
    <row r="23">
      <c r="A23" s="1" t="s">
        <v>178</v>
      </c>
      <c r="B23" s="1">
        <v>1</v>
      </c>
      <c r="C23" s="26" t="s">
        <v>1920</v>
      </c>
      <c r="D23" t="s">
        <v>180</v>
      </c>
      <c r="E23" s="27" t="s">
        <v>1921</v>
      </c>
      <c r="F23" s="28" t="s">
        <v>182</v>
      </c>
      <c r="G23" s="29">
        <v>46.695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1922</v>
      </c>
    </row>
    <row r="26" ht="63.75">
      <c r="A26" s="1" t="s">
        <v>185</v>
      </c>
      <c r="E26" s="27" t="s">
        <v>987</v>
      </c>
    </row>
    <row r="27">
      <c r="A27" s="1" t="s">
        <v>178</v>
      </c>
      <c r="B27" s="1">
        <v>2</v>
      </c>
      <c r="C27" s="26" t="s">
        <v>1923</v>
      </c>
      <c r="D27" t="s">
        <v>180</v>
      </c>
      <c r="E27" s="27" t="s">
        <v>1924</v>
      </c>
      <c r="F27" s="28" t="s">
        <v>182</v>
      </c>
      <c r="G27" s="29">
        <v>93.390000000000001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1925</v>
      </c>
    </row>
    <row r="30" ht="63.75">
      <c r="A30" s="1" t="s">
        <v>185</v>
      </c>
      <c r="E30" s="27" t="s">
        <v>987</v>
      </c>
    </row>
    <row r="31">
      <c r="A31" s="1" t="s">
        <v>178</v>
      </c>
      <c r="B31" s="1">
        <v>3</v>
      </c>
      <c r="C31" s="26" t="s">
        <v>1872</v>
      </c>
      <c r="D31" t="s">
        <v>180</v>
      </c>
      <c r="E31" s="27" t="s">
        <v>1873</v>
      </c>
      <c r="F31" s="28" t="s">
        <v>182</v>
      </c>
      <c r="G31" s="29">
        <v>61.280999999999999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1926</v>
      </c>
    </row>
    <row r="34" ht="25.5">
      <c r="A34" s="1" t="s">
        <v>185</v>
      </c>
      <c r="E34" s="27" t="s">
        <v>1176</v>
      </c>
    </row>
    <row r="35">
      <c r="A35" s="1" t="s">
        <v>178</v>
      </c>
      <c r="B35" s="1">
        <v>4</v>
      </c>
      <c r="C35" s="26" t="s">
        <v>574</v>
      </c>
      <c r="D35" t="s">
        <v>180</v>
      </c>
      <c r="E35" s="27" t="s">
        <v>575</v>
      </c>
      <c r="F35" s="28" t="s">
        <v>182</v>
      </c>
      <c r="G35" s="29">
        <v>987.71199999999999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51">
      <c r="A37" s="1" t="s">
        <v>184</v>
      </c>
      <c r="E37" s="33" t="s">
        <v>1927</v>
      </c>
    </row>
    <row r="38" ht="318.75">
      <c r="A38" s="1" t="s">
        <v>185</v>
      </c>
      <c r="E38" s="27" t="s">
        <v>1928</v>
      </c>
    </row>
    <row r="39">
      <c r="A39" s="1" t="s">
        <v>178</v>
      </c>
      <c r="B39" s="1">
        <v>5</v>
      </c>
      <c r="C39" s="26" t="s">
        <v>1929</v>
      </c>
      <c r="D39" t="s">
        <v>180</v>
      </c>
      <c r="E39" s="27" t="s">
        <v>1930</v>
      </c>
      <c r="F39" s="28" t="s">
        <v>194</v>
      </c>
      <c r="G39" s="29">
        <v>31.899999999999999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1931</v>
      </c>
    </row>
    <row r="42" ht="25.5">
      <c r="A42" s="1" t="s">
        <v>185</v>
      </c>
      <c r="E42" s="27" t="s">
        <v>195</v>
      </c>
    </row>
    <row r="43">
      <c r="A43" s="1" t="s">
        <v>178</v>
      </c>
      <c r="B43" s="1">
        <v>6</v>
      </c>
      <c r="C43" s="26" t="s">
        <v>1527</v>
      </c>
      <c r="D43" t="s">
        <v>180</v>
      </c>
      <c r="E43" s="27" t="s">
        <v>1528</v>
      </c>
      <c r="F43" s="28" t="s">
        <v>182</v>
      </c>
      <c r="G43" s="29">
        <v>625.15200000000004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1932</v>
      </c>
    </row>
    <row r="46" ht="191.25">
      <c r="A46" s="1" t="s">
        <v>185</v>
      </c>
      <c r="E46" s="27" t="s">
        <v>1880</v>
      </c>
    </row>
    <row r="47">
      <c r="A47" s="1" t="s">
        <v>178</v>
      </c>
      <c r="B47" s="1">
        <v>7</v>
      </c>
      <c r="C47" s="26" t="s">
        <v>196</v>
      </c>
      <c r="D47" t="s">
        <v>180</v>
      </c>
      <c r="E47" s="27" t="s">
        <v>197</v>
      </c>
      <c r="F47" s="28" t="s">
        <v>182</v>
      </c>
      <c r="G47" s="29">
        <v>625.15200000000004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 ht="51">
      <c r="A49" s="1" t="s">
        <v>184</v>
      </c>
      <c r="E49" s="33" t="s">
        <v>1933</v>
      </c>
    </row>
    <row r="50" ht="229.5">
      <c r="A50" s="1" t="s">
        <v>185</v>
      </c>
      <c r="E50" s="27" t="s">
        <v>198</v>
      </c>
    </row>
    <row r="51">
      <c r="A51" s="1" t="s">
        <v>178</v>
      </c>
      <c r="B51" s="1">
        <v>8</v>
      </c>
      <c r="C51" s="26" t="s">
        <v>1183</v>
      </c>
      <c r="D51" t="s">
        <v>180</v>
      </c>
      <c r="E51" s="27" t="s">
        <v>1184</v>
      </c>
      <c r="F51" s="28" t="s">
        <v>182</v>
      </c>
      <c r="G51" s="29">
        <v>365.31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38.25">
      <c r="A53" s="1" t="s">
        <v>184</v>
      </c>
      <c r="E53" s="33" t="s">
        <v>1934</v>
      </c>
    </row>
    <row r="54" ht="229.5">
      <c r="A54" s="1" t="s">
        <v>185</v>
      </c>
      <c r="E54" s="27" t="s">
        <v>1187</v>
      </c>
    </row>
    <row r="55">
      <c r="A55" s="1" t="s">
        <v>178</v>
      </c>
      <c r="B55" s="1">
        <v>9</v>
      </c>
      <c r="C55" s="26" t="s">
        <v>1881</v>
      </c>
      <c r="D55" t="s">
        <v>180</v>
      </c>
      <c r="E55" s="27" t="s">
        <v>1882</v>
      </c>
      <c r="F55" s="28" t="s">
        <v>182</v>
      </c>
      <c r="G55" s="29">
        <v>261.88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1935</v>
      </c>
    </row>
    <row r="58" ht="293.25">
      <c r="A58" s="1" t="s">
        <v>185</v>
      </c>
      <c r="E58" s="27" t="s">
        <v>1885</v>
      </c>
    </row>
    <row r="59">
      <c r="A59" s="1" t="s">
        <v>178</v>
      </c>
      <c r="B59" s="1">
        <v>10</v>
      </c>
      <c r="C59" s="26" t="s">
        <v>579</v>
      </c>
      <c r="D59" t="s">
        <v>180</v>
      </c>
      <c r="E59" s="27" t="s">
        <v>580</v>
      </c>
      <c r="F59" s="28" t="s">
        <v>201</v>
      </c>
      <c r="G59" s="29">
        <v>11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  <c r="E61" s="33" t="s">
        <v>1936</v>
      </c>
    </row>
    <row r="62" ht="25.5">
      <c r="A62" s="1" t="s">
        <v>185</v>
      </c>
      <c r="E62" s="27" t="s">
        <v>581</v>
      </c>
    </row>
    <row r="63">
      <c r="A63" s="1" t="s">
        <v>178</v>
      </c>
      <c r="B63" s="1">
        <v>11</v>
      </c>
      <c r="C63" s="26" t="s">
        <v>1190</v>
      </c>
      <c r="D63" t="s">
        <v>180</v>
      </c>
      <c r="E63" s="27" t="s">
        <v>1191</v>
      </c>
      <c r="F63" s="28" t="s">
        <v>201</v>
      </c>
      <c r="G63" s="29">
        <v>408.54000000000002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985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>
      <c r="A65" s="1" t="s">
        <v>184</v>
      </c>
      <c r="E65" s="33" t="s">
        <v>1937</v>
      </c>
    </row>
    <row r="66" ht="38.25">
      <c r="A66" s="1" t="s">
        <v>185</v>
      </c>
      <c r="E66" s="27" t="s">
        <v>1193</v>
      </c>
    </row>
    <row r="67">
      <c r="A67" s="1" t="s">
        <v>178</v>
      </c>
      <c r="B67" s="1">
        <v>12</v>
      </c>
      <c r="C67" s="26" t="s">
        <v>896</v>
      </c>
      <c r="D67" t="s">
        <v>180</v>
      </c>
      <c r="E67" s="27" t="s">
        <v>897</v>
      </c>
      <c r="F67" s="28" t="s">
        <v>201</v>
      </c>
      <c r="G67" s="29">
        <v>408.54000000000002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985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  <c r="E69" s="33" t="s">
        <v>1937</v>
      </c>
    </row>
    <row r="70" ht="25.5">
      <c r="A70" s="1" t="s">
        <v>185</v>
      </c>
      <c r="E70" s="27" t="s">
        <v>1887</v>
      </c>
    </row>
    <row r="71">
      <c r="A71" s="1" t="s">
        <v>178</v>
      </c>
      <c r="B71" s="1">
        <v>13</v>
      </c>
      <c r="C71" s="26" t="s">
        <v>588</v>
      </c>
      <c r="D71" t="s">
        <v>180</v>
      </c>
      <c r="E71" s="27" t="s">
        <v>589</v>
      </c>
      <c r="F71" s="28" t="s">
        <v>201</v>
      </c>
      <c r="G71" s="29">
        <v>408.54000000000002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985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>
      <c r="A73" s="1" t="s">
        <v>184</v>
      </c>
      <c r="E73" s="33" t="s">
        <v>1937</v>
      </c>
    </row>
    <row r="74" ht="38.25">
      <c r="A74" s="1" t="s">
        <v>185</v>
      </c>
      <c r="E74" s="27" t="s">
        <v>1197</v>
      </c>
    </row>
    <row r="75">
      <c r="A75" s="1" t="s">
        <v>175</v>
      </c>
      <c r="C75" s="22" t="s">
        <v>603</v>
      </c>
      <c r="E75" s="23" t="s">
        <v>604</v>
      </c>
      <c r="L75" s="24">
        <f>SUMIFS(L76:L83,A76:A83,"P")</f>
        <v>0</v>
      </c>
      <c r="M75" s="24">
        <f>SUMIFS(M76:M83,A76:A83,"P")</f>
        <v>0</v>
      </c>
      <c r="N75" s="25"/>
    </row>
    <row r="76">
      <c r="A76" s="1" t="s">
        <v>178</v>
      </c>
      <c r="B76" s="1">
        <v>14</v>
      </c>
      <c r="C76" s="26" t="s">
        <v>1900</v>
      </c>
      <c r="D76" t="s">
        <v>180</v>
      </c>
      <c r="E76" s="27" t="s">
        <v>1901</v>
      </c>
      <c r="F76" s="28" t="s">
        <v>182</v>
      </c>
      <c r="G76" s="29">
        <v>1.6499999999999999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985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1902</v>
      </c>
    </row>
    <row r="78">
      <c r="A78" s="1" t="s">
        <v>184</v>
      </c>
      <c r="E78" s="33" t="s">
        <v>1938</v>
      </c>
    </row>
    <row r="79" ht="357">
      <c r="A79" s="1" t="s">
        <v>185</v>
      </c>
      <c r="E79" s="27" t="s">
        <v>1047</v>
      </c>
    </row>
    <row r="80">
      <c r="A80" s="1" t="s">
        <v>178</v>
      </c>
      <c r="B80" s="1">
        <v>15</v>
      </c>
      <c r="C80" s="26" t="s">
        <v>1665</v>
      </c>
      <c r="D80" t="s">
        <v>180</v>
      </c>
      <c r="E80" s="27" t="s">
        <v>1666</v>
      </c>
      <c r="F80" s="28" t="s">
        <v>182</v>
      </c>
      <c r="G80" s="29">
        <v>65.469999999999999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985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  <c r="E82" s="33" t="s">
        <v>1939</v>
      </c>
    </row>
    <row r="83" ht="38.25">
      <c r="A83" s="1" t="s">
        <v>185</v>
      </c>
      <c r="E83" s="27" t="s">
        <v>1100</v>
      </c>
    </row>
    <row r="84">
      <c r="A84" s="1" t="s">
        <v>175</v>
      </c>
      <c r="C84" s="22" t="s">
        <v>608</v>
      </c>
      <c r="E84" s="23" t="s">
        <v>148</v>
      </c>
      <c r="L84" s="24">
        <f>SUMIFS(L85:L100,A85:A100,"P")</f>
        <v>0</v>
      </c>
      <c r="M84" s="24">
        <f>SUMIFS(M85:M100,A85:A100,"P")</f>
        <v>0</v>
      </c>
      <c r="N84" s="25"/>
    </row>
    <row r="85">
      <c r="A85" s="1" t="s">
        <v>178</v>
      </c>
      <c r="B85" s="1">
        <v>16</v>
      </c>
      <c r="C85" s="26" t="s">
        <v>1940</v>
      </c>
      <c r="D85" t="s">
        <v>180</v>
      </c>
      <c r="E85" s="27" t="s">
        <v>1941</v>
      </c>
      <c r="F85" s="28" t="s">
        <v>182</v>
      </c>
      <c r="G85" s="29">
        <v>3.8500000000000001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985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1942</v>
      </c>
    </row>
    <row r="88" ht="51">
      <c r="A88" s="1" t="s">
        <v>185</v>
      </c>
      <c r="E88" s="27" t="s">
        <v>1943</v>
      </c>
    </row>
    <row r="89">
      <c r="A89" s="1" t="s">
        <v>178</v>
      </c>
      <c r="B89" s="1">
        <v>17</v>
      </c>
      <c r="C89" s="26" t="s">
        <v>1944</v>
      </c>
      <c r="D89" t="s">
        <v>180</v>
      </c>
      <c r="E89" s="27" t="s">
        <v>1945</v>
      </c>
      <c r="F89" s="28" t="s">
        <v>201</v>
      </c>
      <c r="G89" s="29">
        <v>11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985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1936</v>
      </c>
    </row>
    <row r="92" ht="51">
      <c r="A92" s="1" t="s">
        <v>185</v>
      </c>
      <c r="E92" s="27" t="s">
        <v>1943</v>
      </c>
    </row>
    <row r="93">
      <c r="A93" s="1" t="s">
        <v>178</v>
      </c>
      <c r="B93" s="1">
        <v>18</v>
      </c>
      <c r="C93" s="26" t="s">
        <v>1946</v>
      </c>
      <c r="D93" t="s">
        <v>180</v>
      </c>
      <c r="E93" s="27" t="s">
        <v>1947</v>
      </c>
      <c r="F93" s="28" t="s">
        <v>201</v>
      </c>
      <c r="G93" s="29">
        <v>18.5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985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</row>
    <row r="96" ht="140.25">
      <c r="A96" s="1" t="s">
        <v>185</v>
      </c>
      <c r="E96" s="27" t="s">
        <v>1108</v>
      </c>
    </row>
    <row r="97">
      <c r="A97" s="1" t="s">
        <v>178</v>
      </c>
      <c r="B97" s="1">
        <v>19</v>
      </c>
      <c r="C97" s="26" t="s">
        <v>1948</v>
      </c>
      <c r="D97" t="s">
        <v>180</v>
      </c>
      <c r="E97" s="27" t="s">
        <v>1949</v>
      </c>
      <c r="F97" s="28" t="s">
        <v>201</v>
      </c>
      <c r="G97" s="29">
        <v>14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985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1950</v>
      </c>
    </row>
    <row r="100" ht="89.25">
      <c r="A100" s="1" t="s">
        <v>185</v>
      </c>
      <c r="E100" s="27" t="s">
        <v>1951</v>
      </c>
    </row>
    <row r="101">
      <c r="A101" s="1" t="s">
        <v>175</v>
      </c>
      <c r="C101" s="22" t="s">
        <v>203</v>
      </c>
      <c r="E101" s="23" t="s">
        <v>204</v>
      </c>
      <c r="L101" s="24">
        <f>SUMIFS(L102:L109,A102:A109,"P")</f>
        <v>0</v>
      </c>
      <c r="M101" s="24">
        <f>SUMIFS(M102:M109,A102:A109,"P")</f>
        <v>0</v>
      </c>
      <c r="N101" s="25"/>
    </row>
    <row r="102">
      <c r="A102" s="1" t="s">
        <v>178</v>
      </c>
      <c r="B102" s="1">
        <v>20</v>
      </c>
      <c r="C102" s="26" t="s">
        <v>1952</v>
      </c>
      <c r="D102" t="s">
        <v>180</v>
      </c>
      <c r="E102" s="27" t="s">
        <v>1953</v>
      </c>
      <c r="F102" s="28" t="s">
        <v>207</v>
      </c>
      <c r="G102" s="29">
        <v>40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1954</v>
      </c>
    </row>
    <row r="105" ht="102">
      <c r="A105" s="1" t="s">
        <v>185</v>
      </c>
      <c r="E105" s="27" t="s">
        <v>1955</v>
      </c>
    </row>
    <row r="106">
      <c r="A106" s="1" t="s">
        <v>178</v>
      </c>
      <c r="B106" s="1">
        <v>21</v>
      </c>
      <c r="C106" s="26" t="s">
        <v>1956</v>
      </c>
      <c r="D106" t="s">
        <v>180</v>
      </c>
      <c r="E106" s="27" t="s">
        <v>1957</v>
      </c>
      <c r="F106" s="28" t="s">
        <v>207</v>
      </c>
      <c r="G106" s="29">
        <v>56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985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1958</v>
      </c>
    </row>
    <row r="109" ht="102">
      <c r="A109" s="1" t="s">
        <v>185</v>
      </c>
      <c r="E109" s="27" t="s">
        <v>1955</v>
      </c>
    </row>
    <row r="110">
      <c r="A110" s="1" t="s">
        <v>175</v>
      </c>
      <c r="C110" s="22" t="s">
        <v>624</v>
      </c>
      <c r="E110" s="23" t="s">
        <v>1126</v>
      </c>
      <c r="L110" s="24">
        <f>SUMIFS(L111:L198,A111:A198,"P")</f>
        <v>0</v>
      </c>
      <c r="M110" s="24">
        <f>SUMIFS(M111:M198,A111:A198,"P")</f>
        <v>0</v>
      </c>
      <c r="N110" s="25"/>
    </row>
    <row r="111">
      <c r="A111" s="1" t="s">
        <v>178</v>
      </c>
      <c r="B111" s="1">
        <v>22</v>
      </c>
      <c r="C111" s="26" t="s">
        <v>1959</v>
      </c>
      <c r="D111" t="s">
        <v>180</v>
      </c>
      <c r="E111" s="27" t="s">
        <v>1960</v>
      </c>
      <c r="F111" s="28" t="s">
        <v>194</v>
      </c>
      <c r="G111" s="29">
        <v>20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1961</v>
      </c>
    </row>
    <row r="114" ht="255">
      <c r="A114" s="1" t="s">
        <v>185</v>
      </c>
      <c r="E114" s="27" t="s">
        <v>1962</v>
      </c>
    </row>
    <row r="115">
      <c r="A115" s="1" t="s">
        <v>178</v>
      </c>
      <c r="B115" s="1">
        <v>23</v>
      </c>
      <c r="C115" s="26" t="s">
        <v>1963</v>
      </c>
      <c r="D115" t="s">
        <v>180</v>
      </c>
      <c r="E115" s="27" t="s">
        <v>1964</v>
      </c>
      <c r="F115" s="28" t="s">
        <v>194</v>
      </c>
      <c r="G115" s="29">
        <v>83.799999999999997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1965</v>
      </c>
    </row>
    <row r="118" ht="255">
      <c r="A118" s="1" t="s">
        <v>185</v>
      </c>
      <c r="E118" s="27" t="s">
        <v>1962</v>
      </c>
    </row>
    <row r="119">
      <c r="A119" s="1" t="s">
        <v>178</v>
      </c>
      <c r="B119" s="1">
        <v>24</v>
      </c>
      <c r="C119" s="26" t="s">
        <v>1966</v>
      </c>
      <c r="D119" t="s">
        <v>180</v>
      </c>
      <c r="E119" s="27" t="s">
        <v>1967</v>
      </c>
      <c r="F119" s="28" t="s">
        <v>194</v>
      </c>
      <c r="G119" s="29">
        <v>6.5999999999999996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1968</v>
      </c>
    </row>
    <row r="122" ht="242.25">
      <c r="A122" s="1" t="s">
        <v>185</v>
      </c>
      <c r="E122" s="27" t="s">
        <v>1302</v>
      </c>
    </row>
    <row r="123">
      <c r="A123" s="1" t="s">
        <v>178</v>
      </c>
      <c r="B123" s="1">
        <v>25</v>
      </c>
      <c r="C123" s="26" t="s">
        <v>1969</v>
      </c>
      <c r="D123" t="s">
        <v>180</v>
      </c>
      <c r="E123" s="27" t="s">
        <v>1970</v>
      </c>
      <c r="F123" s="28" t="s">
        <v>194</v>
      </c>
      <c r="G123" s="29">
        <v>8.1999999999999993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1971</v>
      </c>
    </row>
    <row r="126" ht="242.25">
      <c r="A126" s="1" t="s">
        <v>185</v>
      </c>
      <c r="E126" s="27" t="s">
        <v>1302</v>
      </c>
    </row>
    <row r="127">
      <c r="A127" s="1" t="s">
        <v>178</v>
      </c>
      <c r="B127" s="1">
        <v>26</v>
      </c>
      <c r="C127" s="26" t="s">
        <v>1972</v>
      </c>
      <c r="D127" t="s">
        <v>180</v>
      </c>
      <c r="E127" s="27" t="s">
        <v>1973</v>
      </c>
      <c r="F127" s="28" t="s">
        <v>194</v>
      </c>
      <c r="G127" s="29">
        <v>70.950000000000003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985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1974</v>
      </c>
    </row>
    <row r="130" ht="242.25">
      <c r="A130" s="1" t="s">
        <v>185</v>
      </c>
      <c r="E130" s="27" t="s">
        <v>1302</v>
      </c>
    </row>
    <row r="131">
      <c r="A131" s="1" t="s">
        <v>178</v>
      </c>
      <c r="B131" s="1">
        <v>27</v>
      </c>
      <c r="C131" s="26" t="s">
        <v>1975</v>
      </c>
      <c r="D131" t="s">
        <v>180</v>
      </c>
      <c r="E131" s="27" t="s">
        <v>1976</v>
      </c>
      <c r="F131" s="28" t="s">
        <v>194</v>
      </c>
      <c r="G131" s="29">
        <v>6.5999999999999996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985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1977</v>
      </c>
    </row>
    <row r="134" ht="51">
      <c r="A134" s="1" t="s">
        <v>185</v>
      </c>
      <c r="E134" s="27" t="s">
        <v>1978</v>
      </c>
    </row>
    <row r="135">
      <c r="A135" s="1" t="s">
        <v>178</v>
      </c>
      <c r="B135" s="1">
        <v>28</v>
      </c>
      <c r="C135" s="26" t="s">
        <v>1979</v>
      </c>
      <c r="D135" t="s">
        <v>180</v>
      </c>
      <c r="E135" s="27" t="s">
        <v>1980</v>
      </c>
      <c r="F135" s="28" t="s">
        <v>194</v>
      </c>
      <c r="G135" s="29">
        <v>72.700000000000003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985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  <c r="E137" s="33" t="s">
        <v>1981</v>
      </c>
    </row>
    <row r="138" ht="51">
      <c r="A138" s="1" t="s">
        <v>185</v>
      </c>
      <c r="E138" s="27" t="s">
        <v>1978</v>
      </c>
    </row>
    <row r="139">
      <c r="A139" s="1" t="s">
        <v>178</v>
      </c>
      <c r="B139" s="1">
        <v>29</v>
      </c>
      <c r="C139" s="26" t="s">
        <v>1982</v>
      </c>
      <c r="D139" t="s">
        <v>180</v>
      </c>
      <c r="E139" s="27" t="s">
        <v>1983</v>
      </c>
      <c r="F139" s="28" t="s">
        <v>194</v>
      </c>
      <c r="G139" s="29">
        <v>752.07000000000005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985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1984</v>
      </c>
    </row>
    <row r="142" ht="51">
      <c r="A142" s="1" t="s">
        <v>185</v>
      </c>
      <c r="E142" s="27" t="s">
        <v>1985</v>
      </c>
    </row>
    <row r="143">
      <c r="A143" s="1" t="s">
        <v>178</v>
      </c>
      <c r="B143" s="1">
        <v>30</v>
      </c>
      <c r="C143" s="26" t="s">
        <v>1986</v>
      </c>
      <c r="D143" t="s">
        <v>180</v>
      </c>
      <c r="E143" s="27" t="s">
        <v>1987</v>
      </c>
      <c r="F143" s="28" t="s">
        <v>194</v>
      </c>
      <c r="G143" s="29">
        <v>752.07000000000005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985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  <c r="E145" s="33" t="s">
        <v>1984</v>
      </c>
    </row>
    <row r="146" ht="38.25">
      <c r="A146" s="1" t="s">
        <v>185</v>
      </c>
      <c r="E146" s="27" t="s">
        <v>1988</v>
      </c>
    </row>
    <row r="147">
      <c r="A147" s="1" t="s">
        <v>178</v>
      </c>
      <c r="B147" s="1">
        <v>31</v>
      </c>
      <c r="C147" s="26" t="s">
        <v>1989</v>
      </c>
      <c r="D147" t="s">
        <v>180</v>
      </c>
      <c r="E147" s="27" t="s">
        <v>1990</v>
      </c>
      <c r="F147" s="28" t="s">
        <v>207</v>
      </c>
      <c r="G147" s="29">
        <v>2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</row>
    <row r="150" ht="25.5">
      <c r="A150" s="1" t="s">
        <v>185</v>
      </c>
      <c r="E150" s="27" t="s">
        <v>1991</v>
      </c>
    </row>
    <row r="151">
      <c r="A151" s="1" t="s">
        <v>178</v>
      </c>
      <c r="B151" s="1">
        <v>32</v>
      </c>
      <c r="C151" s="26" t="s">
        <v>1992</v>
      </c>
      <c r="D151" t="s">
        <v>180</v>
      </c>
      <c r="E151" s="27" t="s">
        <v>1993</v>
      </c>
      <c r="F151" s="28" t="s">
        <v>207</v>
      </c>
      <c r="G151" s="29">
        <v>2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985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</row>
    <row r="154" ht="25.5">
      <c r="A154" s="1" t="s">
        <v>185</v>
      </c>
      <c r="E154" s="27" t="s">
        <v>1991</v>
      </c>
    </row>
    <row r="155">
      <c r="A155" s="1" t="s">
        <v>178</v>
      </c>
      <c r="B155" s="1">
        <v>33</v>
      </c>
      <c r="C155" s="26" t="s">
        <v>1994</v>
      </c>
      <c r="D155" t="s">
        <v>180</v>
      </c>
      <c r="E155" s="27" t="s">
        <v>1995</v>
      </c>
      <c r="F155" s="28" t="s">
        <v>207</v>
      </c>
      <c r="G155" s="29">
        <v>2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985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</row>
    <row r="158" ht="25.5">
      <c r="A158" s="1" t="s">
        <v>185</v>
      </c>
      <c r="E158" s="27" t="s">
        <v>1991</v>
      </c>
    </row>
    <row r="159">
      <c r="A159" s="1" t="s">
        <v>178</v>
      </c>
      <c r="B159" s="1">
        <v>34</v>
      </c>
      <c r="C159" s="26" t="s">
        <v>1996</v>
      </c>
      <c r="D159" t="s">
        <v>180</v>
      </c>
      <c r="E159" s="27" t="s">
        <v>1997</v>
      </c>
      <c r="F159" s="28" t="s">
        <v>207</v>
      </c>
      <c r="G159" s="29">
        <v>8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985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</row>
    <row r="162" ht="38.25">
      <c r="A162" s="1" t="s">
        <v>185</v>
      </c>
      <c r="E162" s="27" t="s">
        <v>1998</v>
      </c>
    </row>
    <row r="163">
      <c r="A163" s="1" t="s">
        <v>178</v>
      </c>
      <c r="B163" s="1">
        <v>35</v>
      </c>
      <c r="C163" s="26" t="s">
        <v>1999</v>
      </c>
      <c r="D163" t="s">
        <v>180</v>
      </c>
      <c r="E163" s="27" t="s">
        <v>2000</v>
      </c>
      <c r="F163" s="28" t="s">
        <v>194</v>
      </c>
      <c r="G163" s="29">
        <v>118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985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  <c r="E165" s="33" t="s">
        <v>2001</v>
      </c>
    </row>
    <row r="166" ht="51">
      <c r="A166" s="1" t="s">
        <v>185</v>
      </c>
      <c r="E166" s="27" t="s">
        <v>2002</v>
      </c>
    </row>
    <row r="167">
      <c r="A167" s="1" t="s">
        <v>178</v>
      </c>
      <c r="B167" s="1">
        <v>36</v>
      </c>
      <c r="C167" s="26" t="s">
        <v>2003</v>
      </c>
      <c r="D167" t="s">
        <v>180</v>
      </c>
      <c r="E167" s="27" t="s">
        <v>2004</v>
      </c>
      <c r="F167" s="28" t="s">
        <v>194</v>
      </c>
      <c r="G167" s="29">
        <v>189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985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  <c r="E169" s="33" t="s">
        <v>2005</v>
      </c>
    </row>
    <row r="170" ht="51">
      <c r="A170" s="1" t="s">
        <v>185</v>
      </c>
      <c r="E170" s="27" t="s">
        <v>2002</v>
      </c>
    </row>
    <row r="171">
      <c r="A171" s="1" t="s">
        <v>178</v>
      </c>
      <c r="B171" s="1">
        <v>37</v>
      </c>
      <c r="C171" s="26" t="s">
        <v>2006</v>
      </c>
      <c r="D171" t="s">
        <v>180</v>
      </c>
      <c r="E171" s="27" t="s">
        <v>2007</v>
      </c>
      <c r="F171" s="28" t="s">
        <v>194</v>
      </c>
      <c r="G171" s="29">
        <v>476.69999999999999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985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180</v>
      </c>
    </row>
    <row r="173">
      <c r="A173" s="1" t="s">
        <v>184</v>
      </c>
      <c r="E173" s="33" t="s">
        <v>2008</v>
      </c>
    </row>
    <row r="174" ht="51">
      <c r="A174" s="1" t="s">
        <v>185</v>
      </c>
      <c r="E174" s="27" t="s">
        <v>2002</v>
      </c>
    </row>
    <row r="175">
      <c r="A175" s="1" t="s">
        <v>178</v>
      </c>
      <c r="B175" s="1">
        <v>38</v>
      </c>
      <c r="C175" s="26" t="s">
        <v>2009</v>
      </c>
      <c r="D175" t="s">
        <v>180</v>
      </c>
      <c r="E175" s="27" t="s">
        <v>2010</v>
      </c>
      <c r="F175" s="28" t="s">
        <v>207</v>
      </c>
      <c r="G175" s="29">
        <v>5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985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2011</v>
      </c>
    </row>
    <row r="177">
      <c r="A177" s="1" t="s">
        <v>184</v>
      </c>
    </row>
    <row r="178">
      <c r="A178" s="1" t="s">
        <v>185</v>
      </c>
      <c r="E178" s="27" t="s">
        <v>2012</v>
      </c>
    </row>
    <row r="179">
      <c r="A179" s="1" t="s">
        <v>178</v>
      </c>
      <c r="B179" s="1">
        <v>48</v>
      </c>
      <c r="C179" s="26" t="s">
        <v>2013</v>
      </c>
      <c r="D179" t="s">
        <v>180</v>
      </c>
      <c r="E179" s="27" t="s">
        <v>2014</v>
      </c>
      <c r="F179" s="28" t="s">
        <v>194</v>
      </c>
      <c r="G179" s="29">
        <v>29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985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180</v>
      </c>
    </row>
    <row r="181">
      <c r="A181" s="1" t="s">
        <v>184</v>
      </c>
    </row>
    <row r="182" ht="255">
      <c r="A182" s="1" t="s">
        <v>185</v>
      </c>
      <c r="E182" s="27" t="s">
        <v>2015</v>
      </c>
    </row>
    <row r="183">
      <c r="A183" s="1" t="s">
        <v>178</v>
      </c>
      <c r="B183" s="1">
        <v>49</v>
      </c>
      <c r="C183" s="26" t="s">
        <v>2016</v>
      </c>
      <c r="D183" t="s">
        <v>180</v>
      </c>
      <c r="E183" s="27" t="s">
        <v>2017</v>
      </c>
      <c r="F183" s="28" t="s">
        <v>194</v>
      </c>
      <c r="G183" s="29">
        <v>207.90000000000001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985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2018</v>
      </c>
    </row>
    <row r="185">
      <c r="A185" s="1" t="s">
        <v>184</v>
      </c>
      <c r="E185" s="33" t="s">
        <v>2019</v>
      </c>
    </row>
    <row r="186" ht="255">
      <c r="A186" s="1" t="s">
        <v>185</v>
      </c>
      <c r="E186" s="27" t="s">
        <v>1962</v>
      </c>
    </row>
    <row r="187">
      <c r="A187" s="1" t="s">
        <v>178</v>
      </c>
      <c r="B187" s="1">
        <v>50</v>
      </c>
      <c r="C187" s="26" t="s">
        <v>2020</v>
      </c>
      <c r="D187" t="s">
        <v>180</v>
      </c>
      <c r="E187" s="27" t="s">
        <v>2021</v>
      </c>
      <c r="F187" s="28" t="s">
        <v>194</v>
      </c>
      <c r="G187" s="29">
        <v>85.799999999999997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985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2022</v>
      </c>
    </row>
    <row r="189">
      <c r="A189" s="1" t="s">
        <v>184</v>
      </c>
      <c r="E189" s="33" t="s">
        <v>2023</v>
      </c>
    </row>
    <row r="190" ht="255">
      <c r="A190" s="1" t="s">
        <v>185</v>
      </c>
      <c r="E190" s="27" t="s">
        <v>1962</v>
      </c>
    </row>
    <row r="191">
      <c r="A191" s="1" t="s">
        <v>178</v>
      </c>
      <c r="B191" s="1">
        <v>51</v>
      </c>
      <c r="C191" s="26" t="s">
        <v>2024</v>
      </c>
      <c r="D191" t="s">
        <v>180</v>
      </c>
      <c r="E191" s="27" t="s">
        <v>2025</v>
      </c>
      <c r="F191" s="28" t="s">
        <v>194</v>
      </c>
      <c r="G191" s="29">
        <v>524.37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985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2026</v>
      </c>
    </row>
    <row r="193">
      <c r="A193" s="1" t="s">
        <v>184</v>
      </c>
      <c r="E193" s="33" t="s">
        <v>2027</v>
      </c>
    </row>
    <row r="194" ht="255">
      <c r="A194" s="1" t="s">
        <v>185</v>
      </c>
      <c r="E194" s="27" t="s">
        <v>1962</v>
      </c>
    </row>
    <row r="195">
      <c r="A195" s="1" t="s">
        <v>178</v>
      </c>
      <c r="B195" s="1">
        <v>52</v>
      </c>
      <c r="C195" s="26" t="s">
        <v>2028</v>
      </c>
      <c r="D195" t="s">
        <v>180</v>
      </c>
      <c r="E195" s="27" t="s">
        <v>2029</v>
      </c>
      <c r="F195" s="28" t="s">
        <v>207</v>
      </c>
      <c r="G195" s="29">
        <v>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985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2030</v>
      </c>
    </row>
    <row r="197">
      <c r="A197" s="1" t="s">
        <v>184</v>
      </c>
    </row>
    <row r="198" ht="25.5">
      <c r="A198" s="1" t="s">
        <v>185</v>
      </c>
      <c r="E198" s="27" t="s">
        <v>2031</v>
      </c>
    </row>
    <row r="199">
      <c r="A199" s="1" t="s">
        <v>175</v>
      </c>
      <c r="C199" s="22" t="s">
        <v>653</v>
      </c>
      <c r="E199" s="23" t="s">
        <v>1131</v>
      </c>
      <c r="L199" s="24">
        <f>SUMIFS(L200:L211,A200:A211,"P")</f>
        <v>0</v>
      </c>
      <c r="M199" s="24">
        <f>SUMIFS(M200:M211,A200:A211,"P")</f>
        <v>0</v>
      </c>
      <c r="N199" s="25"/>
    </row>
    <row r="200">
      <c r="A200" s="1" t="s">
        <v>178</v>
      </c>
      <c r="B200" s="1">
        <v>39</v>
      </c>
      <c r="C200" s="26" t="s">
        <v>2032</v>
      </c>
      <c r="D200" t="s">
        <v>180</v>
      </c>
      <c r="E200" s="27" t="s">
        <v>2033</v>
      </c>
      <c r="F200" s="28" t="s">
        <v>2034</v>
      </c>
      <c r="G200" s="29">
        <v>12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985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</row>
    <row r="203" ht="25.5">
      <c r="A203" s="1" t="s">
        <v>185</v>
      </c>
      <c r="E203" s="27" t="s">
        <v>2035</v>
      </c>
    </row>
    <row r="204">
      <c r="A204" s="1" t="s">
        <v>178</v>
      </c>
      <c r="B204" s="1">
        <v>40</v>
      </c>
      <c r="C204" s="26" t="s">
        <v>2036</v>
      </c>
      <c r="D204" t="s">
        <v>180</v>
      </c>
      <c r="E204" s="27" t="s">
        <v>2037</v>
      </c>
      <c r="F204" s="28" t="s">
        <v>194</v>
      </c>
      <c r="G204" s="29">
        <v>25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985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</row>
    <row r="207" ht="76.5">
      <c r="A207" s="1" t="s">
        <v>185</v>
      </c>
      <c r="E207" s="27" t="s">
        <v>2038</v>
      </c>
    </row>
    <row r="208">
      <c r="A208" s="1" t="s">
        <v>178</v>
      </c>
      <c r="B208" s="1">
        <v>41</v>
      </c>
      <c r="C208" s="26" t="s">
        <v>2039</v>
      </c>
      <c r="D208" t="s">
        <v>180</v>
      </c>
      <c r="E208" s="27" t="s">
        <v>2040</v>
      </c>
      <c r="F208" s="28" t="s">
        <v>194</v>
      </c>
      <c r="G208" s="29">
        <v>565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985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</row>
    <row r="211" ht="76.5">
      <c r="A211" s="1" t="s">
        <v>185</v>
      </c>
      <c r="E211" s="27" t="s">
        <v>2038</v>
      </c>
    </row>
    <row r="212">
      <c r="A212" s="1" t="s">
        <v>175</v>
      </c>
      <c r="C212" s="22" t="s">
        <v>369</v>
      </c>
      <c r="E212" s="23" t="s">
        <v>855</v>
      </c>
      <c r="L212" s="24">
        <f>SUMIFS(L213:L224,A213:A224,"P")</f>
        <v>0</v>
      </c>
      <c r="M212" s="24">
        <f>SUMIFS(M213:M224,A213:A224,"P")</f>
        <v>0</v>
      </c>
      <c r="N212" s="25"/>
    </row>
    <row r="213" ht="25.5">
      <c r="A213" s="1" t="s">
        <v>178</v>
      </c>
      <c r="B213" s="1">
        <v>42</v>
      </c>
      <c r="C213" s="26" t="s">
        <v>666</v>
      </c>
      <c r="D213" t="s">
        <v>372</v>
      </c>
      <c r="E213" s="27" t="s">
        <v>667</v>
      </c>
      <c r="F213" s="28" t="s">
        <v>374</v>
      </c>
      <c r="G213" s="29">
        <v>652.60799999999995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985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38.25">
      <c r="A214" s="1" t="s">
        <v>183</v>
      </c>
      <c r="E214" s="27" t="s">
        <v>1554</v>
      </c>
    </row>
    <row r="215">
      <c r="A215" s="1" t="s">
        <v>184</v>
      </c>
      <c r="E215" s="33" t="s">
        <v>2041</v>
      </c>
    </row>
    <row r="216" ht="153">
      <c r="A216" s="1" t="s">
        <v>185</v>
      </c>
      <c r="E216" s="27" t="s">
        <v>859</v>
      </c>
    </row>
    <row r="217" ht="25.5">
      <c r="A217" s="1" t="s">
        <v>178</v>
      </c>
      <c r="B217" s="1">
        <v>43</v>
      </c>
      <c r="C217" s="26" t="s">
        <v>2042</v>
      </c>
      <c r="D217" t="s">
        <v>372</v>
      </c>
      <c r="E217" s="27" t="s">
        <v>2043</v>
      </c>
      <c r="F217" s="28" t="s">
        <v>374</v>
      </c>
      <c r="G217" s="29">
        <v>107.399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985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38.25">
      <c r="A218" s="1" t="s">
        <v>183</v>
      </c>
      <c r="E218" s="27" t="s">
        <v>1791</v>
      </c>
    </row>
    <row r="219">
      <c r="A219" s="1" t="s">
        <v>184</v>
      </c>
      <c r="E219" s="33" t="s">
        <v>2044</v>
      </c>
    </row>
    <row r="220" ht="153">
      <c r="A220" s="1" t="s">
        <v>185</v>
      </c>
      <c r="E220" s="27" t="s">
        <v>859</v>
      </c>
    </row>
    <row r="221" ht="38.25">
      <c r="A221" s="1" t="s">
        <v>178</v>
      </c>
      <c r="B221" s="1">
        <v>44</v>
      </c>
      <c r="C221" s="26" t="s">
        <v>801</v>
      </c>
      <c r="D221" t="s">
        <v>372</v>
      </c>
      <c r="E221" s="27" t="s">
        <v>802</v>
      </c>
      <c r="F221" s="28" t="s">
        <v>374</v>
      </c>
      <c r="G221" s="29">
        <v>0.10000000000000001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985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38.25">
      <c r="A222" s="1" t="s">
        <v>183</v>
      </c>
      <c r="E222" s="27" t="s">
        <v>1791</v>
      </c>
    </row>
    <row r="223">
      <c r="A223" s="1" t="s">
        <v>184</v>
      </c>
      <c r="E223" s="33" t="s">
        <v>1796</v>
      </c>
    </row>
    <row r="224" ht="153">
      <c r="A224" s="1" t="s">
        <v>185</v>
      </c>
      <c r="E224" s="27" t="s">
        <v>859</v>
      </c>
    </row>
  </sheetData>
  <sheetProtection sheet="1" objects="1" scenarios="1" spinCount="100000" saltValue="1dc5W6Rrnuuta+MHbNBOqkr3m2TqwAWn1ZBWDVdLMN9eJ8DcTuf5mEZK3oUatNoUxOenJlda50GPTSqJLhVKSA==" hashValue="XGBWaVh1n9vOnc9DwGsYpBZAoW9FGlaFcCEE8XkXe61i9ydFjdNoE8nwCa2N9W4utUJ404QaWuDVPKAgQnAMJ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COUNTIFS(L8:L145,"=0",A8:A145,"P")+COUNTIFS(L8:L145,"",A8:A145,"P")+SUM(Q8:Q145)</f>
        <v>0</v>
      </c>
    </row>
    <row r="8" ht="25.5">
      <c r="A8" s="1" t="s">
        <v>173</v>
      </c>
      <c r="C8" s="22" t="s">
        <v>2045</v>
      </c>
      <c r="E8" s="23" t="s">
        <v>75</v>
      </c>
      <c r="L8" s="24">
        <f>L9+L14+L47+L56+L85+L94+L127+L132</f>
        <v>0</v>
      </c>
      <c r="M8" s="24">
        <f>M9+M14+M47+M56+M85+M94+M127+M132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31</v>
      </c>
      <c r="C10" s="26" t="s">
        <v>1868</v>
      </c>
      <c r="D10" t="s">
        <v>180</v>
      </c>
      <c r="E10" s="27" t="s">
        <v>1869</v>
      </c>
      <c r="F10" s="28" t="s">
        <v>207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975</v>
      </c>
    </row>
    <row r="14">
      <c r="A14" s="1" t="s">
        <v>175</v>
      </c>
      <c r="C14" s="22" t="s">
        <v>176</v>
      </c>
      <c r="E14" s="23" t="s">
        <v>177</v>
      </c>
      <c r="L14" s="24">
        <f>SUMIFS(L15:L46,A15:A46,"P")</f>
        <v>0</v>
      </c>
      <c r="M14" s="24">
        <f>SUMIFS(M15:M46,A15:A46,"P")</f>
        <v>0</v>
      </c>
      <c r="N14" s="25"/>
    </row>
    <row r="15">
      <c r="A15" s="1" t="s">
        <v>178</v>
      </c>
      <c r="B15" s="1">
        <v>1</v>
      </c>
      <c r="C15" s="26" t="s">
        <v>1920</v>
      </c>
      <c r="D15" t="s">
        <v>180</v>
      </c>
      <c r="E15" s="27" t="s">
        <v>1921</v>
      </c>
      <c r="F15" s="28" t="s">
        <v>182</v>
      </c>
      <c r="G15" s="29">
        <v>20.047999999999998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985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>
      <c r="A17" s="1" t="s">
        <v>184</v>
      </c>
      <c r="E17" s="33" t="s">
        <v>2046</v>
      </c>
    </row>
    <row r="18" ht="63.75">
      <c r="A18" s="1" t="s">
        <v>185</v>
      </c>
      <c r="E18" s="27" t="s">
        <v>987</v>
      </c>
    </row>
    <row r="19">
      <c r="A19" s="1" t="s">
        <v>178</v>
      </c>
      <c r="B19" s="1">
        <v>2</v>
      </c>
      <c r="C19" s="26" t="s">
        <v>1923</v>
      </c>
      <c r="D19" t="s">
        <v>180</v>
      </c>
      <c r="E19" s="27" t="s">
        <v>1924</v>
      </c>
      <c r="F19" s="28" t="s">
        <v>182</v>
      </c>
      <c r="G19" s="29">
        <v>40.094999999999999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985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2047</v>
      </c>
    </row>
    <row r="22" ht="63.75">
      <c r="A22" s="1" t="s">
        <v>185</v>
      </c>
      <c r="E22" s="27" t="s">
        <v>987</v>
      </c>
    </row>
    <row r="23">
      <c r="A23" s="1" t="s">
        <v>178</v>
      </c>
      <c r="B23" s="1">
        <v>3</v>
      </c>
      <c r="C23" s="26" t="s">
        <v>574</v>
      </c>
      <c r="D23" t="s">
        <v>180</v>
      </c>
      <c r="E23" s="27" t="s">
        <v>575</v>
      </c>
      <c r="F23" s="28" t="s">
        <v>182</v>
      </c>
      <c r="G23" s="29">
        <v>113.60299999999999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2048</v>
      </c>
    </row>
    <row r="26" ht="318.75">
      <c r="A26" s="1" t="s">
        <v>185</v>
      </c>
      <c r="E26" s="27" t="s">
        <v>1928</v>
      </c>
    </row>
    <row r="27">
      <c r="A27" s="1" t="s">
        <v>178</v>
      </c>
      <c r="B27" s="1">
        <v>4</v>
      </c>
      <c r="C27" s="26" t="s">
        <v>1527</v>
      </c>
      <c r="D27" t="s">
        <v>180</v>
      </c>
      <c r="E27" s="27" t="s">
        <v>1528</v>
      </c>
      <c r="F27" s="28" t="s">
        <v>182</v>
      </c>
      <c r="G27" s="29">
        <v>66.825000000000003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2049</v>
      </c>
    </row>
    <row r="30" ht="191.25">
      <c r="A30" s="1" t="s">
        <v>185</v>
      </c>
      <c r="E30" s="27" t="s">
        <v>1880</v>
      </c>
    </row>
    <row r="31">
      <c r="A31" s="1" t="s">
        <v>178</v>
      </c>
      <c r="B31" s="1">
        <v>5</v>
      </c>
      <c r="C31" s="26" t="s">
        <v>196</v>
      </c>
      <c r="D31" t="s">
        <v>180</v>
      </c>
      <c r="E31" s="27" t="s">
        <v>197</v>
      </c>
      <c r="F31" s="28" t="s">
        <v>182</v>
      </c>
      <c r="G31" s="29">
        <v>66.825000000000003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2049</v>
      </c>
    </row>
    <row r="34" ht="229.5">
      <c r="A34" s="1" t="s">
        <v>185</v>
      </c>
      <c r="E34" s="27" t="s">
        <v>198</v>
      </c>
    </row>
    <row r="35">
      <c r="A35" s="1" t="s">
        <v>178</v>
      </c>
      <c r="B35" s="1">
        <v>6</v>
      </c>
      <c r="C35" s="26" t="s">
        <v>1183</v>
      </c>
      <c r="D35" t="s">
        <v>180</v>
      </c>
      <c r="E35" s="27" t="s">
        <v>1184</v>
      </c>
      <c r="F35" s="28" t="s">
        <v>182</v>
      </c>
      <c r="G35" s="29">
        <v>83.555999999999997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2050</v>
      </c>
    </row>
    <row r="38" ht="229.5">
      <c r="A38" s="1" t="s">
        <v>185</v>
      </c>
      <c r="E38" s="27" t="s">
        <v>1187</v>
      </c>
    </row>
    <row r="39">
      <c r="A39" s="1" t="s">
        <v>178</v>
      </c>
      <c r="B39" s="1">
        <v>7</v>
      </c>
      <c r="C39" s="26" t="s">
        <v>1881</v>
      </c>
      <c r="D39" t="s">
        <v>180</v>
      </c>
      <c r="E39" s="27" t="s">
        <v>1882</v>
      </c>
      <c r="F39" s="28" t="s">
        <v>182</v>
      </c>
      <c r="G39" s="29">
        <v>23.364000000000001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1883</v>
      </c>
    </row>
    <row r="41">
      <c r="A41" s="1" t="s">
        <v>184</v>
      </c>
      <c r="E41" s="33" t="s">
        <v>2051</v>
      </c>
    </row>
    <row r="42" ht="293.25">
      <c r="A42" s="1" t="s">
        <v>185</v>
      </c>
      <c r="E42" s="27" t="s">
        <v>1885</v>
      </c>
    </row>
    <row r="43">
      <c r="A43" s="1" t="s">
        <v>178</v>
      </c>
      <c r="B43" s="1">
        <v>8</v>
      </c>
      <c r="C43" s="26" t="s">
        <v>579</v>
      </c>
      <c r="D43" t="s">
        <v>180</v>
      </c>
      <c r="E43" s="27" t="s">
        <v>580</v>
      </c>
      <c r="F43" s="28" t="s">
        <v>201</v>
      </c>
      <c r="G43" s="29">
        <v>66.810000000000002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2052</v>
      </c>
    </row>
    <row r="46" ht="25.5">
      <c r="A46" s="1" t="s">
        <v>185</v>
      </c>
      <c r="E46" s="27" t="s">
        <v>581</v>
      </c>
    </row>
    <row r="47">
      <c r="A47" s="1" t="s">
        <v>175</v>
      </c>
      <c r="C47" s="22" t="s">
        <v>603</v>
      </c>
      <c r="E47" s="23" t="s">
        <v>604</v>
      </c>
      <c r="L47" s="24">
        <f>SUMIFS(L48:L55,A48:A55,"P")</f>
        <v>0</v>
      </c>
      <c r="M47" s="24">
        <f>SUMIFS(M48:M55,A48:A55,"P")</f>
        <v>0</v>
      </c>
      <c r="N47" s="25"/>
    </row>
    <row r="48">
      <c r="A48" s="1" t="s">
        <v>178</v>
      </c>
      <c r="B48" s="1">
        <v>9</v>
      </c>
      <c r="C48" s="26" t="s">
        <v>1900</v>
      </c>
      <c r="D48" t="s">
        <v>180</v>
      </c>
      <c r="E48" s="27" t="s">
        <v>1901</v>
      </c>
      <c r="F48" s="28" t="s">
        <v>182</v>
      </c>
      <c r="G48" s="29">
        <v>1.6499999999999999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1902</v>
      </c>
    </row>
    <row r="50">
      <c r="A50" s="1" t="s">
        <v>184</v>
      </c>
      <c r="E50" s="33" t="s">
        <v>1938</v>
      </c>
    </row>
    <row r="51" ht="357">
      <c r="A51" s="1" t="s">
        <v>185</v>
      </c>
      <c r="E51" s="27" t="s">
        <v>1047</v>
      </c>
    </row>
    <row r="52">
      <c r="A52" s="1" t="s">
        <v>178</v>
      </c>
      <c r="B52" s="1">
        <v>10</v>
      </c>
      <c r="C52" s="26" t="s">
        <v>1665</v>
      </c>
      <c r="D52" t="s">
        <v>180</v>
      </c>
      <c r="E52" s="27" t="s">
        <v>1666</v>
      </c>
      <c r="F52" s="28" t="s">
        <v>182</v>
      </c>
      <c r="G52" s="29">
        <v>7.8209999999999997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985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2053</v>
      </c>
    </row>
    <row r="55" ht="38.25">
      <c r="A55" s="1" t="s">
        <v>185</v>
      </c>
      <c r="E55" s="27" t="s">
        <v>1100</v>
      </c>
    </row>
    <row r="56">
      <c r="A56" s="1" t="s">
        <v>175</v>
      </c>
      <c r="C56" s="22" t="s">
        <v>608</v>
      </c>
      <c r="E56" s="23" t="s">
        <v>148</v>
      </c>
      <c r="L56" s="24">
        <f>SUMIFS(L57:L84,A57:A84,"P")</f>
        <v>0</v>
      </c>
      <c r="M56" s="24">
        <f>SUMIFS(M57:M84,A57:A84,"P")</f>
        <v>0</v>
      </c>
      <c r="N56" s="25"/>
    </row>
    <row r="57">
      <c r="A57" s="1" t="s">
        <v>178</v>
      </c>
      <c r="B57" s="1">
        <v>11</v>
      </c>
      <c r="C57" s="26" t="s">
        <v>1940</v>
      </c>
      <c r="D57" t="s">
        <v>180</v>
      </c>
      <c r="E57" s="27" t="s">
        <v>1941</v>
      </c>
      <c r="F57" s="28" t="s">
        <v>182</v>
      </c>
      <c r="G57" s="29">
        <v>16.253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2054</v>
      </c>
    </row>
    <row r="60" ht="51">
      <c r="A60" s="1" t="s">
        <v>185</v>
      </c>
      <c r="E60" s="27" t="s">
        <v>1943</v>
      </c>
    </row>
    <row r="61">
      <c r="A61" s="1" t="s">
        <v>178</v>
      </c>
      <c r="B61" s="1">
        <v>12</v>
      </c>
      <c r="C61" s="26" t="s">
        <v>2055</v>
      </c>
      <c r="D61" t="s">
        <v>180</v>
      </c>
      <c r="E61" s="27" t="s">
        <v>2056</v>
      </c>
      <c r="F61" s="28" t="s">
        <v>201</v>
      </c>
      <c r="G61" s="29">
        <v>58.409999999999997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2057</v>
      </c>
    </row>
    <row r="64" ht="51">
      <c r="A64" s="1" t="s">
        <v>185</v>
      </c>
      <c r="E64" s="27" t="s">
        <v>1943</v>
      </c>
    </row>
    <row r="65">
      <c r="A65" s="1" t="s">
        <v>178</v>
      </c>
      <c r="B65" s="1">
        <v>13</v>
      </c>
      <c r="C65" s="26" t="s">
        <v>2058</v>
      </c>
      <c r="D65" t="s">
        <v>180</v>
      </c>
      <c r="E65" s="27" t="s">
        <v>2059</v>
      </c>
      <c r="F65" s="28" t="s">
        <v>201</v>
      </c>
      <c r="G65" s="29">
        <v>116.81999999999999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2060</v>
      </c>
    </row>
    <row r="68" ht="51">
      <c r="A68" s="1" t="s">
        <v>185</v>
      </c>
      <c r="E68" s="27" t="s">
        <v>2061</v>
      </c>
    </row>
    <row r="69">
      <c r="A69" s="1" t="s">
        <v>178</v>
      </c>
      <c r="B69" s="1">
        <v>14</v>
      </c>
      <c r="C69" s="26" t="s">
        <v>2062</v>
      </c>
      <c r="D69" t="s">
        <v>180</v>
      </c>
      <c r="E69" s="27" t="s">
        <v>2063</v>
      </c>
      <c r="F69" s="28" t="s">
        <v>201</v>
      </c>
      <c r="G69" s="29">
        <v>58.409999999999997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2057</v>
      </c>
    </row>
    <row r="72" ht="140.25">
      <c r="A72" s="1" t="s">
        <v>185</v>
      </c>
      <c r="E72" s="27" t="s">
        <v>2064</v>
      </c>
    </row>
    <row r="73">
      <c r="A73" s="1" t="s">
        <v>178</v>
      </c>
      <c r="B73" s="1">
        <v>15</v>
      </c>
      <c r="C73" s="26" t="s">
        <v>2065</v>
      </c>
      <c r="D73" t="s">
        <v>180</v>
      </c>
      <c r="E73" s="27" t="s">
        <v>2066</v>
      </c>
      <c r="F73" s="28" t="s">
        <v>201</v>
      </c>
      <c r="G73" s="29">
        <v>58.409999999999997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2057</v>
      </c>
    </row>
    <row r="76" ht="140.25">
      <c r="A76" s="1" t="s">
        <v>185</v>
      </c>
      <c r="E76" s="27" t="s">
        <v>2064</v>
      </c>
    </row>
    <row r="77">
      <c r="A77" s="1" t="s">
        <v>178</v>
      </c>
      <c r="B77" s="1">
        <v>16</v>
      </c>
      <c r="C77" s="26" t="s">
        <v>2067</v>
      </c>
      <c r="D77" t="s">
        <v>180</v>
      </c>
      <c r="E77" s="27" t="s">
        <v>2068</v>
      </c>
      <c r="F77" s="28" t="s">
        <v>201</v>
      </c>
      <c r="G77" s="29">
        <v>58.409999999999997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2057</v>
      </c>
    </row>
    <row r="80" ht="140.25">
      <c r="A80" s="1" t="s">
        <v>185</v>
      </c>
      <c r="E80" s="27" t="s">
        <v>2064</v>
      </c>
    </row>
    <row r="81">
      <c r="A81" s="1" t="s">
        <v>178</v>
      </c>
      <c r="B81" s="1">
        <v>17</v>
      </c>
      <c r="C81" s="26" t="s">
        <v>1948</v>
      </c>
      <c r="D81" t="s">
        <v>180</v>
      </c>
      <c r="E81" s="27" t="s">
        <v>1949</v>
      </c>
      <c r="F81" s="28" t="s">
        <v>201</v>
      </c>
      <c r="G81" s="29">
        <v>8.4000000000000004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2069</v>
      </c>
    </row>
    <row r="83">
      <c r="A83" s="1" t="s">
        <v>184</v>
      </c>
      <c r="E83" s="33" t="s">
        <v>2070</v>
      </c>
    </row>
    <row r="84" ht="89.25">
      <c r="A84" s="1" t="s">
        <v>185</v>
      </c>
      <c r="E84" s="27" t="s">
        <v>1951</v>
      </c>
    </row>
    <row r="85">
      <c r="A85" s="1" t="s">
        <v>175</v>
      </c>
      <c r="C85" s="22" t="s">
        <v>203</v>
      </c>
      <c r="E85" s="23" t="s">
        <v>204</v>
      </c>
      <c r="L85" s="24">
        <f>SUMIFS(L86:L93,A86:A93,"P")</f>
        <v>0</v>
      </c>
      <c r="M85" s="24">
        <f>SUMIFS(M86:M93,A86:A93,"P")</f>
        <v>0</v>
      </c>
      <c r="N85" s="25"/>
    </row>
    <row r="86">
      <c r="A86" s="1" t="s">
        <v>178</v>
      </c>
      <c r="B86" s="1">
        <v>18</v>
      </c>
      <c r="C86" s="26" t="s">
        <v>1952</v>
      </c>
      <c r="D86" t="s">
        <v>180</v>
      </c>
      <c r="E86" s="27" t="s">
        <v>1953</v>
      </c>
      <c r="F86" s="28" t="s">
        <v>207</v>
      </c>
      <c r="G86" s="29">
        <v>5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</row>
    <row r="89" ht="102">
      <c r="A89" s="1" t="s">
        <v>185</v>
      </c>
      <c r="E89" s="27" t="s">
        <v>1955</v>
      </c>
    </row>
    <row r="90">
      <c r="A90" s="1" t="s">
        <v>178</v>
      </c>
      <c r="B90" s="1">
        <v>19</v>
      </c>
      <c r="C90" s="26" t="s">
        <v>1956</v>
      </c>
      <c r="D90" t="s">
        <v>180</v>
      </c>
      <c r="E90" s="27" t="s">
        <v>1957</v>
      </c>
      <c r="F90" s="28" t="s">
        <v>207</v>
      </c>
      <c r="G90" s="29">
        <v>6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</row>
    <row r="93" ht="102">
      <c r="A93" s="1" t="s">
        <v>185</v>
      </c>
      <c r="E93" s="27" t="s">
        <v>1955</v>
      </c>
    </row>
    <row r="94">
      <c r="A94" s="1" t="s">
        <v>175</v>
      </c>
      <c r="C94" s="22" t="s">
        <v>624</v>
      </c>
      <c r="E94" s="23" t="s">
        <v>1126</v>
      </c>
      <c r="L94" s="24">
        <f>SUMIFS(L95:L126,A95:A126,"P")</f>
        <v>0</v>
      </c>
      <c r="M94" s="24">
        <f>SUMIFS(M95:M126,A95:A126,"P")</f>
        <v>0</v>
      </c>
      <c r="N94" s="25"/>
    </row>
    <row r="95">
      <c r="A95" s="1" t="s">
        <v>178</v>
      </c>
      <c r="B95" s="1">
        <v>20</v>
      </c>
      <c r="C95" s="26" t="s">
        <v>1963</v>
      </c>
      <c r="D95" t="s">
        <v>180</v>
      </c>
      <c r="E95" s="27" t="s">
        <v>1964</v>
      </c>
      <c r="F95" s="28" t="s">
        <v>194</v>
      </c>
      <c r="G95" s="29">
        <v>20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2071</v>
      </c>
    </row>
    <row r="98" ht="255">
      <c r="A98" s="1" t="s">
        <v>185</v>
      </c>
      <c r="E98" s="27" t="s">
        <v>1962</v>
      </c>
    </row>
    <row r="99">
      <c r="A99" s="1" t="s">
        <v>178</v>
      </c>
      <c r="B99" s="1">
        <v>21</v>
      </c>
      <c r="C99" s="26" t="s">
        <v>1982</v>
      </c>
      <c r="D99" t="s">
        <v>180</v>
      </c>
      <c r="E99" s="27" t="s">
        <v>1983</v>
      </c>
      <c r="F99" s="28" t="s">
        <v>194</v>
      </c>
      <c r="G99" s="29">
        <v>58.409999999999997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2057</v>
      </c>
    </row>
    <row r="102" ht="51">
      <c r="A102" s="1" t="s">
        <v>185</v>
      </c>
      <c r="E102" s="27" t="s">
        <v>1985</v>
      </c>
    </row>
    <row r="103">
      <c r="A103" s="1" t="s">
        <v>178</v>
      </c>
      <c r="B103" s="1">
        <v>22</v>
      </c>
      <c r="C103" s="26" t="s">
        <v>1986</v>
      </c>
      <c r="D103" t="s">
        <v>180</v>
      </c>
      <c r="E103" s="27" t="s">
        <v>1987</v>
      </c>
      <c r="F103" s="28" t="s">
        <v>194</v>
      </c>
      <c r="G103" s="29">
        <v>58.409999999999997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2057</v>
      </c>
    </row>
    <row r="106" ht="38.25">
      <c r="A106" s="1" t="s">
        <v>185</v>
      </c>
      <c r="E106" s="27" t="s">
        <v>1988</v>
      </c>
    </row>
    <row r="107">
      <c r="A107" s="1" t="s">
        <v>178</v>
      </c>
      <c r="B107" s="1">
        <v>23</v>
      </c>
      <c r="C107" s="26" t="s">
        <v>1989</v>
      </c>
      <c r="D107" t="s">
        <v>180</v>
      </c>
      <c r="E107" s="27" t="s">
        <v>1990</v>
      </c>
      <c r="F107" s="28" t="s">
        <v>207</v>
      </c>
      <c r="G107" s="29">
        <v>2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</row>
    <row r="110" ht="25.5">
      <c r="A110" s="1" t="s">
        <v>185</v>
      </c>
      <c r="E110" s="27" t="s">
        <v>1991</v>
      </c>
    </row>
    <row r="111">
      <c r="A111" s="1" t="s">
        <v>178</v>
      </c>
      <c r="B111" s="1">
        <v>24</v>
      </c>
      <c r="C111" s="26" t="s">
        <v>1996</v>
      </c>
      <c r="D111" t="s">
        <v>180</v>
      </c>
      <c r="E111" s="27" t="s">
        <v>1997</v>
      </c>
      <c r="F111" s="28" t="s">
        <v>207</v>
      </c>
      <c r="G111" s="29">
        <v>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</row>
    <row r="114">
      <c r="A114" s="1" t="s">
        <v>185</v>
      </c>
      <c r="E114" s="27" t="s">
        <v>2072</v>
      </c>
    </row>
    <row r="115">
      <c r="A115" s="1" t="s">
        <v>178</v>
      </c>
      <c r="B115" s="1">
        <v>25</v>
      </c>
      <c r="C115" s="26" t="s">
        <v>2073</v>
      </c>
      <c r="D115" t="s">
        <v>180</v>
      </c>
      <c r="E115" s="27" t="s">
        <v>2074</v>
      </c>
      <c r="F115" s="28" t="s">
        <v>194</v>
      </c>
      <c r="G115" s="29">
        <v>20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</row>
    <row r="118" ht="51">
      <c r="A118" s="1" t="s">
        <v>185</v>
      </c>
      <c r="E118" s="27" t="s">
        <v>2002</v>
      </c>
    </row>
    <row r="119">
      <c r="A119" s="1" t="s">
        <v>178</v>
      </c>
      <c r="B119" s="1">
        <v>26</v>
      </c>
      <c r="C119" s="26" t="s">
        <v>1999</v>
      </c>
      <c r="D119" t="s">
        <v>180</v>
      </c>
      <c r="E119" s="27" t="s">
        <v>2000</v>
      </c>
      <c r="F119" s="28" t="s">
        <v>194</v>
      </c>
      <c r="G119" s="29">
        <v>53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2075</v>
      </c>
    </row>
    <row r="122" ht="51">
      <c r="A122" s="1" t="s">
        <v>185</v>
      </c>
      <c r="E122" s="27" t="s">
        <v>2002</v>
      </c>
    </row>
    <row r="123">
      <c r="A123" s="1" t="s">
        <v>178</v>
      </c>
      <c r="B123" s="1">
        <v>32</v>
      </c>
      <c r="C123" s="26" t="s">
        <v>2076</v>
      </c>
      <c r="D123" t="s">
        <v>180</v>
      </c>
      <c r="E123" s="27" t="s">
        <v>2021</v>
      </c>
      <c r="F123" s="28" t="s">
        <v>194</v>
      </c>
      <c r="G123" s="29">
        <v>58.409999999999997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2077</v>
      </c>
    </row>
    <row r="125">
      <c r="A125" s="1" t="s">
        <v>184</v>
      </c>
      <c r="E125" s="33" t="s">
        <v>2057</v>
      </c>
    </row>
    <row r="126" ht="255">
      <c r="A126" s="1" t="s">
        <v>185</v>
      </c>
      <c r="E126" s="27" t="s">
        <v>1962</v>
      </c>
    </row>
    <row r="127">
      <c r="A127" s="1" t="s">
        <v>175</v>
      </c>
      <c r="C127" s="22" t="s">
        <v>653</v>
      </c>
      <c r="E127" s="23" t="s">
        <v>1131</v>
      </c>
      <c r="L127" s="24">
        <f>SUMIFS(L128:L131,A128:A131,"P")</f>
        <v>0</v>
      </c>
      <c r="M127" s="24">
        <f>SUMIFS(M128:M131,A128:A131,"P")</f>
        <v>0</v>
      </c>
      <c r="N127" s="25"/>
    </row>
    <row r="128">
      <c r="A128" s="1" t="s">
        <v>178</v>
      </c>
      <c r="B128" s="1">
        <v>27</v>
      </c>
      <c r="C128" s="26" t="s">
        <v>2036</v>
      </c>
      <c r="D128" t="s">
        <v>180</v>
      </c>
      <c r="E128" s="27" t="s">
        <v>2037</v>
      </c>
      <c r="F128" s="28" t="s">
        <v>194</v>
      </c>
      <c r="G128" s="29">
        <v>68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2078</v>
      </c>
    </row>
    <row r="131" ht="76.5">
      <c r="A131" s="1" t="s">
        <v>185</v>
      </c>
      <c r="E131" s="27" t="s">
        <v>2038</v>
      </c>
    </row>
    <row r="132">
      <c r="A132" s="1" t="s">
        <v>175</v>
      </c>
      <c r="C132" s="22" t="s">
        <v>369</v>
      </c>
      <c r="E132" s="23" t="s">
        <v>855</v>
      </c>
      <c r="L132" s="24">
        <f>SUMIFS(L133:L144,A133:A144,"P")</f>
        <v>0</v>
      </c>
      <c r="M132" s="24">
        <f>SUMIFS(M133:M144,A133:A144,"P")</f>
        <v>0</v>
      </c>
      <c r="N132" s="25"/>
    </row>
    <row r="133" ht="25.5">
      <c r="A133" s="1" t="s">
        <v>178</v>
      </c>
      <c r="B133" s="1">
        <v>28</v>
      </c>
      <c r="C133" s="26" t="s">
        <v>666</v>
      </c>
      <c r="D133" t="s">
        <v>372</v>
      </c>
      <c r="E133" s="27" t="s">
        <v>667</v>
      </c>
      <c r="F133" s="28" t="s">
        <v>374</v>
      </c>
      <c r="G133" s="29">
        <v>84.451999999999998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985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 ht="38.25">
      <c r="A134" s="1" t="s">
        <v>183</v>
      </c>
      <c r="E134" s="27" t="s">
        <v>1554</v>
      </c>
    </row>
    <row r="135">
      <c r="A135" s="1" t="s">
        <v>184</v>
      </c>
      <c r="E135" s="33" t="s">
        <v>2079</v>
      </c>
    </row>
    <row r="136" ht="153">
      <c r="A136" s="1" t="s">
        <v>185</v>
      </c>
      <c r="E136" s="27" t="s">
        <v>859</v>
      </c>
    </row>
    <row r="137" ht="25.5">
      <c r="A137" s="1" t="s">
        <v>178</v>
      </c>
      <c r="B137" s="1">
        <v>29</v>
      </c>
      <c r="C137" s="26" t="s">
        <v>2042</v>
      </c>
      <c r="D137" t="s">
        <v>372</v>
      </c>
      <c r="E137" s="27" t="s">
        <v>2043</v>
      </c>
      <c r="F137" s="28" t="s">
        <v>374</v>
      </c>
      <c r="G137" s="29">
        <v>46.109999999999999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985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38.25">
      <c r="A138" s="1" t="s">
        <v>183</v>
      </c>
      <c r="E138" s="27" t="s">
        <v>1791</v>
      </c>
    </row>
    <row r="139">
      <c r="A139" s="1" t="s">
        <v>184</v>
      </c>
      <c r="E139" s="33" t="s">
        <v>2080</v>
      </c>
    </row>
    <row r="140" ht="153">
      <c r="A140" s="1" t="s">
        <v>185</v>
      </c>
      <c r="E140" s="27" t="s">
        <v>859</v>
      </c>
    </row>
    <row r="141" ht="38.25">
      <c r="A141" s="1" t="s">
        <v>178</v>
      </c>
      <c r="B141" s="1">
        <v>30</v>
      </c>
      <c r="C141" s="26" t="s">
        <v>801</v>
      </c>
      <c r="D141" t="s">
        <v>372</v>
      </c>
      <c r="E141" s="27" t="s">
        <v>802</v>
      </c>
      <c r="F141" s="28" t="s">
        <v>374</v>
      </c>
      <c r="G141" s="29">
        <v>0.050000000000000003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985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 ht="38.25">
      <c r="A142" s="1" t="s">
        <v>183</v>
      </c>
      <c r="E142" s="27" t="s">
        <v>1791</v>
      </c>
    </row>
    <row r="143">
      <c r="A143" s="1" t="s">
        <v>184</v>
      </c>
      <c r="E143" s="33" t="s">
        <v>2081</v>
      </c>
    </row>
    <row r="144" ht="153">
      <c r="A144" s="1" t="s">
        <v>185</v>
      </c>
      <c r="E144" s="27" t="s">
        <v>859</v>
      </c>
    </row>
  </sheetData>
  <sheetProtection sheet="1" objects="1" scenarios="1" spinCount="100000" saltValue="VjZwitP8q9aEZMiQMP6KNvdoD9o9CwWDQMlSjCU9LVzFnnd20zYWqXwlnPmhjkA8lgrhq8nY3ckc/Of0Y6oKuw==" hashValue="l5rN8dP6GtEqRUJ5WK9BDqLjy7Sf9O6GqIQFwPvbhSdNWEDdQkJAIRtDLo9qBs2Ah+MAaDsKc1649eTe+Q+Mt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COUNTIFS(L8:L372,"=0",A8:A372,"P")+COUNTIFS(L8:L372,"",A8:A372,"P")+SUM(Q8:Q372)</f>
        <v>0</v>
      </c>
    </row>
    <row r="8">
      <c r="A8" s="1" t="s">
        <v>173</v>
      </c>
      <c r="C8" s="22" t="s">
        <v>2082</v>
      </c>
      <c r="E8" s="23" t="s">
        <v>77</v>
      </c>
      <c r="L8" s="24">
        <f>L9+L18+L83+L96+L113+L326+L351</f>
        <v>0</v>
      </c>
      <c r="M8" s="24">
        <f>M9+M18+M83+M96+M113+M326+M351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72</v>
      </c>
      <c r="C10" s="26" t="s">
        <v>2083</v>
      </c>
      <c r="D10" t="s">
        <v>180</v>
      </c>
      <c r="E10" s="27" t="s">
        <v>2084</v>
      </c>
      <c r="F10" s="28" t="s">
        <v>683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2085</v>
      </c>
    </row>
    <row r="14">
      <c r="A14" s="1" t="s">
        <v>178</v>
      </c>
      <c r="B14" s="1">
        <v>78</v>
      </c>
      <c r="C14" s="26" t="s">
        <v>1868</v>
      </c>
      <c r="D14" t="s">
        <v>180</v>
      </c>
      <c r="E14" s="27" t="s">
        <v>1869</v>
      </c>
      <c r="F14" s="28" t="s">
        <v>207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>
      <c r="A17" s="1" t="s">
        <v>185</v>
      </c>
      <c r="E17" s="27" t="s">
        <v>975</v>
      </c>
    </row>
    <row r="18">
      <c r="A18" s="1" t="s">
        <v>175</v>
      </c>
      <c r="C18" s="22" t="s">
        <v>176</v>
      </c>
      <c r="E18" s="23" t="s">
        <v>177</v>
      </c>
      <c r="L18" s="24">
        <f>SUMIFS(L19:L82,A19:A82,"P")</f>
        <v>0</v>
      </c>
      <c r="M18" s="24">
        <f>SUMIFS(M19:M82,A19:A82,"P")</f>
        <v>0</v>
      </c>
      <c r="N18" s="25"/>
    </row>
    <row r="19">
      <c r="A19" s="1" t="s">
        <v>178</v>
      </c>
      <c r="B19" s="1">
        <v>1</v>
      </c>
      <c r="C19" s="26" t="s">
        <v>1920</v>
      </c>
      <c r="D19" t="s">
        <v>180</v>
      </c>
      <c r="E19" s="27" t="s">
        <v>1921</v>
      </c>
      <c r="F19" s="28" t="s">
        <v>182</v>
      </c>
      <c r="G19" s="29">
        <v>74.25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985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2086</v>
      </c>
    </row>
    <row r="22" ht="63.75">
      <c r="A22" s="1" t="s">
        <v>185</v>
      </c>
      <c r="E22" s="27" t="s">
        <v>987</v>
      </c>
    </row>
    <row r="23">
      <c r="A23" s="1" t="s">
        <v>178</v>
      </c>
      <c r="B23" s="1">
        <v>2</v>
      </c>
      <c r="C23" s="26" t="s">
        <v>1923</v>
      </c>
      <c r="D23" t="s">
        <v>180</v>
      </c>
      <c r="E23" s="27" t="s">
        <v>1924</v>
      </c>
      <c r="F23" s="28" t="s">
        <v>182</v>
      </c>
      <c r="G23" s="29">
        <v>148.5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2087</v>
      </c>
    </row>
    <row r="26" ht="63.75">
      <c r="A26" s="1" t="s">
        <v>185</v>
      </c>
      <c r="E26" s="27" t="s">
        <v>987</v>
      </c>
    </row>
    <row r="27">
      <c r="A27" s="1" t="s">
        <v>178</v>
      </c>
      <c r="B27" s="1">
        <v>3</v>
      </c>
      <c r="C27" s="26" t="s">
        <v>1870</v>
      </c>
      <c r="D27" t="s">
        <v>180</v>
      </c>
      <c r="E27" s="27" t="s">
        <v>1871</v>
      </c>
      <c r="F27" s="28" t="s">
        <v>352</v>
      </c>
      <c r="G27" s="29">
        <v>3000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</row>
    <row r="30" ht="38.25">
      <c r="A30" s="1" t="s">
        <v>185</v>
      </c>
      <c r="E30" s="27" t="s">
        <v>1171</v>
      </c>
    </row>
    <row r="31">
      <c r="A31" s="1" t="s">
        <v>178</v>
      </c>
      <c r="B31" s="1">
        <v>4</v>
      </c>
      <c r="C31" s="26" t="s">
        <v>1872</v>
      </c>
      <c r="D31" t="s">
        <v>180</v>
      </c>
      <c r="E31" s="27" t="s">
        <v>1873</v>
      </c>
      <c r="F31" s="28" t="s">
        <v>182</v>
      </c>
      <c r="G31" s="29">
        <v>95.037000000000006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89.25">
      <c r="A33" s="1" t="s">
        <v>184</v>
      </c>
      <c r="E33" s="33" t="s">
        <v>2088</v>
      </c>
    </row>
    <row r="34" ht="25.5">
      <c r="A34" s="1" t="s">
        <v>185</v>
      </c>
      <c r="E34" s="27" t="s">
        <v>1176</v>
      </c>
    </row>
    <row r="35">
      <c r="A35" s="1" t="s">
        <v>178</v>
      </c>
      <c r="B35" s="1">
        <v>5</v>
      </c>
      <c r="C35" s="26" t="s">
        <v>2089</v>
      </c>
      <c r="D35" t="s">
        <v>180</v>
      </c>
      <c r="E35" s="27" t="s">
        <v>2090</v>
      </c>
      <c r="F35" s="28" t="s">
        <v>194</v>
      </c>
      <c r="G35" s="29">
        <v>1455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2091</v>
      </c>
    </row>
    <row r="37">
      <c r="A37" s="1" t="s">
        <v>184</v>
      </c>
    </row>
    <row r="38" ht="63.75">
      <c r="A38" s="1" t="s">
        <v>185</v>
      </c>
      <c r="E38" s="27" t="s">
        <v>2092</v>
      </c>
    </row>
    <row r="39">
      <c r="A39" s="1" t="s">
        <v>178</v>
      </c>
      <c r="B39" s="1">
        <v>6</v>
      </c>
      <c r="C39" s="26" t="s">
        <v>574</v>
      </c>
      <c r="D39" t="s">
        <v>180</v>
      </c>
      <c r="E39" s="27" t="s">
        <v>575</v>
      </c>
      <c r="F39" s="28" t="s">
        <v>182</v>
      </c>
      <c r="G39" s="29">
        <v>3258.7750000000001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178.5">
      <c r="A41" s="1" t="s">
        <v>184</v>
      </c>
      <c r="E41" s="33" t="s">
        <v>2093</v>
      </c>
    </row>
    <row r="42" ht="318.75">
      <c r="A42" s="1" t="s">
        <v>185</v>
      </c>
      <c r="E42" s="27" t="s">
        <v>1928</v>
      </c>
    </row>
    <row r="43">
      <c r="A43" s="1" t="s">
        <v>178</v>
      </c>
      <c r="B43" s="1">
        <v>7</v>
      </c>
      <c r="C43" s="26" t="s">
        <v>1562</v>
      </c>
      <c r="D43" t="s">
        <v>180</v>
      </c>
      <c r="E43" s="27" t="s">
        <v>1563</v>
      </c>
      <c r="F43" s="28" t="s">
        <v>194</v>
      </c>
      <c r="G43" s="29">
        <v>29.800000000000001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25.5">
      <c r="A46" s="1" t="s">
        <v>185</v>
      </c>
      <c r="E46" s="27" t="s">
        <v>195</v>
      </c>
    </row>
    <row r="47">
      <c r="A47" s="1" t="s">
        <v>178</v>
      </c>
      <c r="B47" s="1">
        <v>8</v>
      </c>
      <c r="C47" s="26" t="s">
        <v>1527</v>
      </c>
      <c r="D47" t="s">
        <v>180</v>
      </c>
      <c r="E47" s="27" t="s">
        <v>1528</v>
      </c>
      <c r="F47" s="28" t="s">
        <v>182</v>
      </c>
      <c r="G47" s="29">
        <v>1399.424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2094</v>
      </c>
    </row>
    <row r="50" ht="191.25">
      <c r="A50" s="1" t="s">
        <v>185</v>
      </c>
      <c r="E50" s="27" t="s">
        <v>1880</v>
      </c>
    </row>
    <row r="51">
      <c r="A51" s="1" t="s">
        <v>178</v>
      </c>
      <c r="B51" s="1">
        <v>9</v>
      </c>
      <c r="C51" s="26" t="s">
        <v>196</v>
      </c>
      <c r="D51" t="s">
        <v>180</v>
      </c>
      <c r="E51" s="27" t="s">
        <v>197</v>
      </c>
      <c r="F51" s="28" t="s">
        <v>182</v>
      </c>
      <c r="G51" s="29">
        <v>1399.424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89.25">
      <c r="A53" s="1" t="s">
        <v>184</v>
      </c>
      <c r="E53" s="33" t="s">
        <v>2095</v>
      </c>
    </row>
    <row r="54" ht="229.5">
      <c r="A54" s="1" t="s">
        <v>185</v>
      </c>
      <c r="E54" s="27" t="s">
        <v>198</v>
      </c>
    </row>
    <row r="55">
      <c r="A55" s="1" t="s">
        <v>178</v>
      </c>
      <c r="B55" s="1">
        <v>10</v>
      </c>
      <c r="C55" s="26" t="s">
        <v>1183</v>
      </c>
      <c r="D55" t="s">
        <v>180</v>
      </c>
      <c r="E55" s="27" t="s">
        <v>1184</v>
      </c>
      <c r="F55" s="28" t="s">
        <v>182</v>
      </c>
      <c r="G55" s="29">
        <v>1202.1859999999999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127.5">
      <c r="A57" s="1" t="s">
        <v>184</v>
      </c>
      <c r="E57" s="33" t="s">
        <v>2096</v>
      </c>
    </row>
    <row r="58" ht="229.5">
      <c r="A58" s="1" t="s">
        <v>185</v>
      </c>
      <c r="E58" s="27" t="s">
        <v>1187</v>
      </c>
    </row>
    <row r="59">
      <c r="A59" s="1" t="s">
        <v>178</v>
      </c>
      <c r="B59" s="1">
        <v>11</v>
      </c>
      <c r="C59" s="26" t="s">
        <v>1881</v>
      </c>
      <c r="D59" t="s">
        <v>180</v>
      </c>
      <c r="E59" s="27" t="s">
        <v>1882</v>
      </c>
      <c r="F59" s="28" t="s">
        <v>182</v>
      </c>
      <c r="G59" s="29">
        <v>367.85899999999998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1883</v>
      </c>
    </row>
    <row r="61" ht="127.5">
      <c r="A61" s="1" t="s">
        <v>184</v>
      </c>
      <c r="E61" s="33" t="s">
        <v>2097</v>
      </c>
    </row>
    <row r="62" ht="293.25">
      <c r="A62" s="1" t="s">
        <v>185</v>
      </c>
      <c r="E62" s="27" t="s">
        <v>1885</v>
      </c>
    </row>
    <row r="63">
      <c r="A63" s="1" t="s">
        <v>178</v>
      </c>
      <c r="B63" s="1">
        <v>12</v>
      </c>
      <c r="C63" s="26" t="s">
        <v>1190</v>
      </c>
      <c r="D63" t="s">
        <v>180</v>
      </c>
      <c r="E63" s="27" t="s">
        <v>1191</v>
      </c>
      <c r="F63" s="28" t="s">
        <v>201</v>
      </c>
      <c r="G63" s="29">
        <v>245.27000000000001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985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 ht="38.25">
      <c r="A65" s="1" t="s">
        <v>184</v>
      </c>
      <c r="E65" s="33" t="s">
        <v>2098</v>
      </c>
    </row>
    <row r="66" ht="38.25">
      <c r="A66" s="1" t="s">
        <v>185</v>
      </c>
      <c r="E66" s="27" t="s">
        <v>1193</v>
      </c>
    </row>
    <row r="67">
      <c r="A67" s="1" t="s">
        <v>178</v>
      </c>
      <c r="B67" s="1">
        <v>13</v>
      </c>
      <c r="C67" s="26" t="s">
        <v>896</v>
      </c>
      <c r="D67" t="s">
        <v>180</v>
      </c>
      <c r="E67" s="27" t="s">
        <v>897</v>
      </c>
      <c r="F67" s="28" t="s">
        <v>201</v>
      </c>
      <c r="G67" s="29">
        <v>633.57000000000005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985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 ht="89.25">
      <c r="A69" s="1" t="s">
        <v>184</v>
      </c>
      <c r="E69" s="33" t="s">
        <v>2099</v>
      </c>
    </row>
    <row r="70" ht="25.5">
      <c r="A70" s="1" t="s">
        <v>185</v>
      </c>
      <c r="E70" s="27" t="s">
        <v>1887</v>
      </c>
    </row>
    <row r="71">
      <c r="A71" s="1" t="s">
        <v>178</v>
      </c>
      <c r="B71" s="1">
        <v>14</v>
      </c>
      <c r="C71" s="26" t="s">
        <v>588</v>
      </c>
      <c r="D71" t="s">
        <v>180</v>
      </c>
      <c r="E71" s="27" t="s">
        <v>589</v>
      </c>
      <c r="F71" s="28" t="s">
        <v>201</v>
      </c>
      <c r="G71" s="29">
        <v>92.5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985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 ht="38.25">
      <c r="A73" s="1" t="s">
        <v>184</v>
      </c>
      <c r="E73" s="33" t="s">
        <v>2100</v>
      </c>
    </row>
    <row r="74" ht="38.25">
      <c r="A74" s="1" t="s">
        <v>185</v>
      </c>
      <c r="E74" s="27" t="s">
        <v>1197</v>
      </c>
    </row>
    <row r="75">
      <c r="A75" s="1" t="s">
        <v>178</v>
      </c>
      <c r="B75" s="1">
        <v>79</v>
      </c>
      <c r="C75" s="26" t="s">
        <v>2101</v>
      </c>
      <c r="D75" t="s">
        <v>180</v>
      </c>
      <c r="E75" s="27" t="s">
        <v>2102</v>
      </c>
      <c r="F75" s="28" t="s">
        <v>544</v>
      </c>
      <c r="G75" s="29">
        <v>320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985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.5">
      <c r="A76" s="1" t="s">
        <v>183</v>
      </c>
      <c r="E76" s="27" t="s">
        <v>2103</v>
      </c>
    </row>
    <row r="77">
      <c r="A77" s="1" t="s">
        <v>184</v>
      </c>
    </row>
    <row r="78" ht="369.75">
      <c r="A78" s="1" t="s">
        <v>185</v>
      </c>
      <c r="E78" s="27" t="s">
        <v>2104</v>
      </c>
    </row>
    <row r="79">
      <c r="A79" s="1" t="s">
        <v>178</v>
      </c>
      <c r="B79" s="1">
        <v>80</v>
      </c>
      <c r="C79" s="26" t="s">
        <v>2105</v>
      </c>
      <c r="D79" t="s">
        <v>180</v>
      </c>
      <c r="E79" s="27" t="s">
        <v>2106</v>
      </c>
      <c r="F79" s="28" t="s">
        <v>194</v>
      </c>
      <c r="G79" s="29">
        <v>25.699999999999999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985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</row>
    <row r="82" ht="25.5">
      <c r="A82" s="1" t="s">
        <v>185</v>
      </c>
      <c r="E82" s="27" t="s">
        <v>195</v>
      </c>
    </row>
    <row r="83">
      <c r="A83" s="1" t="s">
        <v>175</v>
      </c>
      <c r="C83" s="22" t="s">
        <v>603</v>
      </c>
      <c r="E83" s="23" t="s">
        <v>604</v>
      </c>
      <c r="L83" s="24">
        <f>SUMIFS(L84:L95,A84:A95,"P")</f>
        <v>0</v>
      </c>
      <c r="M83" s="24">
        <f>SUMIFS(M84:M95,A84:A95,"P")</f>
        <v>0</v>
      </c>
      <c r="N83" s="25"/>
    </row>
    <row r="84">
      <c r="A84" s="1" t="s">
        <v>178</v>
      </c>
      <c r="B84" s="1">
        <v>15</v>
      </c>
      <c r="C84" s="26" t="s">
        <v>1900</v>
      </c>
      <c r="D84" t="s">
        <v>180</v>
      </c>
      <c r="E84" s="27" t="s">
        <v>1901</v>
      </c>
      <c r="F84" s="28" t="s">
        <v>182</v>
      </c>
      <c r="G84" s="29">
        <v>35.851999999999997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985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63.75">
      <c r="A86" s="1" t="s">
        <v>184</v>
      </c>
      <c r="E86" s="33" t="s">
        <v>2107</v>
      </c>
    </row>
    <row r="87" ht="357">
      <c r="A87" s="1" t="s">
        <v>185</v>
      </c>
      <c r="E87" s="27" t="s">
        <v>1047</v>
      </c>
    </row>
    <row r="88">
      <c r="A88" s="1" t="s">
        <v>178</v>
      </c>
      <c r="B88" s="1">
        <v>16</v>
      </c>
      <c r="C88" s="26" t="s">
        <v>1665</v>
      </c>
      <c r="D88" t="s">
        <v>180</v>
      </c>
      <c r="E88" s="27" t="s">
        <v>1666</v>
      </c>
      <c r="F88" s="28" t="s">
        <v>182</v>
      </c>
      <c r="G88" s="29">
        <v>91.343999999999994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985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 ht="38.25">
      <c r="A90" s="1" t="s">
        <v>184</v>
      </c>
      <c r="E90" s="33" t="s">
        <v>2108</v>
      </c>
    </row>
    <row r="91" ht="38.25">
      <c r="A91" s="1" t="s">
        <v>185</v>
      </c>
      <c r="E91" s="27" t="s">
        <v>1100</v>
      </c>
    </row>
    <row r="92">
      <c r="A92" s="1" t="s">
        <v>178</v>
      </c>
      <c r="B92" s="1">
        <v>17</v>
      </c>
      <c r="C92" s="26" t="s">
        <v>2109</v>
      </c>
      <c r="D92" t="s">
        <v>180</v>
      </c>
      <c r="E92" s="27" t="s">
        <v>2110</v>
      </c>
      <c r="F92" s="28" t="s">
        <v>182</v>
      </c>
      <c r="G92" s="29">
        <v>3.8999999999999999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985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>
      <c r="A94" s="1" t="s">
        <v>184</v>
      </c>
      <c r="E94" s="33" t="s">
        <v>2111</v>
      </c>
    </row>
    <row r="95" ht="25.5">
      <c r="A95" s="1" t="s">
        <v>185</v>
      </c>
      <c r="E95" s="27" t="s">
        <v>2112</v>
      </c>
    </row>
    <row r="96">
      <c r="A96" s="1" t="s">
        <v>175</v>
      </c>
      <c r="C96" s="22" t="s">
        <v>203</v>
      </c>
      <c r="E96" s="23" t="s">
        <v>204</v>
      </c>
      <c r="L96" s="24">
        <f>SUMIFS(L97:L112,A97:A112,"P")</f>
        <v>0</v>
      </c>
      <c r="M96" s="24">
        <f>SUMIFS(M97:M112,A97:A112,"P")</f>
        <v>0</v>
      </c>
      <c r="N96" s="25"/>
    </row>
    <row r="97">
      <c r="A97" s="1" t="s">
        <v>178</v>
      </c>
      <c r="B97" s="1">
        <v>18</v>
      </c>
      <c r="C97" s="26" t="s">
        <v>1952</v>
      </c>
      <c r="D97" t="s">
        <v>180</v>
      </c>
      <c r="E97" s="27" t="s">
        <v>1953</v>
      </c>
      <c r="F97" s="28" t="s">
        <v>207</v>
      </c>
      <c r="G97" s="29">
        <v>112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985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</row>
    <row r="100" ht="102">
      <c r="A100" s="1" t="s">
        <v>185</v>
      </c>
      <c r="E100" s="27" t="s">
        <v>1955</v>
      </c>
    </row>
    <row r="101">
      <c r="A101" s="1" t="s">
        <v>178</v>
      </c>
      <c r="B101" s="1">
        <v>19</v>
      </c>
      <c r="C101" s="26" t="s">
        <v>1956</v>
      </c>
      <c r="D101" t="s">
        <v>180</v>
      </c>
      <c r="E101" s="27" t="s">
        <v>1957</v>
      </c>
      <c r="F101" s="28" t="s">
        <v>207</v>
      </c>
      <c r="G101" s="29">
        <v>59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985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</row>
    <row r="104" ht="102">
      <c r="A104" s="1" t="s">
        <v>185</v>
      </c>
      <c r="E104" s="27" t="s">
        <v>1955</v>
      </c>
    </row>
    <row r="105">
      <c r="A105" s="1" t="s">
        <v>178</v>
      </c>
      <c r="B105" s="1">
        <v>20</v>
      </c>
      <c r="C105" s="26" t="s">
        <v>2113</v>
      </c>
      <c r="D105" t="s">
        <v>180</v>
      </c>
      <c r="E105" s="27" t="s">
        <v>2114</v>
      </c>
      <c r="F105" s="28" t="s">
        <v>207</v>
      </c>
      <c r="G105" s="29">
        <v>8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985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>
      <c r="A107" s="1" t="s">
        <v>184</v>
      </c>
    </row>
    <row r="108" ht="153">
      <c r="A108" s="1" t="s">
        <v>185</v>
      </c>
      <c r="E108" s="27" t="s">
        <v>2115</v>
      </c>
    </row>
    <row r="109">
      <c r="A109" s="1" t="s">
        <v>178</v>
      </c>
      <c r="B109" s="1">
        <v>21</v>
      </c>
      <c r="C109" s="26" t="s">
        <v>2116</v>
      </c>
      <c r="D109" t="s">
        <v>180</v>
      </c>
      <c r="E109" s="27" t="s">
        <v>2117</v>
      </c>
      <c r="F109" s="28" t="s">
        <v>207</v>
      </c>
      <c r="G109" s="29">
        <v>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985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</row>
    <row r="112" ht="204">
      <c r="A112" s="1" t="s">
        <v>185</v>
      </c>
      <c r="E112" s="27" t="s">
        <v>2118</v>
      </c>
    </row>
    <row r="113">
      <c r="A113" s="1" t="s">
        <v>175</v>
      </c>
      <c r="C113" s="22" t="s">
        <v>624</v>
      </c>
      <c r="E113" s="23" t="s">
        <v>1126</v>
      </c>
      <c r="L113" s="24">
        <f>SUMIFS(L114:L325,A114:A325,"P")</f>
        <v>0</v>
      </c>
      <c r="M113" s="24">
        <f>SUMIFS(M114:M325,A114:A325,"P")</f>
        <v>0</v>
      </c>
      <c r="N113" s="25"/>
    </row>
    <row r="114">
      <c r="A114" s="1" t="s">
        <v>178</v>
      </c>
      <c r="B114" s="1">
        <v>22</v>
      </c>
      <c r="C114" s="26" t="s">
        <v>2119</v>
      </c>
      <c r="D114" t="s">
        <v>180</v>
      </c>
      <c r="E114" s="27" t="s">
        <v>2120</v>
      </c>
      <c r="F114" s="28" t="s">
        <v>194</v>
      </c>
      <c r="G114" s="29">
        <v>4.9500000000000002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2121</v>
      </c>
    </row>
    <row r="117" ht="255">
      <c r="A117" s="1" t="s">
        <v>185</v>
      </c>
      <c r="E117" s="27" t="s">
        <v>2122</v>
      </c>
    </row>
    <row r="118">
      <c r="A118" s="1" t="s">
        <v>178</v>
      </c>
      <c r="B118" s="1">
        <v>23</v>
      </c>
      <c r="C118" s="26" t="s">
        <v>2123</v>
      </c>
      <c r="D118" t="s">
        <v>180</v>
      </c>
      <c r="E118" s="27" t="s">
        <v>2124</v>
      </c>
      <c r="F118" s="28" t="s">
        <v>194</v>
      </c>
      <c r="G118" s="29">
        <v>76.560000000000002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2125</v>
      </c>
    </row>
    <row r="121" ht="255">
      <c r="A121" s="1" t="s">
        <v>185</v>
      </c>
      <c r="E121" s="27" t="s">
        <v>2122</v>
      </c>
    </row>
    <row r="122">
      <c r="A122" s="1" t="s">
        <v>178</v>
      </c>
      <c r="B122" s="1">
        <v>24</v>
      </c>
      <c r="C122" s="26" t="s">
        <v>2126</v>
      </c>
      <c r="D122" t="s">
        <v>180</v>
      </c>
      <c r="E122" s="27" t="s">
        <v>2127</v>
      </c>
      <c r="F122" s="28" t="s">
        <v>194</v>
      </c>
      <c r="G122" s="29">
        <v>72.379999999999995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  <c r="E124" s="33" t="s">
        <v>2128</v>
      </c>
    </row>
    <row r="125" ht="255">
      <c r="A125" s="1" t="s">
        <v>185</v>
      </c>
      <c r="E125" s="27" t="s">
        <v>2122</v>
      </c>
    </row>
    <row r="126">
      <c r="A126" s="1" t="s">
        <v>178</v>
      </c>
      <c r="B126" s="1">
        <v>25</v>
      </c>
      <c r="C126" s="26" t="s">
        <v>2129</v>
      </c>
      <c r="D126" t="s">
        <v>180</v>
      </c>
      <c r="E126" s="27" t="s">
        <v>2130</v>
      </c>
      <c r="F126" s="28" t="s">
        <v>194</v>
      </c>
      <c r="G126" s="29">
        <v>424.60000000000002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2131</v>
      </c>
    </row>
    <row r="128">
      <c r="A128" s="1" t="s">
        <v>184</v>
      </c>
      <c r="E128" s="33" t="s">
        <v>2132</v>
      </c>
    </row>
    <row r="129" ht="255">
      <c r="A129" s="1" t="s">
        <v>185</v>
      </c>
      <c r="E129" s="27" t="s">
        <v>1962</v>
      </c>
    </row>
    <row r="130">
      <c r="A130" s="1" t="s">
        <v>178</v>
      </c>
      <c r="B130" s="1">
        <v>26</v>
      </c>
      <c r="C130" s="26" t="s">
        <v>2133</v>
      </c>
      <c r="D130" t="s">
        <v>180</v>
      </c>
      <c r="E130" s="27" t="s">
        <v>2134</v>
      </c>
      <c r="F130" s="28" t="s">
        <v>194</v>
      </c>
      <c r="G130" s="29">
        <v>1.2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  <c r="E132" s="33" t="s">
        <v>2135</v>
      </c>
    </row>
    <row r="133" ht="255">
      <c r="A133" s="1" t="s">
        <v>185</v>
      </c>
      <c r="E133" s="27" t="s">
        <v>1962</v>
      </c>
    </row>
    <row r="134">
      <c r="A134" s="1" t="s">
        <v>178</v>
      </c>
      <c r="B134" s="1">
        <v>27</v>
      </c>
      <c r="C134" s="26" t="s">
        <v>2136</v>
      </c>
      <c r="D134" t="s">
        <v>180</v>
      </c>
      <c r="E134" s="27" t="s">
        <v>2137</v>
      </c>
      <c r="F134" s="28" t="s">
        <v>194</v>
      </c>
      <c r="G134" s="29">
        <v>28.710000000000001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2138</v>
      </c>
    </row>
    <row r="136">
      <c r="A136" s="1" t="s">
        <v>184</v>
      </c>
      <c r="E136" s="33" t="s">
        <v>2139</v>
      </c>
    </row>
    <row r="137" ht="255">
      <c r="A137" s="1" t="s">
        <v>185</v>
      </c>
      <c r="E137" s="27" t="s">
        <v>1962</v>
      </c>
    </row>
    <row r="138">
      <c r="A138" s="1" t="s">
        <v>178</v>
      </c>
      <c r="B138" s="1">
        <v>28</v>
      </c>
      <c r="C138" s="26" t="s">
        <v>2140</v>
      </c>
      <c r="D138" t="s">
        <v>180</v>
      </c>
      <c r="E138" s="27" t="s">
        <v>2141</v>
      </c>
      <c r="F138" s="28" t="s">
        <v>194</v>
      </c>
      <c r="G138" s="29">
        <v>8.25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2142</v>
      </c>
    </row>
    <row r="140">
      <c r="A140" s="1" t="s">
        <v>184</v>
      </c>
      <c r="E140" s="33" t="s">
        <v>2143</v>
      </c>
    </row>
    <row r="141" ht="255">
      <c r="A141" s="1" t="s">
        <v>185</v>
      </c>
      <c r="E141" s="27" t="s">
        <v>1962</v>
      </c>
    </row>
    <row r="142">
      <c r="A142" s="1" t="s">
        <v>178</v>
      </c>
      <c r="B142" s="1">
        <v>29</v>
      </c>
      <c r="C142" s="26" t="s">
        <v>1959</v>
      </c>
      <c r="D142" t="s">
        <v>180</v>
      </c>
      <c r="E142" s="27" t="s">
        <v>1960</v>
      </c>
      <c r="F142" s="28" t="s">
        <v>194</v>
      </c>
      <c r="G142" s="29">
        <v>7.7000000000000002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985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2144</v>
      </c>
    </row>
    <row r="144">
      <c r="A144" s="1" t="s">
        <v>184</v>
      </c>
      <c r="E144" s="33" t="s">
        <v>2145</v>
      </c>
    </row>
    <row r="145" ht="255">
      <c r="A145" s="1" t="s">
        <v>185</v>
      </c>
      <c r="E145" s="27" t="s">
        <v>1962</v>
      </c>
    </row>
    <row r="146">
      <c r="A146" s="1" t="s">
        <v>178</v>
      </c>
      <c r="B146" s="1">
        <v>30</v>
      </c>
      <c r="C146" s="26" t="s">
        <v>2146</v>
      </c>
      <c r="D146" t="s">
        <v>180</v>
      </c>
      <c r="E146" s="27" t="s">
        <v>2017</v>
      </c>
      <c r="F146" s="28" t="s">
        <v>194</v>
      </c>
      <c r="G146" s="29">
        <v>181.06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985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2147</v>
      </c>
    </row>
    <row r="148">
      <c r="A148" s="1" t="s">
        <v>184</v>
      </c>
      <c r="E148" s="33" t="s">
        <v>2148</v>
      </c>
    </row>
    <row r="149" ht="255">
      <c r="A149" s="1" t="s">
        <v>185</v>
      </c>
      <c r="E149" s="27" t="s">
        <v>1962</v>
      </c>
    </row>
    <row r="150">
      <c r="A150" s="1" t="s">
        <v>178</v>
      </c>
      <c r="B150" s="1">
        <v>31</v>
      </c>
      <c r="C150" s="26" t="s">
        <v>2149</v>
      </c>
      <c r="D150" t="s">
        <v>180</v>
      </c>
      <c r="E150" s="27" t="s">
        <v>2025</v>
      </c>
      <c r="F150" s="28" t="s">
        <v>194</v>
      </c>
      <c r="G150" s="29">
        <v>93.995000000000005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985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2150</v>
      </c>
    </row>
    <row r="152">
      <c r="A152" s="1" t="s">
        <v>184</v>
      </c>
      <c r="E152" s="33" t="s">
        <v>2151</v>
      </c>
    </row>
    <row r="153" ht="255">
      <c r="A153" s="1" t="s">
        <v>185</v>
      </c>
      <c r="E153" s="27" t="s">
        <v>1962</v>
      </c>
    </row>
    <row r="154">
      <c r="A154" s="1" t="s">
        <v>178</v>
      </c>
      <c r="B154" s="1">
        <v>32</v>
      </c>
      <c r="C154" s="26" t="s">
        <v>632</v>
      </c>
      <c r="D154" t="s">
        <v>180</v>
      </c>
      <c r="E154" s="27" t="s">
        <v>633</v>
      </c>
      <c r="F154" s="28" t="s">
        <v>194</v>
      </c>
      <c r="G154" s="29">
        <v>14.300000000000001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985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183</v>
      </c>
      <c r="E155" s="27" t="s">
        <v>2152</v>
      </c>
    </row>
    <row r="156">
      <c r="A156" s="1" t="s">
        <v>184</v>
      </c>
      <c r="E156" s="33" t="s">
        <v>2153</v>
      </c>
    </row>
    <row r="157" ht="242.25">
      <c r="A157" s="1" t="s">
        <v>185</v>
      </c>
      <c r="E157" s="27" t="s">
        <v>1302</v>
      </c>
    </row>
    <row r="158">
      <c r="A158" s="1" t="s">
        <v>178</v>
      </c>
      <c r="B158" s="1">
        <v>33</v>
      </c>
      <c r="C158" s="26" t="s">
        <v>1969</v>
      </c>
      <c r="D158" t="s">
        <v>180</v>
      </c>
      <c r="E158" s="27" t="s">
        <v>1970</v>
      </c>
      <c r="F158" s="28" t="s">
        <v>194</v>
      </c>
      <c r="G158" s="29">
        <v>56.100000000000001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985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183</v>
      </c>
      <c r="E159" s="27" t="s">
        <v>2154</v>
      </c>
    </row>
    <row r="160">
      <c r="A160" s="1" t="s">
        <v>184</v>
      </c>
      <c r="E160" s="33" t="s">
        <v>2155</v>
      </c>
    </row>
    <row r="161" ht="242.25">
      <c r="A161" s="1" t="s">
        <v>185</v>
      </c>
      <c r="E161" s="27" t="s">
        <v>1302</v>
      </c>
    </row>
    <row r="162">
      <c r="A162" s="1" t="s">
        <v>178</v>
      </c>
      <c r="B162" s="1">
        <v>34</v>
      </c>
      <c r="C162" s="26" t="s">
        <v>2156</v>
      </c>
      <c r="D162" t="s">
        <v>180</v>
      </c>
      <c r="E162" s="27" t="s">
        <v>2157</v>
      </c>
      <c r="F162" s="28" t="s">
        <v>194</v>
      </c>
      <c r="G162" s="29">
        <v>93.799999999999997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985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183</v>
      </c>
      <c r="E163" s="27" t="s">
        <v>180</v>
      </c>
    </row>
    <row r="164">
      <c r="A164" s="1" t="s">
        <v>184</v>
      </c>
      <c r="E164" s="33" t="s">
        <v>2158</v>
      </c>
    </row>
    <row r="165" ht="51">
      <c r="A165" s="1" t="s">
        <v>185</v>
      </c>
      <c r="E165" s="27" t="s">
        <v>1978</v>
      </c>
    </row>
    <row r="166">
      <c r="A166" s="1" t="s">
        <v>178</v>
      </c>
      <c r="B166" s="1">
        <v>35</v>
      </c>
      <c r="C166" s="26" t="s">
        <v>2159</v>
      </c>
      <c r="D166" t="s">
        <v>180</v>
      </c>
      <c r="E166" s="27" t="s">
        <v>2160</v>
      </c>
      <c r="F166" s="28" t="s">
        <v>207</v>
      </c>
      <c r="G166" s="29">
        <v>5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985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180</v>
      </c>
    </row>
    <row r="168">
      <c r="A168" s="1" t="s">
        <v>184</v>
      </c>
    </row>
    <row r="169" ht="25.5">
      <c r="A169" s="1" t="s">
        <v>185</v>
      </c>
      <c r="E169" s="27" t="s">
        <v>2161</v>
      </c>
    </row>
    <row r="170">
      <c r="A170" s="1" t="s">
        <v>178</v>
      </c>
      <c r="B170" s="1">
        <v>36</v>
      </c>
      <c r="C170" s="26" t="s">
        <v>2162</v>
      </c>
      <c r="D170" t="s">
        <v>180</v>
      </c>
      <c r="E170" s="27" t="s">
        <v>2163</v>
      </c>
      <c r="F170" s="28" t="s">
        <v>207</v>
      </c>
      <c r="G170" s="29">
        <v>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985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180</v>
      </c>
    </row>
    <row r="172">
      <c r="A172" s="1" t="s">
        <v>184</v>
      </c>
    </row>
    <row r="173" ht="25.5">
      <c r="A173" s="1" t="s">
        <v>185</v>
      </c>
      <c r="E173" s="27" t="s">
        <v>2161</v>
      </c>
    </row>
    <row r="174">
      <c r="A174" s="1" t="s">
        <v>178</v>
      </c>
      <c r="B174" s="1">
        <v>37</v>
      </c>
      <c r="C174" s="26" t="s">
        <v>2164</v>
      </c>
      <c r="D174" t="s">
        <v>180</v>
      </c>
      <c r="E174" s="27" t="s">
        <v>2165</v>
      </c>
      <c r="F174" s="28" t="s">
        <v>207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985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  <c r="E176" s="33" t="s">
        <v>961</v>
      </c>
    </row>
    <row r="177" ht="25.5">
      <c r="A177" s="1" t="s">
        <v>185</v>
      </c>
      <c r="E177" s="27" t="s">
        <v>2161</v>
      </c>
    </row>
    <row r="178">
      <c r="A178" s="1" t="s">
        <v>178</v>
      </c>
      <c r="B178" s="1">
        <v>38</v>
      </c>
      <c r="C178" s="26" t="s">
        <v>2166</v>
      </c>
      <c r="D178" t="s">
        <v>180</v>
      </c>
      <c r="E178" s="27" t="s">
        <v>2167</v>
      </c>
      <c r="F178" s="28" t="s">
        <v>207</v>
      </c>
      <c r="G178" s="29">
        <v>3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985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180</v>
      </c>
    </row>
    <row r="180">
      <c r="A180" s="1" t="s">
        <v>184</v>
      </c>
    </row>
    <row r="181" ht="25.5">
      <c r="A181" s="1" t="s">
        <v>185</v>
      </c>
      <c r="E181" s="27" t="s">
        <v>2161</v>
      </c>
    </row>
    <row r="182">
      <c r="A182" s="1" t="s">
        <v>178</v>
      </c>
      <c r="B182" s="1">
        <v>39</v>
      </c>
      <c r="C182" s="26" t="s">
        <v>2168</v>
      </c>
      <c r="D182" t="s">
        <v>180</v>
      </c>
      <c r="E182" s="27" t="s">
        <v>2169</v>
      </c>
      <c r="F182" s="28" t="s">
        <v>207</v>
      </c>
      <c r="G182" s="29">
        <v>2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2170</v>
      </c>
    </row>
    <row r="184">
      <c r="A184" s="1" t="s">
        <v>184</v>
      </c>
    </row>
    <row r="185" ht="409.5">
      <c r="A185" s="1" t="s">
        <v>185</v>
      </c>
      <c r="E185" s="27" t="s">
        <v>2171</v>
      </c>
    </row>
    <row r="186">
      <c r="A186" s="1" t="s">
        <v>178</v>
      </c>
      <c r="B186" s="1">
        <v>40</v>
      </c>
      <c r="C186" s="26" t="s">
        <v>2172</v>
      </c>
      <c r="D186" t="s">
        <v>180</v>
      </c>
      <c r="E186" s="27" t="s">
        <v>2173</v>
      </c>
      <c r="F186" s="28" t="s">
        <v>207</v>
      </c>
      <c r="G186" s="29">
        <v>11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180</v>
      </c>
    </row>
    <row r="188">
      <c r="A188" s="1" t="s">
        <v>184</v>
      </c>
      <c r="E188" s="33" t="s">
        <v>2174</v>
      </c>
    </row>
    <row r="189" ht="242.25">
      <c r="A189" s="1" t="s">
        <v>185</v>
      </c>
      <c r="E189" s="27" t="s">
        <v>2175</v>
      </c>
    </row>
    <row r="190">
      <c r="A190" s="1" t="s">
        <v>178</v>
      </c>
      <c r="B190" s="1">
        <v>41</v>
      </c>
      <c r="C190" s="26" t="s">
        <v>2176</v>
      </c>
      <c r="D190" t="s">
        <v>180</v>
      </c>
      <c r="E190" s="27" t="s">
        <v>2177</v>
      </c>
      <c r="F190" s="28" t="s">
        <v>207</v>
      </c>
      <c r="G190" s="29">
        <v>11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2174</v>
      </c>
    </row>
    <row r="193" ht="242.25">
      <c r="A193" s="1" t="s">
        <v>185</v>
      </c>
      <c r="E193" s="27" t="s">
        <v>2175</v>
      </c>
    </row>
    <row r="194">
      <c r="A194" s="1" t="s">
        <v>178</v>
      </c>
      <c r="B194" s="1">
        <v>42</v>
      </c>
      <c r="C194" s="26" t="s">
        <v>2178</v>
      </c>
      <c r="D194" t="s">
        <v>180</v>
      </c>
      <c r="E194" s="27" t="s">
        <v>2179</v>
      </c>
      <c r="F194" s="28" t="s">
        <v>207</v>
      </c>
      <c r="G194" s="29">
        <v>4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2180</v>
      </c>
    </row>
    <row r="197" ht="242.25">
      <c r="A197" s="1" t="s">
        <v>185</v>
      </c>
      <c r="E197" s="27" t="s">
        <v>2175</v>
      </c>
    </row>
    <row r="198">
      <c r="A198" s="1" t="s">
        <v>178</v>
      </c>
      <c r="B198" s="1">
        <v>43</v>
      </c>
      <c r="C198" s="26" t="s">
        <v>2181</v>
      </c>
      <c r="D198" t="s">
        <v>180</v>
      </c>
      <c r="E198" s="27" t="s">
        <v>2182</v>
      </c>
      <c r="F198" s="28" t="s">
        <v>207</v>
      </c>
      <c r="G198" s="29">
        <v>2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985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180</v>
      </c>
    </row>
    <row r="200">
      <c r="A200" s="1" t="s">
        <v>184</v>
      </c>
      <c r="E200" s="33" t="s">
        <v>908</v>
      </c>
    </row>
    <row r="201" ht="242.25">
      <c r="A201" s="1" t="s">
        <v>185</v>
      </c>
      <c r="E201" s="27" t="s">
        <v>2175</v>
      </c>
    </row>
    <row r="202">
      <c r="A202" s="1" t="s">
        <v>178</v>
      </c>
      <c r="B202" s="1">
        <v>44</v>
      </c>
      <c r="C202" s="26" t="s">
        <v>2183</v>
      </c>
      <c r="D202" t="s">
        <v>180</v>
      </c>
      <c r="E202" s="27" t="s">
        <v>2184</v>
      </c>
      <c r="F202" s="28" t="s">
        <v>207</v>
      </c>
      <c r="G202" s="29">
        <v>3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985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180</v>
      </c>
    </row>
    <row r="204">
      <c r="A204" s="1" t="s">
        <v>184</v>
      </c>
      <c r="E204" s="33" t="s">
        <v>962</v>
      </c>
    </row>
    <row r="205" ht="409.5">
      <c r="A205" s="1" t="s">
        <v>185</v>
      </c>
      <c r="E205" s="27" t="s">
        <v>2185</v>
      </c>
    </row>
    <row r="206">
      <c r="A206" s="1" t="s">
        <v>178</v>
      </c>
      <c r="B206" s="1">
        <v>45</v>
      </c>
      <c r="C206" s="26" t="s">
        <v>2186</v>
      </c>
      <c r="D206" t="s">
        <v>180</v>
      </c>
      <c r="E206" s="27" t="s">
        <v>2187</v>
      </c>
      <c r="F206" s="28" t="s">
        <v>207</v>
      </c>
      <c r="G206" s="29">
        <v>1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985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180</v>
      </c>
    </row>
    <row r="208">
      <c r="A208" s="1" t="s">
        <v>184</v>
      </c>
    </row>
    <row r="209" ht="409.5">
      <c r="A209" s="1" t="s">
        <v>185</v>
      </c>
      <c r="E209" s="27" t="s">
        <v>2185</v>
      </c>
    </row>
    <row r="210">
      <c r="A210" s="1" t="s">
        <v>178</v>
      </c>
      <c r="B210" s="1">
        <v>46</v>
      </c>
      <c r="C210" s="26" t="s">
        <v>2188</v>
      </c>
      <c r="D210" t="s">
        <v>180</v>
      </c>
      <c r="E210" s="27" t="s">
        <v>2189</v>
      </c>
      <c r="F210" s="28" t="s">
        <v>207</v>
      </c>
      <c r="G210" s="29">
        <v>1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985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183</v>
      </c>
      <c r="E211" s="27" t="s">
        <v>180</v>
      </c>
    </row>
    <row r="212">
      <c r="A212" s="1" t="s">
        <v>184</v>
      </c>
    </row>
    <row r="213" ht="409.5">
      <c r="A213" s="1" t="s">
        <v>185</v>
      </c>
      <c r="E213" s="27" t="s">
        <v>2185</v>
      </c>
    </row>
    <row r="214">
      <c r="A214" s="1" t="s">
        <v>178</v>
      </c>
      <c r="B214" s="1">
        <v>47</v>
      </c>
      <c r="C214" s="26" t="s">
        <v>2190</v>
      </c>
      <c r="D214" t="s">
        <v>180</v>
      </c>
      <c r="E214" s="27" t="s">
        <v>2191</v>
      </c>
      <c r="F214" s="28" t="s">
        <v>207</v>
      </c>
      <c r="G214" s="29">
        <v>2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985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183</v>
      </c>
      <c r="E215" s="27" t="s">
        <v>180</v>
      </c>
    </row>
    <row r="216">
      <c r="A216" s="1" t="s">
        <v>184</v>
      </c>
    </row>
    <row r="217" ht="255">
      <c r="A217" s="1" t="s">
        <v>185</v>
      </c>
      <c r="E217" s="27" t="s">
        <v>2192</v>
      </c>
    </row>
    <row r="218">
      <c r="A218" s="1" t="s">
        <v>178</v>
      </c>
      <c r="B218" s="1">
        <v>48</v>
      </c>
      <c r="C218" s="26" t="s">
        <v>2193</v>
      </c>
      <c r="D218" t="s">
        <v>180</v>
      </c>
      <c r="E218" s="27" t="s">
        <v>2194</v>
      </c>
      <c r="F218" s="28" t="s">
        <v>207</v>
      </c>
      <c r="G218" s="29">
        <v>5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985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183</v>
      </c>
      <c r="E219" s="27" t="s">
        <v>180</v>
      </c>
    </row>
    <row r="220">
      <c r="A220" s="1" t="s">
        <v>184</v>
      </c>
    </row>
    <row r="221" ht="25.5">
      <c r="A221" s="1" t="s">
        <v>185</v>
      </c>
      <c r="E221" s="27" t="s">
        <v>2195</v>
      </c>
    </row>
    <row r="222">
      <c r="A222" s="1" t="s">
        <v>178</v>
      </c>
      <c r="B222" s="1">
        <v>49</v>
      </c>
      <c r="C222" s="26" t="s">
        <v>1982</v>
      </c>
      <c r="D222" t="s">
        <v>180</v>
      </c>
      <c r="E222" s="27" t="s">
        <v>1983</v>
      </c>
      <c r="F222" s="28" t="s">
        <v>194</v>
      </c>
      <c r="G222" s="29">
        <v>565.91999999999996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985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183</v>
      </c>
      <c r="E223" s="27" t="s">
        <v>180</v>
      </c>
    </row>
    <row r="224">
      <c r="A224" s="1" t="s">
        <v>184</v>
      </c>
      <c r="E224" s="33" t="s">
        <v>2196</v>
      </c>
    </row>
    <row r="225" ht="51">
      <c r="A225" s="1" t="s">
        <v>185</v>
      </c>
      <c r="E225" s="27" t="s">
        <v>1985</v>
      </c>
    </row>
    <row r="226">
      <c r="A226" s="1" t="s">
        <v>178</v>
      </c>
      <c r="B226" s="1">
        <v>50</v>
      </c>
      <c r="C226" s="26" t="s">
        <v>1986</v>
      </c>
      <c r="D226" t="s">
        <v>180</v>
      </c>
      <c r="E226" s="27" t="s">
        <v>1987</v>
      </c>
      <c r="F226" s="28" t="s">
        <v>194</v>
      </c>
      <c r="G226" s="29">
        <v>1344.1199999999999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985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183</v>
      </c>
      <c r="E227" s="27" t="s">
        <v>180</v>
      </c>
    </row>
    <row r="228" ht="38.25">
      <c r="A228" s="1" t="s">
        <v>184</v>
      </c>
      <c r="E228" s="33" t="s">
        <v>2197</v>
      </c>
    </row>
    <row r="229" ht="38.25">
      <c r="A229" s="1" t="s">
        <v>185</v>
      </c>
      <c r="E229" s="27" t="s">
        <v>1988</v>
      </c>
    </row>
    <row r="230">
      <c r="A230" s="1" t="s">
        <v>178</v>
      </c>
      <c r="B230" s="1">
        <v>51</v>
      </c>
      <c r="C230" s="26" t="s">
        <v>2198</v>
      </c>
      <c r="D230" t="s">
        <v>180</v>
      </c>
      <c r="E230" s="27" t="s">
        <v>2199</v>
      </c>
      <c r="F230" s="28" t="s">
        <v>182</v>
      </c>
      <c r="G230" s="29">
        <v>74.367999999999995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985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180</v>
      </c>
    </row>
    <row r="232" ht="38.25">
      <c r="A232" s="1" t="s">
        <v>184</v>
      </c>
      <c r="E232" s="33" t="s">
        <v>2200</v>
      </c>
    </row>
    <row r="233" ht="357">
      <c r="A233" s="1" t="s">
        <v>185</v>
      </c>
      <c r="E233" s="27" t="s">
        <v>1047</v>
      </c>
    </row>
    <row r="234">
      <c r="A234" s="1" t="s">
        <v>178</v>
      </c>
      <c r="B234" s="1">
        <v>52</v>
      </c>
      <c r="C234" s="26" t="s">
        <v>939</v>
      </c>
      <c r="D234" t="s">
        <v>180</v>
      </c>
      <c r="E234" s="27" t="s">
        <v>940</v>
      </c>
      <c r="F234" s="28" t="s">
        <v>182</v>
      </c>
      <c r="G234" s="29">
        <v>115.95999999999999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985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183</v>
      </c>
      <c r="E235" s="27" t="s">
        <v>2201</v>
      </c>
    </row>
    <row r="236">
      <c r="A236" s="1" t="s">
        <v>184</v>
      </c>
      <c r="E236" s="33" t="s">
        <v>2202</v>
      </c>
    </row>
    <row r="237" ht="357">
      <c r="A237" s="1" t="s">
        <v>185</v>
      </c>
      <c r="E237" s="27" t="s">
        <v>1047</v>
      </c>
    </row>
    <row r="238">
      <c r="A238" s="1" t="s">
        <v>178</v>
      </c>
      <c r="B238" s="1">
        <v>53</v>
      </c>
      <c r="C238" s="26" t="s">
        <v>2073</v>
      </c>
      <c r="D238" t="s">
        <v>180</v>
      </c>
      <c r="E238" s="27" t="s">
        <v>2074</v>
      </c>
      <c r="F238" s="28" t="s">
        <v>194</v>
      </c>
      <c r="G238" s="29">
        <v>40.600000000000001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985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183</v>
      </c>
      <c r="E239" s="27" t="s">
        <v>180</v>
      </c>
    </row>
    <row r="240">
      <c r="A240" s="1" t="s">
        <v>184</v>
      </c>
      <c r="E240" s="33" t="s">
        <v>2203</v>
      </c>
    </row>
    <row r="241" ht="51">
      <c r="A241" s="1" t="s">
        <v>185</v>
      </c>
      <c r="E241" s="27" t="s">
        <v>2002</v>
      </c>
    </row>
    <row r="242">
      <c r="A242" s="1" t="s">
        <v>178</v>
      </c>
      <c r="B242" s="1">
        <v>54</v>
      </c>
      <c r="C242" s="26" t="s">
        <v>1999</v>
      </c>
      <c r="D242" t="s">
        <v>180</v>
      </c>
      <c r="E242" s="27" t="s">
        <v>2000</v>
      </c>
      <c r="F242" s="28" t="s">
        <v>194</v>
      </c>
      <c r="G242" s="29">
        <v>386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985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183</v>
      </c>
      <c r="E243" s="27" t="s">
        <v>180</v>
      </c>
    </row>
    <row r="244">
      <c r="A244" s="1" t="s">
        <v>184</v>
      </c>
      <c r="E244" s="33" t="s">
        <v>2204</v>
      </c>
    </row>
    <row r="245" ht="51">
      <c r="A245" s="1" t="s">
        <v>185</v>
      </c>
      <c r="E245" s="27" t="s">
        <v>2002</v>
      </c>
    </row>
    <row r="246">
      <c r="A246" s="1" t="s">
        <v>178</v>
      </c>
      <c r="B246" s="1">
        <v>55</v>
      </c>
      <c r="C246" s="26" t="s">
        <v>2003</v>
      </c>
      <c r="D246" t="s">
        <v>180</v>
      </c>
      <c r="E246" s="27" t="s">
        <v>2004</v>
      </c>
      <c r="F246" s="28" t="s">
        <v>194</v>
      </c>
      <c r="G246" s="29">
        <v>1619.5999999999999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985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183</v>
      </c>
      <c r="E247" s="27" t="s">
        <v>180</v>
      </c>
    </row>
    <row r="248">
      <c r="A248" s="1" t="s">
        <v>184</v>
      </c>
      <c r="E248" s="33" t="s">
        <v>2205</v>
      </c>
    </row>
    <row r="249" ht="51">
      <c r="A249" s="1" t="s">
        <v>185</v>
      </c>
      <c r="E249" s="27" t="s">
        <v>2002</v>
      </c>
    </row>
    <row r="250">
      <c r="A250" s="1" t="s">
        <v>178</v>
      </c>
      <c r="B250" s="1">
        <v>56</v>
      </c>
      <c r="C250" s="26" t="s">
        <v>2206</v>
      </c>
      <c r="D250" t="s">
        <v>180</v>
      </c>
      <c r="E250" s="27" t="s">
        <v>2207</v>
      </c>
      <c r="F250" s="28" t="s">
        <v>194</v>
      </c>
      <c r="G250" s="29">
        <v>36.799999999999997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985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183</v>
      </c>
      <c r="E251" s="27" t="s">
        <v>180</v>
      </c>
    </row>
    <row r="252">
      <c r="A252" s="1" t="s">
        <v>184</v>
      </c>
      <c r="E252" s="33" t="s">
        <v>2208</v>
      </c>
    </row>
    <row r="253" ht="51">
      <c r="A253" s="1" t="s">
        <v>185</v>
      </c>
      <c r="E253" s="27" t="s">
        <v>2002</v>
      </c>
    </row>
    <row r="254">
      <c r="A254" s="1" t="s">
        <v>178</v>
      </c>
      <c r="B254" s="1">
        <v>57</v>
      </c>
      <c r="C254" s="26" t="s">
        <v>2006</v>
      </c>
      <c r="D254" t="s">
        <v>180</v>
      </c>
      <c r="E254" s="27" t="s">
        <v>2007</v>
      </c>
      <c r="F254" s="28" t="s">
        <v>194</v>
      </c>
      <c r="G254" s="29">
        <v>85.450000000000003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985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183</v>
      </c>
      <c r="E255" s="27" t="s">
        <v>180</v>
      </c>
    </row>
    <row r="256">
      <c r="A256" s="1" t="s">
        <v>184</v>
      </c>
      <c r="E256" s="33" t="s">
        <v>2209</v>
      </c>
    </row>
    <row r="257" ht="51">
      <c r="A257" s="1" t="s">
        <v>185</v>
      </c>
      <c r="E257" s="27" t="s">
        <v>2002</v>
      </c>
    </row>
    <row r="258">
      <c r="A258" s="1" t="s">
        <v>178</v>
      </c>
      <c r="B258" s="1">
        <v>58</v>
      </c>
      <c r="C258" s="26" t="s">
        <v>2210</v>
      </c>
      <c r="D258" t="s">
        <v>180</v>
      </c>
      <c r="E258" s="27" t="s">
        <v>2211</v>
      </c>
      <c r="F258" s="28" t="s">
        <v>194</v>
      </c>
      <c r="G258" s="29">
        <v>20.600000000000001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985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183</v>
      </c>
      <c r="E259" s="27" t="s">
        <v>180</v>
      </c>
    </row>
    <row r="260">
      <c r="A260" s="1" t="s">
        <v>184</v>
      </c>
      <c r="E260" s="33" t="s">
        <v>2212</v>
      </c>
    </row>
    <row r="261" ht="51">
      <c r="A261" s="1" t="s">
        <v>185</v>
      </c>
      <c r="E261" s="27" t="s">
        <v>2002</v>
      </c>
    </row>
    <row r="262">
      <c r="A262" s="1" t="s">
        <v>178</v>
      </c>
      <c r="B262" s="1">
        <v>59</v>
      </c>
      <c r="C262" s="26" t="s">
        <v>2213</v>
      </c>
      <c r="D262" t="s">
        <v>180</v>
      </c>
      <c r="E262" s="27" t="s">
        <v>2214</v>
      </c>
      <c r="F262" s="28" t="s">
        <v>194</v>
      </c>
      <c r="G262" s="29">
        <v>218.90000000000001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985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183</v>
      </c>
      <c r="E263" s="27" t="s">
        <v>180</v>
      </c>
    </row>
    <row r="264">
      <c r="A264" s="1" t="s">
        <v>184</v>
      </c>
      <c r="E264" s="33" t="s">
        <v>2215</v>
      </c>
    </row>
    <row r="265" ht="51">
      <c r="A265" s="1" t="s">
        <v>185</v>
      </c>
      <c r="E265" s="27" t="s">
        <v>2002</v>
      </c>
    </row>
    <row r="266">
      <c r="A266" s="1" t="s">
        <v>178</v>
      </c>
      <c r="B266" s="1">
        <v>60</v>
      </c>
      <c r="C266" s="26" t="s">
        <v>2216</v>
      </c>
      <c r="D266" t="s">
        <v>180</v>
      </c>
      <c r="E266" s="27" t="s">
        <v>2217</v>
      </c>
      <c r="F266" s="28" t="s">
        <v>194</v>
      </c>
      <c r="G266" s="29">
        <v>262.19999999999999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985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183</v>
      </c>
      <c r="E267" s="27" t="s">
        <v>180</v>
      </c>
    </row>
    <row r="268">
      <c r="A268" s="1" t="s">
        <v>184</v>
      </c>
      <c r="E268" s="33" t="s">
        <v>2218</v>
      </c>
    </row>
    <row r="269" ht="51">
      <c r="A269" s="1" t="s">
        <v>185</v>
      </c>
      <c r="E269" s="27" t="s">
        <v>2002</v>
      </c>
    </row>
    <row r="270">
      <c r="A270" s="1" t="s">
        <v>178</v>
      </c>
      <c r="B270" s="1">
        <v>61</v>
      </c>
      <c r="C270" s="26" t="s">
        <v>2219</v>
      </c>
      <c r="D270" t="s">
        <v>180</v>
      </c>
      <c r="E270" s="27" t="s">
        <v>2220</v>
      </c>
      <c r="F270" s="28" t="s">
        <v>194</v>
      </c>
      <c r="G270" s="29">
        <v>155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985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183</v>
      </c>
      <c r="E271" s="27" t="s">
        <v>180</v>
      </c>
    </row>
    <row r="272">
      <c r="A272" s="1" t="s">
        <v>184</v>
      </c>
      <c r="E272" s="33" t="s">
        <v>2221</v>
      </c>
    </row>
    <row r="273" ht="51">
      <c r="A273" s="1" t="s">
        <v>185</v>
      </c>
      <c r="E273" s="27" t="s">
        <v>2002</v>
      </c>
    </row>
    <row r="274">
      <c r="A274" s="1" t="s">
        <v>178</v>
      </c>
      <c r="B274" s="1">
        <v>62</v>
      </c>
      <c r="C274" s="26" t="s">
        <v>2222</v>
      </c>
      <c r="D274" t="s">
        <v>180</v>
      </c>
      <c r="E274" s="27" t="s">
        <v>2223</v>
      </c>
      <c r="F274" s="28" t="s">
        <v>194</v>
      </c>
      <c r="G274" s="29">
        <v>40.600000000000001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985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183</v>
      </c>
      <c r="E275" s="27" t="s">
        <v>180</v>
      </c>
    </row>
    <row r="276">
      <c r="A276" s="1" t="s">
        <v>184</v>
      </c>
      <c r="E276" s="33" t="s">
        <v>2203</v>
      </c>
    </row>
    <row r="277" ht="25.5">
      <c r="A277" s="1" t="s">
        <v>185</v>
      </c>
      <c r="E277" s="27" t="s">
        <v>2224</v>
      </c>
    </row>
    <row r="278">
      <c r="A278" s="1" t="s">
        <v>178</v>
      </c>
      <c r="B278" s="1">
        <v>63</v>
      </c>
      <c r="C278" s="26" t="s">
        <v>2225</v>
      </c>
      <c r="D278" t="s">
        <v>180</v>
      </c>
      <c r="E278" s="27" t="s">
        <v>2226</v>
      </c>
      <c r="F278" s="28" t="s">
        <v>194</v>
      </c>
      <c r="G278" s="29">
        <v>386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985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183</v>
      </c>
      <c r="E279" s="27" t="s">
        <v>180</v>
      </c>
    </row>
    <row r="280">
      <c r="A280" s="1" t="s">
        <v>184</v>
      </c>
      <c r="E280" s="33" t="s">
        <v>2204</v>
      </c>
    </row>
    <row r="281" ht="25.5">
      <c r="A281" s="1" t="s">
        <v>185</v>
      </c>
      <c r="E281" s="27" t="s">
        <v>2224</v>
      </c>
    </row>
    <row r="282">
      <c r="A282" s="1" t="s">
        <v>178</v>
      </c>
      <c r="B282" s="1">
        <v>64</v>
      </c>
      <c r="C282" s="26" t="s">
        <v>2227</v>
      </c>
      <c r="D282" t="s">
        <v>180</v>
      </c>
      <c r="E282" s="27" t="s">
        <v>2228</v>
      </c>
      <c r="F282" s="28" t="s">
        <v>194</v>
      </c>
      <c r="G282" s="29">
        <v>2148.5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985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183</v>
      </c>
      <c r="E283" s="27" t="s">
        <v>180</v>
      </c>
    </row>
    <row r="284" ht="38.25">
      <c r="A284" s="1" t="s">
        <v>184</v>
      </c>
      <c r="E284" s="33" t="s">
        <v>2229</v>
      </c>
    </row>
    <row r="285" ht="25.5">
      <c r="A285" s="1" t="s">
        <v>185</v>
      </c>
      <c r="E285" s="27" t="s">
        <v>2230</v>
      </c>
    </row>
    <row r="286">
      <c r="A286" s="1" t="s">
        <v>178</v>
      </c>
      <c r="B286" s="1">
        <v>65</v>
      </c>
      <c r="C286" s="26" t="s">
        <v>2009</v>
      </c>
      <c r="D286" t="s">
        <v>180</v>
      </c>
      <c r="E286" s="27" t="s">
        <v>2010</v>
      </c>
      <c r="F286" s="28" t="s">
        <v>207</v>
      </c>
      <c r="G286" s="29">
        <v>5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985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183</v>
      </c>
      <c r="E287" s="27" t="s">
        <v>180</v>
      </c>
    </row>
    <row r="288">
      <c r="A288" s="1" t="s">
        <v>184</v>
      </c>
      <c r="E288" s="33" t="s">
        <v>957</v>
      </c>
    </row>
    <row r="289">
      <c r="A289" s="1" t="s">
        <v>185</v>
      </c>
      <c r="E289" s="27" t="s">
        <v>2012</v>
      </c>
    </row>
    <row r="290">
      <c r="A290" s="1" t="s">
        <v>178</v>
      </c>
      <c r="B290" s="1">
        <v>81</v>
      </c>
      <c r="C290" s="26" t="s">
        <v>2231</v>
      </c>
      <c r="D290" t="s">
        <v>180</v>
      </c>
      <c r="E290" s="27" t="s">
        <v>2232</v>
      </c>
      <c r="F290" s="28" t="s">
        <v>194</v>
      </c>
      <c r="G290" s="29">
        <v>40.479999999999997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985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183</v>
      </c>
      <c r="E291" s="27" t="s">
        <v>180</v>
      </c>
    </row>
    <row r="292">
      <c r="A292" s="1" t="s">
        <v>184</v>
      </c>
      <c r="E292" s="33" t="s">
        <v>2233</v>
      </c>
    </row>
    <row r="293" ht="255">
      <c r="A293" s="1" t="s">
        <v>185</v>
      </c>
      <c r="E293" s="27" t="s">
        <v>2122</v>
      </c>
    </row>
    <row r="294">
      <c r="A294" s="1" t="s">
        <v>178</v>
      </c>
      <c r="B294" s="1">
        <v>82</v>
      </c>
      <c r="C294" s="26" t="s">
        <v>2234</v>
      </c>
      <c r="D294" t="s">
        <v>180</v>
      </c>
      <c r="E294" s="27" t="s">
        <v>2235</v>
      </c>
      <c r="F294" s="28" t="s">
        <v>194</v>
      </c>
      <c r="G294" s="29">
        <v>17.710000000000001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985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183</v>
      </c>
      <c r="E295" s="27" t="s">
        <v>180</v>
      </c>
    </row>
    <row r="296">
      <c r="A296" s="1" t="s">
        <v>184</v>
      </c>
      <c r="E296" s="33" t="s">
        <v>2236</v>
      </c>
    </row>
    <row r="297" ht="255">
      <c r="A297" s="1" t="s">
        <v>185</v>
      </c>
      <c r="E297" s="27" t="s">
        <v>2122</v>
      </c>
    </row>
    <row r="298">
      <c r="A298" s="1" t="s">
        <v>178</v>
      </c>
      <c r="B298" s="1">
        <v>83</v>
      </c>
      <c r="C298" s="26" t="s">
        <v>2237</v>
      </c>
      <c r="D298" t="s">
        <v>180</v>
      </c>
      <c r="E298" s="27" t="s">
        <v>627</v>
      </c>
      <c r="F298" s="28" t="s">
        <v>194</v>
      </c>
      <c r="G298" s="29">
        <v>164.22999999999999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985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183</v>
      </c>
      <c r="E299" s="27" t="s">
        <v>2238</v>
      </c>
    </row>
    <row r="300">
      <c r="A300" s="1" t="s">
        <v>184</v>
      </c>
      <c r="E300" s="33" t="s">
        <v>2239</v>
      </c>
    </row>
    <row r="301" ht="255">
      <c r="A301" s="1" t="s">
        <v>185</v>
      </c>
      <c r="E301" s="27" t="s">
        <v>2122</v>
      </c>
    </row>
    <row r="302">
      <c r="A302" s="1" t="s">
        <v>178</v>
      </c>
      <c r="B302" s="1">
        <v>84</v>
      </c>
      <c r="C302" s="26" t="s">
        <v>2240</v>
      </c>
      <c r="D302" t="s">
        <v>180</v>
      </c>
      <c r="E302" s="27" t="s">
        <v>2241</v>
      </c>
      <c r="F302" s="28" t="s">
        <v>194</v>
      </c>
      <c r="G302" s="29">
        <v>288.42000000000002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985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183</v>
      </c>
      <c r="E303" s="27" t="s">
        <v>2242</v>
      </c>
    </row>
    <row r="304">
      <c r="A304" s="1" t="s">
        <v>184</v>
      </c>
      <c r="E304" s="33" t="s">
        <v>2243</v>
      </c>
    </row>
    <row r="305" ht="255">
      <c r="A305" s="1" t="s">
        <v>185</v>
      </c>
      <c r="E305" s="27" t="s">
        <v>2122</v>
      </c>
    </row>
    <row r="306">
      <c r="A306" s="1" t="s">
        <v>178</v>
      </c>
      <c r="B306" s="1">
        <v>85</v>
      </c>
      <c r="C306" s="26" t="s">
        <v>2244</v>
      </c>
      <c r="D306" t="s">
        <v>180</v>
      </c>
      <c r="E306" s="27" t="s">
        <v>2245</v>
      </c>
      <c r="F306" s="28" t="s">
        <v>194</v>
      </c>
      <c r="G306" s="29">
        <v>98.120000000000005</v>
      </c>
      <c r="H306" s="28">
        <v>0</v>
      </c>
      <c r="I306" s="30">
        <f>ROUND(G306*H306,P4)</f>
        <v>0</v>
      </c>
      <c r="L306" s="31">
        <v>0</v>
      </c>
      <c r="M306" s="24">
        <f>ROUND(G306*L306,P4)</f>
        <v>0</v>
      </c>
      <c r="N306" s="25" t="s">
        <v>985</v>
      </c>
      <c r="O306" s="32">
        <f>M306*AA306</f>
        <v>0</v>
      </c>
      <c r="P306" s="1">
        <v>3</v>
      </c>
      <c r="AA306" s="1">
        <f>IF(P306=1,$O$3,IF(P306=2,$O$4,$O$5))</f>
        <v>0</v>
      </c>
    </row>
    <row r="307">
      <c r="A307" s="1" t="s">
        <v>183</v>
      </c>
      <c r="E307" s="27" t="s">
        <v>2246</v>
      </c>
    </row>
    <row r="308">
      <c r="A308" s="1" t="s">
        <v>184</v>
      </c>
      <c r="E308" s="33" t="s">
        <v>2247</v>
      </c>
    </row>
    <row r="309" ht="255">
      <c r="A309" s="1" t="s">
        <v>185</v>
      </c>
      <c r="E309" s="27" t="s">
        <v>2122</v>
      </c>
    </row>
    <row r="310">
      <c r="A310" s="1" t="s">
        <v>178</v>
      </c>
      <c r="B310" s="1">
        <v>86</v>
      </c>
      <c r="C310" s="26" t="s">
        <v>2248</v>
      </c>
      <c r="D310" t="s">
        <v>180</v>
      </c>
      <c r="E310" s="27" t="s">
        <v>2249</v>
      </c>
      <c r="F310" s="28" t="s">
        <v>207</v>
      </c>
      <c r="G310" s="29">
        <v>3</v>
      </c>
      <c r="H310" s="28">
        <v>0</v>
      </c>
      <c r="I310" s="30">
        <f>ROUND(G310*H310,P4)</f>
        <v>0</v>
      </c>
      <c r="L310" s="31">
        <v>0</v>
      </c>
      <c r="M310" s="24">
        <f>ROUND(G310*L310,P4)</f>
        <v>0</v>
      </c>
      <c r="N310" s="25" t="s">
        <v>985</v>
      </c>
      <c r="O310" s="32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183</v>
      </c>
      <c r="E311" s="27" t="s">
        <v>2250</v>
      </c>
    </row>
    <row r="312">
      <c r="A312" s="1" t="s">
        <v>184</v>
      </c>
    </row>
    <row r="313" ht="25.5">
      <c r="A313" s="1" t="s">
        <v>185</v>
      </c>
      <c r="E313" s="27" t="s">
        <v>2161</v>
      </c>
    </row>
    <row r="314">
      <c r="A314" s="1" t="s">
        <v>178</v>
      </c>
      <c r="B314" s="1">
        <v>87</v>
      </c>
      <c r="C314" s="26" t="s">
        <v>2251</v>
      </c>
      <c r="D314" t="s">
        <v>180</v>
      </c>
      <c r="E314" s="27" t="s">
        <v>2252</v>
      </c>
      <c r="F314" s="28" t="s">
        <v>207</v>
      </c>
      <c r="G314" s="29">
        <v>5</v>
      </c>
      <c r="H314" s="28">
        <v>0</v>
      </c>
      <c r="I314" s="30">
        <f>ROUND(G314*H314,P4)</f>
        <v>0</v>
      </c>
      <c r="L314" s="31">
        <v>0</v>
      </c>
      <c r="M314" s="24">
        <f>ROUND(G314*L314,P4)</f>
        <v>0</v>
      </c>
      <c r="N314" s="25" t="s">
        <v>985</v>
      </c>
      <c r="O314" s="32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183</v>
      </c>
      <c r="E315" s="27" t="s">
        <v>2253</v>
      </c>
    </row>
    <row r="316">
      <c r="A316" s="1" t="s">
        <v>184</v>
      </c>
      <c r="E316" s="33" t="s">
        <v>1066</v>
      </c>
    </row>
    <row r="317" ht="25.5">
      <c r="A317" s="1" t="s">
        <v>185</v>
      </c>
      <c r="E317" s="27" t="s">
        <v>2161</v>
      </c>
    </row>
    <row r="318">
      <c r="A318" s="1" t="s">
        <v>178</v>
      </c>
      <c r="B318" s="1">
        <v>88</v>
      </c>
      <c r="C318" s="26" t="s">
        <v>2254</v>
      </c>
      <c r="D318" t="s">
        <v>180</v>
      </c>
      <c r="E318" s="27" t="s">
        <v>2255</v>
      </c>
      <c r="F318" s="28" t="s">
        <v>207</v>
      </c>
      <c r="G318" s="29">
        <v>3</v>
      </c>
      <c r="H318" s="28">
        <v>0</v>
      </c>
      <c r="I318" s="30">
        <f>ROUND(G318*H318,P4)</f>
        <v>0</v>
      </c>
      <c r="L318" s="31">
        <v>0</v>
      </c>
      <c r="M318" s="24">
        <f>ROUND(G318*L318,P4)</f>
        <v>0</v>
      </c>
      <c r="N318" s="25" t="s">
        <v>985</v>
      </c>
      <c r="O318" s="32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183</v>
      </c>
      <c r="E319" s="27" t="s">
        <v>2256</v>
      </c>
    </row>
    <row r="320">
      <c r="A320" s="1" t="s">
        <v>184</v>
      </c>
      <c r="E320" s="33" t="s">
        <v>2257</v>
      </c>
    </row>
    <row r="321" ht="38.25">
      <c r="A321" s="1" t="s">
        <v>185</v>
      </c>
      <c r="E321" s="27" t="s">
        <v>2258</v>
      </c>
    </row>
    <row r="322">
      <c r="A322" s="1" t="s">
        <v>178</v>
      </c>
      <c r="B322" s="1">
        <v>89</v>
      </c>
      <c r="C322" s="26" t="s">
        <v>2259</v>
      </c>
      <c r="D322" t="s">
        <v>180</v>
      </c>
      <c r="E322" s="27" t="s">
        <v>2260</v>
      </c>
      <c r="F322" s="28" t="s">
        <v>207</v>
      </c>
      <c r="G322" s="29">
        <v>2</v>
      </c>
      <c r="H322" s="28">
        <v>0</v>
      </c>
      <c r="I322" s="30">
        <f>ROUND(G322*H322,P4)</f>
        <v>0</v>
      </c>
      <c r="L322" s="31">
        <v>0</v>
      </c>
      <c r="M322" s="24">
        <f>ROUND(G322*L322,P4)</f>
        <v>0</v>
      </c>
      <c r="N322" s="25" t="s">
        <v>985</v>
      </c>
      <c r="O322" s="32">
        <f>M322*AA322</f>
        <v>0</v>
      </c>
      <c r="P322" s="1">
        <v>3</v>
      </c>
      <c r="AA322" s="1">
        <f>IF(P322=1,$O$3,IF(P322=2,$O$4,$O$5))</f>
        <v>0</v>
      </c>
    </row>
    <row r="323" ht="25.5">
      <c r="A323" s="1" t="s">
        <v>183</v>
      </c>
      <c r="E323" s="27" t="s">
        <v>2261</v>
      </c>
    </row>
    <row r="324">
      <c r="A324" s="1" t="s">
        <v>184</v>
      </c>
    </row>
    <row r="325" ht="395.25">
      <c r="A325" s="1" t="s">
        <v>185</v>
      </c>
      <c r="E325" s="27" t="s">
        <v>2262</v>
      </c>
    </row>
    <row r="326">
      <c r="A326" s="1" t="s">
        <v>175</v>
      </c>
      <c r="C326" s="22" t="s">
        <v>653</v>
      </c>
      <c r="E326" s="23" t="s">
        <v>1131</v>
      </c>
      <c r="L326" s="24">
        <f>SUMIFS(L327:L350,A327:A350,"P")</f>
        <v>0</v>
      </c>
      <c r="M326" s="24">
        <f>SUMIFS(M327:M350,A327:A350,"P")</f>
        <v>0</v>
      </c>
      <c r="N326" s="25"/>
    </row>
    <row r="327">
      <c r="A327" s="1" t="s">
        <v>178</v>
      </c>
      <c r="B327" s="1">
        <v>66</v>
      </c>
      <c r="C327" s="26" t="s">
        <v>2263</v>
      </c>
      <c r="D327" t="s">
        <v>180</v>
      </c>
      <c r="E327" s="27" t="s">
        <v>2264</v>
      </c>
      <c r="F327" s="28" t="s">
        <v>207</v>
      </c>
      <c r="G327" s="29">
        <v>28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985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183</v>
      </c>
      <c r="E328" s="27" t="s">
        <v>180</v>
      </c>
    </row>
    <row r="329">
      <c r="A329" s="1" t="s">
        <v>184</v>
      </c>
    </row>
    <row r="330" ht="38.25">
      <c r="A330" s="1" t="s">
        <v>185</v>
      </c>
      <c r="E330" s="27" t="s">
        <v>1988</v>
      </c>
    </row>
    <row r="331">
      <c r="A331" s="1" t="s">
        <v>178</v>
      </c>
      <c r="B331" s="1">
        <v>67</v>
      </c>
      <c r="C331" s="26" t="s">
        <v>2265</v>
      </c>
      <c r="D331" t="s">
        <v>180</v>
      </c>
      <c r="E331" s="27" t="s">
        <v>2266</v>
      </c>
      <c r="F331" s="28" t="s">
        <v>182</v>
      </c>
      <c r="G331" s="29">
        <v>15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985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183</v>
      </c>
      <c r="E332" s="27" t="s">
        <v>180</v>
      </c>
    </row>
    <row r="333">
      <c r="A333" s="1" t="s">
        <v>184</v>
      </c>
    </row>
    <row r="334" ht="102">
      <c r="A334" s="1" t="s">
        <v>185</v>
      </c>
      <c r="E334" s="27" t="s">
        <v>1330</v>
      </c>
    </row>
    <row r="335">
      <c r="A335" s="1" t="s">
        <v>178</v>
      </c>
      <c r="B335" s="1">
        <v>68</v>
      </c>
      <c r="C335" s="26" t="s">
        <v>2267</v>
      </c>
      <c r="D335" t="s">
        <v>180</v>
      </c>
      <c r="E335" s="27" t="s">
        <v>2268</v>
      </c>
      <c r="F335" s="28" t="s">
        <v>182</v>
      </c>
      <c r="G335" s="29">
        <v>0.5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985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183</v>
      </c>
      <c r="E336" s="27" t="s">
        <v>180</v>
      </c>
    </row>
    <row r="337">
      <c r="A337" s="1" t="s">
        <v>184</v>
      </c>
    </row>
    <row r="338" ht="76.5">
      <c r="A338" s="1" t="s">
        <v>185</v>
      </c>
      <c r="E338" s="27" t="s">
        <v>2038</v>
      </c>
    </row>
    <row r="339">
      <c r="A339" s="1" t="s">
        <v>178</v>
      </c>
      <c r="B339" s="1">
        <v>69</v>
      </c>
      <c r="C339" s="26" t="s">
        <v>2269</v>
      </c>
      <c r="D339" t="s">
        <v>180</v>
      </c>
      <c r="E339" s="27" t="s">
        <v>2270</v>
      </c>
      <c r="F339" s="28" t="s">
        <v>194</v>
      </c>
      <c r="G339" s="29">
        <v>376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985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183</v>
      </c>
      <c r="E340" s="27" t="s">
        <v>180</v>
      </c>
    </row>
    <row r="341">
      <c r="A341" s="1" t="s">
        <v>184</v>
      </c>
      <c r="E341" s="33" t="s">
        <v>2271</v>
      </c>
    </row>
    <row r="342" ht="76.5">
      <c r="A342" s="1" t="s">
        <v>185</v>
      </c>
      <c r="E342" s="27" t="s">
        <v>2038</v>
      </c>
    </row>
    <row r="343">
      <c r="A343" s="1" t="s">
        <v>178</v>
      </c>
      <c r="B343" s="1">
        <v>70</v>
      </c>
      <c r="C343" s="26" t="s">
        <v>2272</v>
      </c>
      <c r="D343" t="s">
        <v>180</v>
      </c>
      <c r="E343" s="27" t="s">
        <v>2273</v>
      </c>
      <c r="F343" s="28" t="s">
        <v>194</v>
      </c>
      <c r="G343" s="29">
        <v>165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985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183</v>
      </c>
      <c r="E344" s="27" t="s">
        <v>180</v>
      </c>
    </row>
    <row r="345">
      <c r="A345" s="1" t="s">
        <v>184</v>
      </c>
    </row>
    <row r="346" ht="76.5">
      <c r="A346" s="1" t="s">
        <v>185</v>
      </c>
      <c r="E346" s="27" t="s">
        <v>2038</v>
      </c>
    </row>
    <row r="347">
      <c r="A347" s="1" t="s">
        <v>178</v>
      </c>
      <c r="B347" s="1">
        <v>71</v>
      </c>
      <c r="C347" s="26" t="s">
        <v>2274</v>
      </c>
      <c r="D347" t="s">
        <v>180</v>
      </c>
      <c r="E347" s="27" t="s">
        <v>2275</v>
      </c>
      <c r="F347" s="28" t="s">
        <v>194</v>
      </c>
      <c r="G347" s="29">
        <v>107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985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183</v>
      </c>
      <c r="E348" s="27" t="s">
        <v>180</v>
      </c>
    </row>
    <row r="349">
      <c r="A349" s="1" t="s">
        <v>184</v>
      </c>
    </row>
    <row r="350" ht="76.5">
      <c r="A350" s="1" t="s">
        <v>185</v>
      </c>
      <c r="E350" s="27" t="s">
        <v>2038</v>
      </c>
    </row>
    <row r="351">
      <c r="A351" s="1" t="s">
        <v>175</v>
      </c>
      <c r="C351" s="22" t="s">
        <v>369</v>
      </c>
      <c r="E351" s="23" t="s">
        <v>855</v>
      </c>
      <c r="L351" s="24">
        <f>SUMIFS(L352:L371,A352:A371,"P")</f>
        <v>0</v>
      </c>
      <c r="M351" s="24">
        <f>SUMIFS(M352:M371,A352:A371,"P")</f>
        <v>0</v>
      </c>
      <c r="N351" s="25"/>
    </row>
    <row r="352" ht="25.5">
      <c r="A352" s="1" t="s">
        <v>178</v>
      </c>
      <c r="B352" s="1">
        <v>73</v>
      </c>
      <c r="C352" s="26" t="s">
        <v>666</v>
      </c>
      <c r="D352" t="s">
        <v>372</v>
      </c>
      <c r="E352" s="27" t="s">
        <v>667</v>
      </c>
      <c r="F352" s="28" t="s">
        <v>374</v>
      </c>
      <c r="G352" s="29">
        <v>3346.8319999999999</v>
      </c>
      <c r="H352" s="28">
        <v>0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985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 ht="38.25">
      <c r="A353" s="1" t="s">
        <v>183</v>
      </c>
      <c r="E353" s="27" t="s">
        <v>1554</v>
      </c>
    </row>
    <row r="354">
      <c r="A354" s="1" t="s">
        <v>184</v>
      </c>
      <c r="E354" s="33" t="s">
        <v>2276</v>
      </c>
    </row>
    <row r="355" ht="153">
      <c r="A355" s="1" t="s">
        <v>185</v>
      </c>
      <c r="E355" s="27" t="s">
        <v>859</v>
      </c>
    </row>
    <row r="356" ht="25.5">
      <c r="A356" s="1" t="s">
        <v>178</v>
      </c>
      <c r="B356" s="1">
        <v>74</v>
      </c>
      <c r="C356" s="26" t="s">
        <v>2042</v>
      </c>
      <c r="D356" t="s">
        <v>372</v>
      </c>
      <c r="E356" s="27" t="s">
        <v>2043</v>
      </c>
      <c r="F356" s="28" t="s">
        <v>374</v>
      </c>
      <c r="G356" s="29">
        <v>170.77500000000001</v>
      </c>
      <c r="H356" s="28">
        <v>0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985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 ht="38.25">
      <c r="A357" s="1" t="s">
        <v>183</v>
      </c>
      <c r="E357" s="27" t="s">
        <v>1791</v>
      </c>
    </row>
    <row r="358">
      <c r="A358" s="1" t="s">
        <v>184</v>
      </c>
      <c r="E358" s="33" t="s">
        <v>2277</v>
      </c>
    </row>
    <row r="359" ht="153">
      <c r="A359" s="1" t="s">
        <v>185</v>
      </c>
      <c r="E359" s="27" t="s">
        <v>859</v>
      </c>
    </row>
    <row r="360" ht="38.25">
      <c r="A360" s="1" t="s">
        <v>178</v>
      </c>
      <c r="B360" s="1">
        <v>75</v>
      </c>
      <c r="C360" s="26" t="s">
        <v>371</v>
      </c>
      <c r="D360" t="s">
        <v>372</v>
      </c>
      <c r="E360" s="27" t="s">
        <v>373</v>
      </c>
      <c r="F360" s="28" t="s">
        <v>374</v>
      </c>
      <c r="G360" s="29">
        <v>1</v>
      </c>
      <c r="H360" s="28">
        <v>0</v>
      </c>
      <c r="I360" s="30">
        <f>ROUND(G360*H360,P4)</f>
        <v>0</v>
      </c>
      <c r="L360" s="31">
        <v>0</v>
      </c>
      <c r="M360" s="24">
        <f>ROUND(G360*L360,P4)</f>
        <v>0</v>
      </c>
      <c r="N360" s="25" t="s">
        <v>985</v>
      </c>
      <c r="O360" s="32">
        <f>M360*AA360</f>
        <v>0</v>
      </c>
      <c r="P360" s="1">
        <v>3</v>
      </c>
      <c r="AA360" s="1">
        <f>IF(P360=1,$O$3,IF(P360=2,$O$4,$O$5))</f>
        <v>0</v>
      </c>
    </row>
    <row r="361" ht="38.25">
      <c r="A361" s="1" t="s">
        <v>183</v>
      </c>
      <c r="E361" s="27" t="s">
        <v>1791</v>
      </c>
    </row>
    <row r="362">
      <c r="A362" s="1" t="s">
        <v>184</v>
      </c>
      <c r="E362" s="33" t="s">
        <v>961</v>
      </c>
    </row>
    <row r="363" ht="153">
      <c r="A363" s="1" t="s">
        <v>185</v>
      </c>
      <c r="E363" s="27" t="s">
        <v>859</v>
      </c>
    </row>
    <row r="364" ht="38.25">
      <c r="A364" s="1" t="s">
        <v>178</v>
      </c>
      <c r="B364" s="1">
        <v>76</v>
      </c>
      <c r="C364" s="26" t="s">
        <v>801</v>
      </c>
      <c r="D364" t="s">
        <v>372</v>
      </c>
      <c r="E364" s="27" t="s">
        <v>802</v>
      </c>
      <c r="F364" s="28" t="s">
        <v>374</v>
      </c>
      <c r="G364" s="29">
        <v>1</v>
      </c>
      <c r="H364" s="28">
        <v>0</v>
      </c>
      <c r="I364" s="30">
        <f>ROUND(G364*H364,P4)</f>
        <v>0</v>
      </c>
      <c r="L364" s="31">
        <v>0</v>
      </c>
      <c r="M364" s="24">
        <f>ROUND(G364*L364,P4)</f>
        <v>0</v>
      </c>
      <c r="N364" s="25" t="s">
        <v>985</v>
      </c>
      <c r="O364" s="32">
        <f>M364*AA364</f>
        <v>0</v>
      </c>
      <c r="P364" s="1">
        <v>3</v>
      </c>
      <c r="AA364" s="1">
        <f>IF(P364=1,$O$3,IF(P364=2,$O$4,$O$5))</f>
        <v>0</v>
      </c>
    </row>
    <row r="365" ht="38.25">
      <c r="A365" s="1" t="s">
        <v>183</v>
      </c>
      <c r="E365" s="27" t="s">
        <v>1791</v>
      </c>
    </row>
    <row r="366">
      <c r="A366" s="1" t="s">
        <v>184</v>
      </c>
      <c r="E366" s="33" t="s">
        <v>961</v>
      </c>
    </row>
    <row r="367" ht="153">
      <c r="A367" s="1" t="s">
        <v>185</v>
      </c>
      <c r="E367" s="27" t="s">
        <v>859</v>
      </c>
    </row>
    <row r="368" ht="25.5">
      <c r="A368" s="1" t="s">
        <v>178</v>
      </c>
      <c r="B368" s="1">
        <v>77</v>
      </c>
      <c r="C368" s="26" t="s">
        <v>1521</v>
      </c>
      <c r="D368" t="s">
        <v>372</v>
      </c>
      <c r="E368" s="27" t="s">
        <v>1522</v>
      </c>
      <c r="F368" s="28" t="s">
        <v>374</v>
      </c>
      <c r="G368" s="29">
        <v>6.0819999999999999</v>
      </c>
      <c r="H368" s="28">
        <v>0</v>
      </c>
      <c r="I368" s="30">
        <f>ROUND(G368*H368,P4)</f>
        <v>0</v>
      </c>
      <c r="L368" s="31">
        <v>0</v>
      </c>
      <c r="M368" s="24">
        <f>ROUND(G368*L368,P4)</f>
        <v>0</v>
      </c>
      <c r="N368" s="25" t="s">
        <v>985</v>
      </c>
      <c r="O368" s="32">
        <f>M368*AA368</f>
        <v>0</v>
      </c>
      <c r="P368" s="1">
        <v>3</v>
      </c>
      <c r="AA368" s="1">
        <f>IF(P368=1,$O$3,IF(P368=2,$O$4,$O$5))</f>
        <v>0</v>
      </c>
    </row>
    <row r="369" ht="38.25">
      <c r="A369" s="1" t="s">
        <v>183</v>
      </c>
      <c r="E369" s="27" t="s">
        <v>1792</v>
      </c>
    </row>
    <row r="370">
      <c r="A370" s="1" t="s">
        <v>184</v>
      </c>
      <c r="E370" s="33" t="s">
        <v>2278</v>
      </c>
    </row>
    <row r="371" ht="153">
      <c r="A371" s="1" t="s">
        <v>185</v>
      </c>
      <c r="E371" s="27" t="s">
        <v>859</v>
      </c>
    </row>
  </sheetData>
  <sheetProtection sheet="1" objects="1" scenarios="1" spinCount="100000" saltValue="2GujRwE403JLTfnRyIyiCbXeSWmIWC3v5vPMxAJa/LfjbX87XTB4m8iMbKD0IUXdtdbkN4VqS2n7lX33sUjfHw==" hashValue="CH1X2b8YPzYyGTVxdswsDSU3boHjhYM1P91wM/N/ent9tJsjlq70sg0IoumnLCh2FCv9j2vYnxCZSIilvla3D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70</v>
      </c>
      <c r="M3" s="20">
        <f>Rekapitulace!C39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70</v>
      </c>
      <c r="D4" s="1"/>
      <c r="E4" s="17" t="s">
        <v>71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COUNTIFS(L8:L477,"=0",A8:A477,"P")+COUNTIFS(L8:L477,"",A8:A477,"P")+SUM(Q8:Q477)</f>
        <v>0</v>
      </c>
    </row>
    <row r="8" ht="25.5">
      <c r="A8" s="1" t="s">
        <v>173</v>
      </c>
      <c r="C8" s="22" t="s">
        <v>2279</v>
      </c>
      <c r="E8" s="23" t="s">
        <v>79</v>
      </c>
      <c r="L8" s="24">
        <f>L9+L22+L87+L108+L121+L138+L419+L452</f>
        <v>0</v>
      </c>
      <c r="M8" s="24">
        <f>M9+M22+M87+M108+M121+M138+M419+M452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92</v>
      </c>
      <c r="C10" s="26" t="s">
        <v>2083</v>
      </c>
      <c r="D10" t="s">
        <v>180</v>
      </c>
      <c r="E10" s="27" t="s">
        <v>2084</v>
      </c>
      <c r="F10" s="28" t="s">
        <v>683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>
      <c r="A13" s="1" t="s">
        <v>185</v>
      </c>
      <c r="E13" s="27" t="s">
        <v>2085</v>
      </c>
    </row>
    <row r="14">
      <c r="A14" s="1" t="s">
        <v>178</v>
      </c>
      <c r="B14" s="1">
        <v>99</v>
      </c>
      <c r="C14" s="26" t="s">
        <v>1917</v>
      </c>
      <c r="D14" t="s">
        <v>180</v>
      </c>
      <c r="E14" s="27" t="s">
        <v>1918</v>
      </c>
      <c r="F14" s="28" t="s">
        <v>683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1919</v>
      </c>
    </row>
    <row r="16">
      <c r="A16" s="1" t="s">
        <v>184</v>
      </c>
    </row>
    <row r="17">
      <c r="A17" s="1" t="s">
        <v>185</v>
      </c>
      <c r="E17" s="27" t="s">
        <v>1160</v>
      </c>
    </row>
    <row r="18">
      <c r="A18" s="1" t="s">
        <v>178</v>
      </c>
      <c r="B18" s="1">
        <v>100</v>
      </c>
      <c r="C18" s="26" t="s">
        <v>1868</v>
      </c>
      <c r="D18" t="s">
        <v>180</v>
      </c>
      <c r="E18" s="27" t="s">
        <v>1869</v>
      </c>
      <c r="F18" s="28" t="s">
        <v>207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>
      <c r="A21" s="1" t="s">
        <v>185</v>
      </c>
      <c r="E21" s="27" t="s">
        <v>975</v>
      </c>
    </row>
    <row r="22">
      <c r="A22" s="1" t="s">
        <v>175</v>
      </c>
      <c r="C22" s="22" t="s">
        <v>176</v>
      </c>
      <c r="E22" s="23" t="s">
        <v>177</v>
      </c>
      <c r="L22" s="24">
        <f>SUMIFS(L23:L86,A23:A86,"P")</f>
        <v>0</v>
      </c>
      <c r="M22" s="24">
        <f>SUMIFS(M23:M86,A23:A86,"P")</f>
        <v>0</v>
      </c>
      <c r="N22" s="25"/>
    </row>
    <row r="23">
      <c r="A23" s="1" t="s">
        <v>178</v>
      </c>
      <c r="B23" s="1">
        <v>1</v>
      </c>
      <c r="C23" s="26" t="s">
        <v>1920</v>
      </c>
      <c r="D23" t="s">
        <v>180</v>
      </c>
      <c r="E23" s="27" t="s">
        <v>1921</v>
      </c>
      <c r="F23" s="28" t="s">
        <v>182</v>
      </c>
      <c r="G23" s="29">
        <v>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2280</v>
      </c>
    </row>
    <row r="26" ht="63.75">
      <c r="A26" s="1" t="s">
        <v>185</v>
      </c>
      <c r="E26" s="27" t="s">
        <v>987</v>
      </c>
    </row>
    <row r="27">
      <c r="A27" s="1" t="s">
        <v>178</v>
      </c>
      <c r="B27" s="1">
        <v>2</v>
      </c>
      <c r="C27" s="26" t="s">
        <v>1923</v>
      </c>
      <c r="D27" t="s">
        <v>180</v>
      </c>
      <c r="E27" s="27" t="s">
        <v>1924</v>
      </c>
      <c r="F27" s="28" t="s">
        <v>182</v>
      </c>
      <c r="G27" s="29">
        <v>198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2281</v>
      </c>
    </row>
    <row r="30" ht="63.75">
      <c r="A30" s="1" t="s">
        <v>185</v>
      </c>
      <c r="E30" s="27" t="s">
        <v>987</v>
      </c>
    </row>
    <row r="31">
      <c r="A31" s="1" t="s">
        <v>178</v>
      </c>
      <c r="B31" s="1">
        <v>3</v>
      </c>
      <c r="C31" s="26" t="s">
        <v>1168</v>
      </c>
      <c r="D31" t="s">
        <v>180</v>
      </c>
      <c r="E31" s="27" t="s">
        <v>1169</v>
      </c>
      <c r="F31" s="28" t="s">
        <v>352</v>
      </c>
      <c r="G31" s="29">
        <v>3000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</row>
    <row r="34" ht="38.25">
      <c r="A34" s="1" t="s">
        <v>185</v>
      </c>
      <c r="E34" s="27" t="s">
        <v>1171</v>
      </c>
    </row>
    <row r="35">
      <c r="A35" s="1" t="s">
        <v>178</v>
      </c>
      <c r="B35" s="1">
        <v>4</v>
      </c>
      <c r="C35" s="26" t="s">
        <v>2282</v>
      </c>
      <c r="D35" t="s">
        <v>180</v>
      </c>
      <c r="E35" s="27" t="s">
        <v>2283</v>
      </c>
      <c r="F35" s="28" t="s">
        <v>194</v>
      </c>
      <c r="G35" s="29">
        <v>39.719999999999999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2284</v>
      </c>
    </row>
    <row r="38" ht="38.25">
      <c r="A38" s="1" t="s">
        <v>185</v>
      </c>
      <c r="E38" s="27" t="s">
        <v>2285</v>
      </c>
    </row>
    <row r="39">
      <c r="A39" s="1" t="s">
        <v>178</v>
      </c>
      <c r="B39" s="1">
        <v>5</v>
      </c>
      <c r="C39" s="26" t="s">
        <v>1872</v>
      </c>
      <c r="D39" t="s">
        <v>180</v>
      </c>
      <c r="E39" s="27" t="s">
        <v>1873</v>
      </c>
      <c r="F39" s="28" t="s">
        <v>182</v>
      </c>
      <c r="G39" s="29">
        <v>13.875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2286</v>
      </c>
    </row>
    <row r="42" ht="25.5">
      <c r="A42" s="1" t="s">
        <v>185</v>
      </c>
      <c r="E42" s="27" t="s">
        <v>1176</v>
      </c>
    </row>
    <row r="43">
      <c r="A43" s="1" t="s">
        <v>178</v>
      </c>
      <c r="B43" s="1">
        <v>6</v>
      </c>
      <c r="C43" s="26" t="s">
        <v>2287</v>
      </c>
      <c r="D43" t="s">
        <v>180</v>
      </c>
      <c r="E43" s="27" t="s">
        <v>2288</v>
      </c>
      <c r="F43" s="28" t="s">
        <v>182</v>
      </c>
      <c r="G43" s="29">
        <v>207.5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 ht="51">
      <c r="A45" s="1" t="s">
        <v>184</v>
      </c>
      <c r="E45" s="33" t="s">
        <v>2289</v>
      </c>
    </row>
    <row r="46" ht="369.75">
      <c r="A46" s="1" t="s">
        <v>185</v>
      </c>
      <c r="E46" s="27" t="s">
        <v>2290</v>
      </c>
    </row>
    <row r="47">
      <c r="A47" s="1" t="s">
        <v>178</v>
      </c>
      <c r="B47" s="1">
        <v>7</v>
      </c>
      <c r="C47" s="26" t="s">
        <v>574</v>
      </c>
      <c r="D47" t="s">
        <v>180</v>
      </c>
      <c r="E47" s="27" t="s">
        <v>575</v>
      </c>
      <c r="F47" s="28" t="s">
        <v>182</v>
      </c>
      <c r="G47" s="29">
        <v>4040.4540000000002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 ht="140.25">
      <c r="A49" s="1" t="s">
        <v>184</v>
      </c>
      <c r="E49" s="33" t="s">
        <v>2291</v>
      </c>
    </row>
    <row r="50" ht="318.75">
      <c r="A50" s="1" t="s">
        <v>185</v>
      </c>
      <c r="E50" s="27" t="s">
        <v>1928</v>
      </c>
    </row>
    <row r="51">
      <c r="A51" s="1" t="s">
        <v>178</v>
      </c>
      <c r="B51" s="1">
        <v>8</v>
      </c>
      <c r="C51" s="26" t="s">
        <v>1527</v>
      </c>
      <c r="D51" t="s">
        <v>180</v>
      </c>
      <c r="E51" s="27" t="s">
        <v>1528</v>
      </c>
      <c r="F51" s="28" t="s">
        <v>182</v>
      </c>
      <c r="G51" s="29">
        <v>197.852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2292</v>
      </c>
    </row>
    <row r="54" ht="191.25">
      <c r="A54" s="1" t="s">
        <v>185</v>
      </c>
      <c r="E54" s="27" t="s">
        <v>1880</v>
      </c>
    </row>
    <row r="55">
      <c r="A55" s="1" t="s">
        <v>178</v>
      </c>
      <c r="B55" s="1">
        <v>9</v>
      </c>
      <c r="C55" s="26" t="s">
        <v>196</v>
      </c>
      <c r="D55" t="s">
        <v>180</v>
      </c>
      <c r="E55" s="27" t="s">
        <v>197</v>
      </c>
      <c r="F55" s="28" t="s">
        <v>182</v>
      </c>
      <c r="G55" s="29">
        <v>197.852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63.75">
      <c r="A57" s="1" t="s">
        <v>184</v>
      </c>
      <c r="E57" s="33" t="s">
        <v>2293</v>
      </c>
    </row>
    <row r="58" ht="229.5">
      <c r="A58" s="1" t="s">
        <v>185</v>
      </c>
      <c r="E58" s="27" t="s">
        <v>198</v>
      </c>
    </row>
    <row r="59">
      <c r="A59" s="1" t="s">
        <v>178</v>
      </c>
      <c r="B59" s="1">
        <v>10</v>
      </c>
      <c r="C59" s="26" t="s">
        <v>1183</v>
      </c>
      <c r="D59" t="s">
        <v>180</v>
      </c>
      <c r="E59" s="27" t="s">
        <v>1184</v>
      </c>
      <c r="F59" s="28" t="s">
        <v>182</v>
      </c>
      <c r="G59" s="29">
        <v>1883.71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 ht="114.75">
      <c r="A61" s="1" t="s">
        <v>184</v>
      </c>
      <c r="E61" s="33" t="s">
        <v>2294</v>
      </c>
    </row>
    <row r="62" ht="229.5">
      <c r="A62" s="1" t="s">
        <v>185</v>
      </c>
      <c r="E62" s="27" t="s">
        <v>1187</v>
      </c>
    </row>
    <row r="63">
      <c r="A63" s="1" t="s">
        <v>178</v>
      </c>
      <c r="B63" s="1">
        <v>11</v>
      </c>
      <c r="C63" s="26" t="s">
        <v>1881</v>
      </c>
      <c r="D63" t="s">
        <v>180</v>
      </c>
      <c r="E63" s="27" t="s">
        <v>1882</v>
      </c>
      <c r="F63" s="28" t="s">
        <v>182</v>
      </c>
      <c r="G63" s="29">
        <v>713.24300000000005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985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1883</v>
      </c>
    </row>
    <row r="65" ht="76.5">
      <c r="A65" s="1" t="s">
        <v>184</v>
      </c>
      <c r="E65" s="33" t="s">
        <v>2295</v>
      </c>
    </row>
    <row r="66" ht="293.25">
      <c r="A66" s="1" t="s">
        <v>185</v>
      </c>
      <c r="E66" s="27" t="s">
        <v>1885</v>
      </c>
    </row>
    <row r="67">
      <c r="A67" s="1" t="s">
        <v>178</v>
      </c>
      <c r="B67" s="1">
        <v>12</v>
      </c>
      <c r="C67" s="26" t="s">
        <v>579</v>
      </c>
      <c r="D67" t="s">
        <v>180</v>
      </c>
      <c r="E67" s="27" t="s">
        <v>580</v>
      </c>
      <c r="F67" s="28" t="s">
        <v>201</v>
      </c>
      <c r="G67" s="29">
        <v>14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985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  <c r="E69" s="33" t="s">
        <v>2296</v>
      </c>
    </row>
    <row r="70" ht="25.5">
      <c r="A70" s="1" t="s">
        <v>185</v>
      </c>
      <c r="E70" s="27" t="s">
        <v>581</v>
      </c>
    </row>
    <row r="71">
      <c r="A71" s="1" t="s">
        <v>178</v>
      </c>
      <c r="B71" s="1">
        <v>13</v>
      </c>
      <c r="C71" s="26" t="s">
        <v>1190</v>
      </c>
      <c r="D71" t="s">
        <v>180</v>
      </c>
      <c r="E71" s="27" t="s">
        <v>1191</v>
      </c>
      <c r="F71" s="28" t="s">
        <v>201</v>
      </c>
      <c r="G71" s="29">
        <v>245.27000000000001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985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 ht="38.25">
      <c r="A73" s="1" t="s">
        <v>184</v>
      </c>
      <c r="E73" s="33" t="s">
        <v>2098</v>
      </c>
    </row>
    <row r="74" ht="38.25">
      <c r="A74" s="1" t="s">
        <v>185</v>
      </c>
      <c r="E74" s="27" t="s">
        <v>1193</v>
      </c>
    </row>
    <row r="75">
      <c r="A75" s="1" t="s">
        <v>178</v>
      </c>
      <c r="B75" s="1">
        <v>14</v>
      </c>
      <c r="C75" s="26" t="s">
        <v>896</v>
      </c>
      <c r="D75" t="s">
        <v>180</v>
      </c>
      <c r="E75" s="27" t="s">
        <v>897</v>
      </c>
      <c r="F75" s="28" t="s">
        <v>201</v>
      </c>
      <c r="G75" s="29">
        <v>92.5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985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180</v>
      </c>
    </row>
    <row r="77" ht="38.25">
      <c r="A77" s="1" t="s">
        <v>184</v>
      </c>
      <c r="E77" s="33" t="s">
        <v>2100</v>
      </c>
    </row>
    <row r="78" ht="25.5">
      <c r="A78" s="1" t="s">
        <v>185</v>
      </c>
      <c r="E78" s="27" t="s">
        <v>1887</v>
      </c>
    </row>
    <row r="79">
      <c r="A79" s="1" t="s">
        <v>178</v>
      </c>
      <c r="B79" s="1">
        <v>15</v>
      </c>
      <c r="C79" s="26" t="s">
        <v>588</v>
      </c>
      <c r="D79" t="s">
        <v>180</v>
      </c>
      <c r="E79" s="27" t="s">
        <v>589</v>
      </c>
      <c r="F79" s="28" t="s">
        <v>201</v>
      </c>
      <c r="G79" s="29">
        <v>92.5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985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 ht="38.25">
      <c r="A81" s="1" t="s">
        <v>184</v>
      </c>
      <c r="E81" s="33" t="s">
        <v>2100</v>
      </c>
    </row>
    <row r="82" ht="38.25">
      <c r="A82" s="1" t="s">
        <v>185</v>
      </c>
      <c r="E82" s="27" t="s">
        <v>1197</v>
      </c>
    </row>
    <row r="83">
      <c r="A83" s="1" t="s">
        <v>178</v>
      </c>
      <c r="B83" s="1">
        <v>16</v>
      </c>
      <c r="C83" s="26" t="s">
        <v>1355</v>
      </c>
      <c r="D83" t="s">
        <v>180</v>
      </c>
      <c r="E83" s="27" t="s">
        <v>1356</v>
      </c>
      <c r="F83" s="28" t="s">
        <v>201</v>
      </c>
      <c r="G83" s="29">
        <v>80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2297</v>
      </c>
    </row>
    <row r="86" ht="369.75">
      <c r="A86" s="1" t="s">
        <v>185</v>
      </c>
      <c r="E86" s="27" t="s">
        <v>1358</v>
      </c>
    </row>
    <row r="87">
      <c r="A87" s="1" t="s">
        <v>175</v>
      </c>
      <c r="C87" s="22" t="s">
        <v>603</v>
      </c>
      <c r="E87" s="23" t="s">
        <v>604</v>
      </c>
      <c r="L87" s="24">
        <f>SUMIFS(L88:L107,A88:A107,"P")</f>
        <v>0</v>
      </c>
      <c r="M87" s="24">
        <f>SUMIFS(M88:M107,A88:A107,"P")</f>
        <v>0</v>
      </c>
      <c r="N87" s="25"/>
    </row>
    <row r="88">
      <c r="A88" s="1" t="s">
        <v>178</v>
      </c>
      <c r="B88" s="1">
        <v>17</v>
      </c>
      <c r="C88" s="26" t="s">
        <v>2298</v>
      </c>
      <c r="D88" t="s">
        <v>180</v>
      </c>
      <c r="E88" s="27" t="s">
        <v>2299</v>
      </c>
      <c r="F88" s="28" t="s">
        <v>182</v>
      </c>
      <c r="G88" s="29">
        <v>18.75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985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>
      <c r="A90" s="1" t="s">
        <v>184</v>
      </c>
      <c r="E90" s="33" t="s">
        <v>2300</v>
      </c>
    </row>
    <row r="91" ht="25.5">
      <c r="A91" s="1" t="s">
        <v>185</v>
      </c>
      <c r="E91" s="27" t="s">
        <v>2301</v>
      </c>
    </row>
    <row r="92">
      <c r="A92" s="1" t="s">
        <v>178</v>
      </c>
      <c r="B92" s="1">
        <v>18</v>
      </c>
      <c r="C92" s="26" t="s">
        <v>1900</v>
      </c>
      <c r="D92" t="s">
        <v>180</v>
      </c>
      <c r="E92" s="27" t="s">
        <v>1901</v>
      </c>
      <c r="F92" s="28" t="s">
        <v>182</v>
      </c>
      <c r="G92" s="29">
        <v>48.063000000000002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985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 ht="63.75">
      <c r="A94" s="1" t="s">
        <v>184</v>
      </c>
      <c r="E94" s="33" t="s">
        <v>2302</v>
      </c>
    </row>
    <row r="95" ht="357">
      <c r="A95" s="1" t="s">
        <v>185</v>
      </c>
      <c r="E95" s="27" t="s">
        <v>1047</v>
      </c>
    </row>
    <row r="96">
      <c r="A96" s="1" t="s">
        <v>178</v>
      </c>
      <c r="B96" s="1">
        <v>19</v>
      </c>
      <c r="C96" s="26" t="s">
        <v>1665</v>
      </c>
      <c r="D96" t="s">
        <v>180</v>
      </c>
      <c r="E96" s="27" t="s">
        <v>1666</v>
      </c>
      <c r="F96" s="28" t="s">
        <v>182</v>
      </c>
      <c r="G96" s="29">
        <v>73.673000000000002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985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 ht="38.25">
      <c r="A98" s="1" t="s">
        <v>184</v>
      </c>
      <c r="E98" s="33" t="s">
        <v>2303</v>
      </c>
    </row>
    <row r="99" ht="38.25">
      <c r="A99" s="1" t="s">
        <v>185</v>
      </c>
      <c r="E99" s="27" t="s">
        <v>1100</v>
      </c>
    </row>
    <row r="100">
      <c r="A100" s="1" t="s">
        <v>178</v>
      </c>
      <c r="B100" s="1">
        <v>20</v>
      </c>
      <c r="C100" s="26" t="s">
        <v>2109</v>
      </c>
      <c r="D100" t="s">
        <v>180</v>
      </c>
      <c r="E100" s="27" t="s">
        <v>2110</v>
      </c>
      <c r="F100" s="28" t="s">
        <v>182</v>
      </c>
      <c r="G100" s="29">
        <v>13.435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985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 ht="38.25">
      <c r="A102" s="1" t="s">
        <v>184</v>
      </c>
      <c r="E102" s="33" t="s">
        <v>2304</v>
      </c>
    </row>
    <row r="103" ht="25.5">
      <c r="A103" s="1" t="s">
        <v>185</v>
      </c>
      <c r="E103" s="27" t="s">
        <v>2112</v>
      </c>
    </row>
    <row r="104">
      <c r="A104" s="1" t="s">
        <v>178</v>
      </c>
      <c r="B104" s="1">
        <v>21</v>
      </c>
      <c r="C104" s="26" t="s">
        <v>1396</v>
      </c>
      <c r="D104" t="s">
        <v>180</v>
      </c>
      <c r="E104" s="27" t="s">
        <v>1397</v>
      </c>
      <c r="F104" s="28" t="s">
        <v>182</v>
      </c>
      <c r="G104" s="29">
        <v>37.5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985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2305</v>
      </c>
    </row>
    <row r="107" ht="102">
      <c r="A107" s="1" t="s">
        <v>185</v>
      </c>
      <c r="E107" s="27" t="s">
        <v>2306</v>
      </c>
    </row>
    <row r="108">
      <c r="A108" s="1" t="s">
        <v>175</v>
      </c>
      <c r="C108" s="22" t="s">
        <v>608</v>
      </c>
      <c r="E108" s="23" t="s">
        <v>148</v>
      </c>
      <c r="L108" s="24">
        <f>SUMIFS(L109:L120,A109:A120,"P")</f>
        <v>0</v>
      </c>
      <c r="M108" s="24">
        <f>SUMIFS(M109:M120,A109:A120,"P")</f>
        <v>0</v>
      </c>
      <c r="N108" s="25"/>
    </row>
    <row r="109">
      <c r="A109" s="1" t="s">
        <v>178</v>
      </c>
      <c r="B109" s="1">
        <v>22</v>
      </c>
      <c r="C109" s="26" t="s">
        <v>1940</v>
      </c>
      <c r="D109" t="s">
        <v>180</v>
      </c>
      <c r="E109" s="27" t="s">
        <v>1941</v>
      </c>
      <c r="F109" s="28" t="s">
        <v>182</v>
      </c>
      <c r="G109" s="29">
        <v>15.4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985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  <c r="E111" s="33" t="s">
        <v>2307</v>
      </c>
    </row>
    <row r="112" ht="51">
      <c r="A112" s="1" t="s">
        <v>185</v>
      </c>
      <c r="E112" s="27" t="s">
        <v>1943</v>
      </c>
    </row>
    <row r="113">
      <c r="A113" s="1" t="s">
        <v>178</v>
      </c>
      <c r="B113" s="1">
        <v>23</v>
      </c>
      <c r="C113" s="26" t="s">
        <v>1944</v>
      </c>
      <c r="D113" t="s">
        <v>180</v>
      </c>
      <c r="E113" s="27" t="s">
        <v>1945</v>
      </c>
      <c r="F113" s="28" t="s">
        <v>201</v>
      </c>
      <c r="G113" s="29">
        <v>44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985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183</v>
      </c>
      <c r="E114" s="27" t="s">
        <v>180</v>
      </c>
    </row>
    <row r="115">
      <c r="A115" s="1" t="s">
        <v>184</v>
      </c>
      <c r="E115" s="33" t="s">
        <v>2308</v>
      </c>
    </row>
    <row r="116" ht="51">
      <c r="A116" s="1" t="s">
        <v>185</v>
      </c>
      <c r="E116" s="27" t="s">
        <v>1943</v>
      </c>
    </row>
    <row r="117">
      <c r="A117" s="1" t="s">
        <v>178</v>
      </c>
      <c r="B117" s="1">
        <v>101</v>
      </c>
      <c r="C117" s="26" t="s">
        <v>2309</v>
      </c>
      <c r="D117" t="s">
        <v>180</v>
      </c>
      <c r="E117" s="27" t="s">
        <v>2310</v>
      </c>
      <c r="F117" s="28" t="s">
        <v>201</v>
      </c>
      <c r="G117" s="29">
        <v>40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985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180</v>
      </c>
    </row>
    <row r="119">
      <c r="A119" s="1" t="s">
        <v>184</v>
      </c>
      <c r="E119" s="33" t="s">
        <v>2311</v>
      </c>
    </row>
    <row r="120" ht="140.25">
      <c r="A120" s="1" t="s">
        <v>185</v>
      </c>
      <c r="E120" s="27" t="s">
        <v>2064</v>
      </c>
    </row>
    <row r="121">
      <c r="A121" s="1" t="s">
        <v>175</v>
      </c>
      <c r="C121" s="22" t="s">
        <v>203</v>
      </c>
      <c r="E121" s="23" t="s">
        <v>204</v>
      </c>
      <c r="L121" s="24">
        <f>SUMIFS(L122:L137,A122:A137,"P")</f>
        <v>0</v>
      </c>
      <c r="M121" s="24">
        <f>SUMIFS(M122:M137,A122:A137,"P")</f>
        <v>0</v>
      </c>
      <c r="N121" s="25"/>
    </row>
    <row r="122">
      <c r="A122" s="1" t="s">
        <v>178</v>
      </c>
      <c r="B122" s="1">
        <v>24</v>
      </c>
      <c r="C122" s="26" t="s">
        <v>1952</v>
      </c>
      <c r="D122" t="s">
        <v>180</v>
      </c>
      <c r="E122" s="27" t="s">
        <v>1953</v>
      </c>
      <c r="F122" s="28" t="s">
        <v>207</v>
      </c>
      <c r="G122" s="29">
        <v>65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</row>
    <row r="125" ht="102">
      <c r="A125" s="1" t="s">
        <v>185</v>
      </c>
      <c r="E125" s="27" t="s">
        <v>1955</v>
      </c>
    </row>
    <row r="126">
      <c r="A126" s="1" t="s">
        <v>178</v>
      </c>
      <c r="B126" s="1">
        <v>25</v>
      </c>
      <c r="C126" s="26" t="s">
        <v>1956</v>
      </c>
      <c r="D126" t="s">
        <v>180</v>
      </c>
      <c r="E126" s="27" t="s">
        <v>1957</v>
      </c>
      <c r="F126" s="28" t="s">
        <v>207</v>
      </c>
      <c r="G126" s="29">
        <v>52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180</v>
      </c>
    </row>
    <row r="128">
      <c r="A128" s="1" t="s">
        <v>184</v>
      </c>
    </row>
    <row r="129" ht="102">
      <c r="A129" s="1" t="s">
        <v>185</v>
      </c>
      <c r="E129" s="27" t="s">
        <v>1955</v>
      </c>
    </row>
    <row r="130">
      <c r="A130" s="1" t="s">
        <v>178</v>
      </c>
      <c r="B130" s="1">
        <v>26</v>
      </c>
      <c r="C130" s="26" t="s">
        <v>2113</v>
      </c>
      <c r="D130" t="s">
        <v>180</v>
      </c>
      <c r="E130" s="27" t="s">
        <v>2114</v>
      </c>
      <c r="F130" s="28" t="s">
        <v>207</v>
      </c>
      <c r="G130" s="29">
        <v>6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</row>
    <row r="133" ht="153">
      <c r="A133" s="1" t="s">
        <v>185</v>
      </c>
      <c r="E133" s="27" t="s">
        <v>2115</v>
      </c>
    </row>
    <row r="134">
      <c r="A134" s="1" t="s">
        <v>178</v>
      </c>
      <c r="B134" s="1">
        <v>27</v>
      </c>
      <c r="C134" s="26" t="s">
        <v>2116</v>
      </c>
      <c r="D134" t="s">
        <v>180</v>
      </c>
      <c r="E134" s="27" t="s">
        <v>2117</v>
      </c>
      <c r="F134" s="28" t="s">
        <v>207</v>
      </c>
      <c r="G134" s="29">
        <v>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>
      <c r="A136" s="1" t="s">
        <v>184</v>
      </c>
    </row>
    <row r="137" ht="204">
      <c r="A137" s="1" t="s">
        <v>185</v>
      </c>
      <c r="E137" s="27" t="s">
        <v>2118</v>
      </c>
    </row>
    <row r="138">
      <c r="A138" s="1" t="s">
        <v>175</v>
      </c>
      <c r="C138" s="22" t="s">
        <v>624</v>
      </c>
      <c r="E138" s="23" t="s">
        <v>1126</v>
      </c>
      <c r="L138" s="24">
        <f>SUMIFS(L139:L418,A139:A418,"P")</f>
        <v>0</v>
      </c>
      <c r="M138" s="24">
        <f>SUMIFS(M139:M418,A139:A418,"P")</f>
        <v>0</v>
      </c>
      <c r="N138" s="25"/>
    </row>
    <row r="139">
      <c r="A139" s="1" t="s">
        <v>178</v>
      </c>
      <c r="B139" s="1">
        <v>28</v>
      </c>
      <c r="C139" s="26" t="s">
        <v>2312</v>
      </c>
      <c r="D139" t="s">
        <v>180</v>
      </c>
      <c r="E139" s="27" t="s">
        <v>2313</v>
      </c>
      <c r="F139" s="28" t="s">
        <v>194</v>
      </c>
      <c r="G139" s="29">
        <v>3.0800000000000001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985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2314</v>
      </c>
    </row>
    <row r="141">
      <c r="A141" s="1" t="s">
        <v>184</v>
      </c>
      <c r="E141" s="33" t="s">
        <v>2315</v>
      </c>
    </row>
    <row r="142" ht="255">
      <c r="A142" s="1" t="s">
        <v>185</v>
      </c>
      <c r="E142" s="27" t="s">
        <v>2122</v>
      </c>
    </row>
    <row r="143">
      <c r="A143" s="1" t="s">
        <v>178</v>
      </c>
      <c r="B143" s="1">
        <v>29</v>
      </c>
      <c r="C143" s="26" t="s">
        <v>2316</v>
      </c>
      <c r="D143" t="s">
        <v>180</v>
      </c>
      <c r="E143" s="27" t="s">
        <v>2317</v>
      </c>
      <c r="F143" s="28" t="s">
        <v>194</v>
      </c>
      <c r="G143" s="29">
        <v>28.93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985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2318</v>
      </c>
    </row>
    <row r="145">
      <c r="A145" s="1" t="s">
        <v>184</v>
      </c>
      <c r="E145" s="33" t="s">
        <v>2319</v>
      </c>
    </row>
    <row r="146" ht="255">
      <c r="A146" s="1" t="s">
        <v>185</v>
      </c>
      <c r="E146" s="27" t="s">
        <v>2122</v>
      </c>
    </row>
    <row r="147">
      <c r="A147" s="1" t="s">
        <v>178</v>
      </c>
      <c r="B147" s="1">
        <v>30</v>
      </c>
      <c r="C147" s="26" t="s">
        <v>2320</v>
      </c>
      <c r="D147" t="s">
        <v>180</v>
      </c>
      <c r="E147" s="27" t="s">
        <v>2321</v>
      </c>
      <c r="F147" s="28" t="s">
        <v>194</v>
      </c>
      <c r="G147" s="29">
        <v>13.199999999999999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  <c r="E149" s="33" t="s">
        <v>2322</v>
      </c>
    </row>
    <row r="150" ht="255">
      <c r="A150" s="1" t="s">
        <v>185</v>
      </c>
      <c r="E150" s="27" t="s">
        <v>2122</v>
      </c>
    </row>
    <row r="151">
      <c r="A151" s="1" t="s">
        <v>178</v>
      </c>
      <c r="B151" s="1">
        <v>31</v>
      </c>
      <c r="C151" s="26" t="s">
        <v>2123</v>
      </c>
      <c r="D151" t="s">
        <v>180</v>
      </c>
      <c r="E151" s="27" t="s">
        <v>2124</v>
      </c>
      <c r="F151" s="28" t="s">
        <v>194</v>
      </c>
      <c r="G151" s="29">
        <v>21.449999999999999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985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  <c r="E153" s="33" t="s">
        <v>2323</v>
      </c>
    </row>
    <row r="154" ht="255">
      <c r="A154" s="1" t="s">
        <v>185</v>
      </c>
      <c r="E154" s="27" t="s">
        <v>2122</v>
      </c>
    </row>
    <row r="155">
      <c r="A155" s="1" t="s">
        <v>178</v>
      </c>
      <c r="B155" s="1">
        <v>32</v>
      </c>
      <c r="C155" s="26" t="s">
        <v>2324</v>
      </c>
      <c r="D155" t="s">
        <v>180</v>
      </c>
      <c r="E155" s="27" t="s">
        <v>2325</v>
      </c>
      <c r="F155" s="28" t="s">
        <v>194</v>
      </c>
      <c r="G155" s="29">
        <v>2.75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985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2326</v>
      </c>
    </row>
    <row r="157">
      <c r="A157" s="1" t="s">
        <v>184</v>
      </c>
      <c r="E157" s="33" t="s">
        <v>2327</v>
      </c>
    </row>
    <row r="158" ht="255">
      <c r="A158" s="1" t="s">
        <v>185</v>
      </c>
      <c r="E158" s="27" t="s">
        <v>2122</v>
      </c>
    </row>
    <row r="159">
      <c r="A159" s="1" t="s">
        <v>178</v>
      </c>
      <c r="B159" s="1">
        <v>33</v>
      </c>
      <c r="C159" s="26" t="s">
        <v>2328</v>
      </c>
      <c r="D159" t="s">
        <v>180</v>
      </c>
      <c r="E159" s="27" t="s">
        <v>2329</v>
      </c>
      <c r="F159" s="28" t="s">
        <v>194</v>
      </c>
      <c r="G159" s="29">
        <v>35.640000000000001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985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2330</v>
      </c>
    </row>
    <row r="161">
      <c r="A161" s="1" t="s">
        <v>184</v>
      </c>
      <c r="E161" s="33" t="s">
        <v>2331</v>
      </c>
    </row>
    <row r="162" ht="255">
      <c r="A162" s="1" t="s">
        <v>185</v>
      </c>
      <c r="E162" s="27" t="s">
        <v>2122</v>
      </c>
    </row>
    <row r="163">
      <c r="A163" s="1" t="s">
        <v>178</v>
      </c>
      <c r="B163" s="1">
        <v>34</v>
      </c>
      <c r="C163" s="26" t="s">
        <v>2332</v>
      </c>
      <c r="D163" t="s">
        <v>180</v>
      </c>
      <c r="E163" s="27" t="s">
        <v>2333</v>
      </c>
      <c r="F163" s="28" t="s">
        <v>194</v>
      </c>
      <c r="G163" s="29">
        <v>5.3899999999999997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985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2334</v>
      </c>
    </row>
    <row r="165">
      <c r="A165" s="1" t="s">
        <v>184</v>
      </c>
      <c r="E165" s="33" t="s">
        <v>2335</v>
      </c>
    </row>
    <row r="166" ht="255">
      <c r="A166" s="1" t="s">
        <v>185</v>
      </c>
      <c r="E166" s="27" t="s">
        <v>2122</v>
      </c>
    </row>
    <row r="167">
      <c r="A167" s="1" t="s">
        <v>178</v>
      </c>
      <c r="B167" s="1">
        <v>35</v>
      </c>
      <c r="C167" s="26" t="s">
        <v>2129</v>
      </c>
      <c r="D167" t="s">
        <v>180</v>
      </c>
      <c r="E167" s="27" t="s">
        <v>2130</v>
      </c>
      <c r="F167" s="28" t="s">
        <v>194</v>
      </c>
      <c r="G167" s="29">
        <v>22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985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  <c r="E169" s="33" t="s">
        <v>2336</v>
      </c>
    </row>
    <row r="170" ht="255">
      <c r="A170" s="1" t="s">
        <v>185</v>
      </c>
      <c r="E170" s="27" t="s">
        <v>1962</v>
      </c>
    </row>
    <row r="171">
      <c r="A171" s="1" t="s">
        <v>178</v>
      </c>
      <c r="B171" s="1">
        <v>36</v>
      </c>
      <c r="C171" s="26" t="s">
        <v>2337</v>
      </c>
      <c r="D171" t="s">
        <v>180</v>
      </c>
      <c r="E171" s="27" t="s">
        <v>2338</v>
      </c>
      <c r="F171" s="28" t="s">
        <v>194</v>
      </c>
      <c r="G171" s="29">
        <v>4.4000000000000004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985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2339</v>
      </c>
    </row>
    <row r="173">
      <c r="A173" s="1" t="s">
        <v>184</v>
      </c>
      <c r="E173" s="33" t="s">
        <v>2340</v>
      </c>
    </row>
    <row r="174" ht="255">
      <c r="A174" s="1" t="s">
        <v>185</v>
      </c>
      <c r="E174" s="27" t="s">
        <v>1962</v>
      </c>
    </row>
    <row r="175">
      <c r="A175" s="1" t="s">
        <v>178</v>
      </c>
      <c r="B175" s="1">
        <v>37</v>
      </c>
      <c r="C175" s="26" t="s">
        <v>2341</v>
      </c>
      <c r="D175" t="s">
        <v>180</v>
      </c>
      <c r="E175" s="27" t="s">
        <v>2342</v>
      </c>
      <c r="F175" s="28" t="s">
        <v>194</v>
      </c>
      <c r="G175" s="29">
        <v>341.32999999999998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985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2343</v>
      </c>
    </row>
    <row r="177">
      <c r="A177" s="1" t="s">
        <v>184</v>
      </c>
      <c r="E177" s="33" t="s">
        <v>2344</v>
      </c>
    </row>
    <row r="178" ht="255">
      <c r="A178" s="1" t="s">
        <v>185</v>
      </c>
      <c r="E178" s="27" t="s">
        <v>1962</v>
      </c>
    </row>
    <row r="179">
      <c r="A179" s="1" t="s">
        <v>178</v>
      </c>
      <c r="B179" s="1">
        <v>38</v>
      </c>
      <c r="C179" s="26" t="s">
        <v>2345</v>
      </c>
      <c r="D179" t="s">
        <v>180</v>
      </c>
      <c r="E179" s="27" t="s">
        <v>2346</v>
      </c>
      <c r="F179" s="28" t="s">
        <v>194</v>
      </c>
      <c r="G179" s="29">
        <v>11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985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2347</v>
      </c>
    </row>
    <row r="181">
      <c r="A181" s="1" t="s">
        <v>184</v>
      </c>
      <c r="E181" s="33" t="s">
        <v>2348</v>
      </c>
    </row>
    <row r="182" ht="255">
      <c r="A182" s="1" t="s">
        <v>185</v>
      </c>
      <c r="E182" s="27" t="s">
        <v>1962</v>
      </c>
    </row>
    <row r="183">
      <c r="A183" s="1" t="s">
        <v>178</v>
      </c>
      <c r="B183" s="1">
        <v>39</v>
      </c>
      <c r="C183" s="26" t="s">
        <v>2133</v>
      </c>
      <c r="D183" t="s">
        <v>180</v>
      </c>
      <c r="E183" s="27" t="s">
        <v>2134</v>
      </c>
      <c r="F183" s="28" t="s">
        <v>194</v>
      </c>
      <c r="G183" s="29">
        <v>22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985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2349</v>
      </c>
    </row>
    <row r="185">
      <c r="A185" s="1" t="s">
        <v>184</v>
      </c>
      <c r="E185" s="33" t="s">
        <v>2336</v>
      </c>
    </row>
    <row r="186" ht="255">
      <c r="A186" s="1" t="s">
        <v>185</v>
      </c>
      <c r="E186" s="27" t="s">
        <v>1962</v>
      </c>
    </row>
    <row r="187">
      <c r="A187" s="1" t="s">
        <v>178</v>
      </c>
      <c r="B187" s="1">
        <v>40</v>
      </c>
      <c r="C187" s="26" t="s">
        <v>2350</v>
      </c>
      <c r="D187" t="s">
        <v>180</v>
      </c>
      <c r="E187" s="27" t="s">
        <v>2351</v>
      </c>
      <c r="F187" s="28" t="s">
        <v>194</v>
      </c>
      <c r="G187" s="29">
        <v>4.4000000000000004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985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2352</v>
      </c>
    </row>
    <row r="189">
      <c r="A189" s="1" t="s">
        <v>184</v>
      </c>
      <c r="E189" s="33" t="s">
        <v>2340</v>
      </c>
    </row>
    <row r="190" ht="255">
      <c r="A190" s="1" t="s">
        <v>185</v>
      </c>
      <c r="E190" s="27" t="s">
        <v>1962</v>
      </c>
    </row>
    <row r="191">
      <c r="A191" s="1" t="s">
        <v>178</v>
      </c>
      <c r="B191" s="1">
        <v>41</v>
      </c>
      <c r="C191" s="26" t="s">
        <v>2353</v>
      </c>
      <c r="D191" t="s">
        <v>180</v>
      </c>
      <c r="E191" s="27" t="s">
        <v>2354</v>
      </c>
      <c r="F191" s="28" t="s">
        <v>194</v>
      </c>
      <c r="G191" s="29">
        <v>16.5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985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2355</v>
      </c>
    </row>
    <row r="193">
      <c r="A193" s="1" t="s">
        <v>184</v>
      </c>
      <c r="E193" s="33" t="s">
        <v>2356</v>
      </c>
    </row>
    <row r="194" ht="255">
      <c r="A194" s="1" t="s">
        <v>185</v>
      </c>
      <c r="E194" s="27" t="s">
        <v>1962</v>
      </c>
    </row>
    <row r="195">
      <c r="A195" s="1" t="s">
        <v>178</v>
      </c>
      <c r="B195" s="1">
        <v>42</v>
      </c>
      <c r="C195" s="26" t="s">
        <v>2357</v>
      </c>
      <c r="D195" t="s">
        <v>180</v>
      </c>
      <c r="E195" s="27" t="s">
        <v>2358</v>
      </c>
      <c r="F195" s="28" t="s">
        <v>194</v>
      </c>
      <c r="G195" s="29">
        <v>3.52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985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  <c r="E197" s="33" t="s">
        <v>2359</v>
      </c>
    </row>
    <row r="198" ht="255">
      <c r="A198" s="1" t="s">
        <v>185</v>
      </c>
      <c r="E198" s="27" t="s">
        <v>2122</v>
      </c>
    </row>
    <row r="199">
      <c r="A199" s="1" t="s">
        <v>178</v>
      </c>
      <c r="B199" s="1">
        <v>43</v>
      </c>
      <c r="C199" s="26" t="s">
        <v>2360</v>
      </c>
      <c r="D199" t="s">
        <v>180</v>
      </c>
      <c r="E199" s="27" t="s">
        <v>2021</v>
      </c>
      <c r="F199" s="28" t="s">
        <v>194</v>
      </c>
      <c r="G199" s="29">
        <v>97.459999999999994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985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2361</v>
      </c>
    </row>
    <row r="201">
      <c r="A201" s="1" t="s">
        <v>184</v>
      </c>
      <c r="E201" s="33" t="s">
        <v>2362</v>
      </c>
    </row>
    <row r="202" ht="255">
      <c r="A202" s="1" t="s">
        <v>185</v>
      </c>
      <c r="E202" s="27" t="s">
        <v>1962</v>
      </c>
    </row>
    <row r="203">
      <c r="A203" s="1" t="s">
        <v>178</v>
      </c>
      <c r="B203" s="1">
        <v>44</v>
      </c>
      <c r="C203" s="26" t="s">
        <v>2363</v>
      </c>
      <c r="D203" t="s">
        <v>180</v>
      </c>
      <c r="E203" s="27" t="s">
        <v>2364</v>
      </c>
      <c r="F203" s="28" t="s">
        <v>194</v>
      </c>
      <c r="G203" s="29">
        <v>220.77000000000001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985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2365</v>
      </c>
    </row>
    <row r="205">
      <c r="A205" s="1" t="s">
        <v>184</v>
      </c>
      <c r="E205" s="33" t="s">
        <v>2366</v>
      </c>
    </row>
    <row r="206" ht="255">
      <c r="A206" s="1" t="s">
        <v>185</v>
      </c>
      <c r="E206" s="27" t="s">
        <v>2122</v>
      </c>
    </row>
    <row r="207">
      <c r="A207" s="1" t="s">
        <v>178</v>
      </c>
      <c r="B207" s="1">
        <v>45</v>
      </c>
      <c r="C207" s="26" t="s">
        <v>1424</v>
      </c>
      <c r="D207" t="s">
        <v>180</v>
      </c>
      <c r="E207" s="27" t="s">
        <v>1425</v>
      </c>
      <c r="F207" s="28" t="s">
        <v>194</v>
      </c>
      <c r="G207" s="29">
        <v>31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985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183</v>
      </c>
      <c r="E208" s="27" t="s">
        <v>2367</v>
      </c>
    </row>
    <row r="209">
      <c r="A209" s="1" t="s">
        <v>184</v>
      </c>
      <c r="E209" s="33" t="s">
        <v>2368</v>
      </c>
    </row>
    <row r="210" ht="242.25">
      <c r="A210" s="1" t="s">
        <v>185</v>
      </c>
      <c r="E210" s="27" t="s">
        <v>1302</v>
      </c>
    </row>
    <row r="211">
      <c r="A211" s="1" t="s">
        <v>178</v>
      </c>
      <c r="B211" s="1">
        <v>46</v>
      </c>
      <c r="C211" s="26" t="s">
        <v>1972</v>
      </c>
      <c r="D211" t="s">
        <v>180</v>
      </c>
      <c r="E211" s="27" t="s">
        <v>1973</v>
      </c>
      <c r="F211" s="28" t="s">
        <v>194</v>
      </c>
      <c r="G211" s="29">
        <v>7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985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2369</v>
      </c>
    </row>
    <row r="213">
      <c r="A213" s="1" t="s">
        <v>184</v>
      </c>
      <c r="E213" s="33" t="s">
        <v>929</v>
      </c>
    </row>
    <row r="214" ht="242.25">
      <c r="A214" s="1" t="s">
        <v>185</v>
      </c>
      <c r="E214" s="27" t="s">
        <v>1302</v>
      </c>
    </row>
    <row r="215">
      <c r="A215" s="1" t="s">
        <v>178</v>
      </c>
      <c r="B215" s="1">
        <v>47</v>
      </c>
      <c r="C215" s="26" t="s">
        <v>1975</v>
      </c>
      <c r="D215" t="s">
        <v>180</v>
      </c>
      <c r="E215" s="27" t="s">
        <v>1976</v>
      </c>
      <c r="F215" s="28" t="s">
        <v>194</v>
      </c>
      <c r="G215" s="29">
        <v>31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985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  <c r="E217" s="33" t="s">
        <v>2368</v>
      </c>
    </row>
    <row r="218" ht="51">
      <c r="A218" s="1" t="s">
        <v>185</v>
      </c>
      <c r="E218" s="27" t="s">
        <v>1978</v>
      </c>
    </row>
    <row r="219">
      <c r="A219" s="1" t="s">
        <v>178</v>
      </c>
      <c r="B219" s="1">
        <v>48</v>
      </c>
      <c r="C219" s="26" t="s">
        <v>2370</v>
      </c>
      <c r="D219" t="s">
        <v>180</v>
      </c>
      <c r="E219" s="27" t="s">
        <v>2371</v>
      </c>
      <c r="F219" s="28" t="s">
        <v>207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985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183</v>
      </c>
      <c r="E220" s="27" t="s">
        <v>180</v>
      </c>
    </row>
    <row r="221">
      <c r="A221" s="1" t="s">
        <v>184</v>
      </c>
      <c r="E221" s="33" t="s">
        <v>1159</v>
      </c>
    </row>
    <row r="222" ht="25.5">
      <c r="A222" s="1" t="s">
        <v>185</v>
      </c>
      <c r="E222" s="27" t="s">
        <v>2161</v>
      </c>
    </row>
    <row r="223">
      <c r="A223" s="1" t="s">
        <v>178</v>
      </c>
      <c r="B223" s="1">
        <v>49</v>
      </c>
      <c r="C223" s="26" t="s">
        <v>2159</v>
      </c>
      <c r="D223" t="s">
        <v>180</v>
      </c>
      <c r="E223" s="27" t="s">
        <v>2160</v>
      </c>
      <c r="F223" s="28" t="s">
        <v>207</v>
      </c>
      <c r="G223" s="29">
        <v>2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985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183</v>
      </c>
      <c r="E224" s="27" t="s">
        <v>180</v>
      </c>
    </row>
    <row r="225">
      <c r="A225" s="1" t="s">
        <v>184</v>
      </c>
    </row>
    <row r="226" ht="25.5">
      <c r="A226" s="1" t="s">
        <v>185</v>
      </c>
      <c r="E226" s="27" t="s">
        <v>2161</v>
      </c>
    </row>
    <row r="227">
      <c r="A227" s="1" t="s">
        <v>178</v>
      </c>
      <c r="B227" s="1">
        <v>50</v>
      </c>
      <c r="C227" s="26" t="s">
        <v>2372</v>
      </c>
      <c r="D227" t="s">
        <v>180</v>
      </c>
      <c r="E227" s="27" t="s">
        <v>2373</v>
      </c>
      <c r="F227" s="28" t="s">
        <v>207</v>
      </c>
      <c r="G227" s="29">
        <v>2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985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180</v>
      </c>
    </row>
    <row r="229">
      <c r="A229" s="1" t="s">
        <v>184</v>
      </c>
      <c r="E229" s="33" t="s">
        <v>908</v>
      </c>
    </row>
    <row r="230" ht="25.5">
      <c r="A230" s="1" t="s">
        <v>185</v>
      </c>
      <c r="E230" s="27" t="s">
        <v>2161</v>
      </c>
    </row>
    <row r="231">
      <c r="A231" s="1" t="s">
        <v>178</v>
      </c>
      <c r="B231" s="1">
        <v>51</v>
      </c>
      <c r="C231" s="26" t="s">
        <v>2374</v>
      </c>
      <c r="D231" t="s">
        <v>180</v>
      </c>
      <c r="E231" s="27" t="s">
        <v>2375</v>
      </c>
      <c r="F231" s="28" t="s">
        <v>207</v>
      </c>
      <c r="G231" s="29">
        <v>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985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2376</v>
      </c>
    </row>
    <row r="233">
      <c r="A233" s="1" t="s">
        <v>184</v>
      </c>
      <c r="E233" s="33" t="s">
        <v>908</v>
      </c>
    </row>
    <row r="234" ht="25.5">
      <c r="A234" s="1" t="s">
        <v>185</v>
      </c>
      <c r="E234" s="27" t="s">
        <v>2161</v>
      </c>
    </row>
    <row r="235">
      <c r="A235" s="1" t="s">
        <v>178</v>
      </c>
      <c r="B235" s="1">
        <v>52</v>
      </c>
      <c r="C235" s="26" t="s">
        <v>2162</v>
      </c>
      <c r="D235" t="s">
        <v>180</v>
      </c>
      <c r="E235" s="27" t="s">
        <v>2163</v>
      </c>
      <c r="F235" s="28" t="s">
        <v>207</v>
      </c>
      <c r="G235" s="29">
        <v>4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985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180</v>
      </c>
    </row>
    <row r="237">
      <c r="A237" s="1" t="s">
        <v>184</v>
      </c>
    </row>
    <row r="238" ht="25.5">
      <c r="A238" s="1" t="s">
        <v>185</v>
      </c>
      <c r="E238" s="27" t="s">
        <v>2161</v>
      </c>
    </row>
    <row r="239">
      <c r="A239" s="1" t="s">
        <v>178</v>
      </c>
      <c r="B239" s="1">
        <v>53</v>
      </c>
      <c r="C239" s="26" t="s">
        <v>2164</v>
      </c>
      <c r="D239" t="s">
        <v>180</v>
      </c>
      <c r="E239" s="27" t="s">
        <v>2165</v>
      </c>
      <c r="F239" s="28" t="s">
        <v>207</v>
      </c>
      <c r="G239" s="29">
        <v>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985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180</v>
      </c>
    </row>
    <row r="241">
      <c r="A241" s="1" t="s">
        <v>184</v>
      </c>
    </row>
    <row r="242" ht="25.5">
      <c r="A242" s="1" t="s">
        <v>185</v>
      </c>
      <c r="E242" s="27" t="s">
        <v>2161</v>
      </c>
    </row>
    <row r="243">
      <c r="A243" s="1" t="s">
        <v>178</v>
      </c>
      <c r="B243" s="1">
        <v>54</v>
      </c>
      <c r="C243" s="26" t="s">
        <v>2377</v>
      </c>
      <c r="D243" t="s">
        <v>180</v>
      </c>
      <c r="E243" s="27" t="s">
        <v>2378</v>
      </c>
      <c r="F243" s="28" t="s">
        <v>207</v>
      </c>
      <c r="G243" s="29">
        <v>1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985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180</v>
      </c>
    </row>
    <row r="245">
      <c r="A245" s="1" t="s">
        <v>184</v>
      </c>
      <c r="E245" s="33" t="s">
        <v>1159</v>
      </c>
    </row>
    <row r="246" ht="25.5">
      <c r="A246" s="1" t="s">
        <v>185</v>
      </c>
      <c r="E246" s="27" t="s">
        <v>2161</v>
      </c>
    </row>
    <row r="247">
      <c r="A247" s="1" t="s">
        <v>178</v>
      </c>
      <c r="B247" s="1">
        <v>55</v>
      </c>
      <c r="C247" s="26" t="s">
        <v>2166</v>
      </c>
      <c r="D247" t="s">
        <v>180</v>
      </c>
      <c r="E247" s="27" t="s">
        <v>2167</v>
      </c>
      <c r="F247" s="28" t="s">
        <v>207</v>
      </c>
      <c r="G247" s="29">
        <v>2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985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180</v>
      </c>
    </row>
    <row r="249">
      <c r="A249" s="1" t="s">
        <v>184</v>
      </c>
    </row>
    <row r="250" ht="25.5">
      <c r="A250" s="1" t="s">
        <v>185</v>
      </c>
      <c r="E250" s="27" t="s">
        <v>2161</v>
      </c>
    </row>
    <row r="251">
      <c r="A251" s="1" t="s">
        <v>178</v>
      </c>
      <c r="B251" s="1">
        <v>56</v>
      </c>
      <c r="C251" s="26" t="s">
        <v>2379</v>
      </c>
      <c r="D251" t="s">
        <v>180</v>
      </c>
      <c r="E251" s="27" t="s">
        <v>2380</v>
      </c>
      <c r="F251" s="28" t="s">
        <v>207</v>
      </c>
      <c r="G251" s="29">
        <v>2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985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2381</v>
      </c>
    </row>
    <row r="253">
      <c r="A253" s="1" t="s">
        <v>184</v>
      </c>
      <c r="E253" s="33" t="s">
        <v>1134</v>
      </c>
    </row>
    <row r="254" ht="25.5">
      <c r="A254" s="1" t="s">
        <v>185</v>
      </c>
      <c r="E254" s="27" t="s">
        <v>2161</v>
      </c>
    </row>
    <row r="255">
      <c r="A255" s="1" t="s">
        <v>178</v>
      </c>
      <c r="B255" s="1">
        <v>57</v>
      </c>
      <c r="C255" s="26" t="s">
        <v>2382</v>
      </c>
      <c r="D255" t="s">
        <v>180</v>
      </c>
      <c r="E255" s="27" t="s">
        <v>2383</v>
      </c>
      <c r="F255" s="28" t="s">
        <v>207</v>
      </c>
      <c r="G255" s="29">
        <v>2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985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183</v>
      </c>
      <c r="E256" s="27" t="s">
        <v>180</v>
      </c>
    </row>
    <row r="257">
      <c r="A257" s="1" t="s">
        <v>184</v>
      </c>
      <c r="E257" s="33" t="s">
        <v>908</v>
      </c>
    </row>
    <row r="258" ht="25.5">
      <c r="A258" s="1" t="s">
        <v>185</v>
      </c>
      <c r="E258" s="27" t="s">
        <v>2161</v>
      </c>
    </row>
    <row r="259">
      <c r="A259" s="1" t="s">
        <v>178</v>
      </c>
      <c r="B259" s="1">
        <v>58</v>
      </c>
      <c r="C259" s="26" t="s">
        <v>2172</v>
      </c>
      <c r="D259" t="s">
        <v>180</v>
      </c>
      <c r="E259" s="27" t="s">
        <v>2173</v>
      </c>
      <c r="F259" s="28" t="s">
        <v>207</v>
      </c>
      <c r="G259" s="29">
        <v>12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985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183</v>
      </c>
      <c r="E260" s="27" t="s">
        <v>180</v>
      </c>
    </row>
    <row r="261">
      <c r="A261" s="1" t="s">
        <v>184</v>
      </c>
      <c r="E261" s="33" t="s">
        <v>893</v>
      </c>
    </row>
    <row r="262" ht="242.25">
      <c r="A262" s="1" t="s">
        <v>185</v>
      </c>
      <c r="E262" s="27" t="s">
        <v>2175</v>
      </c>
    </row>
    <row r="263">
      <c r="A263" s="1" t="s">
        <v>178</v>
      </c>
      <c r="B263" s="1">
        <v>59</v>
      </c>
      <c r="C263" s="26" t="s">
        <v>2181</v>
      </c>
      <c r="D263" t="s">
        <v>180</v>
      </c>
      <c r="E263" s="27" t="s">
        <v>2182</v>
      </c>
      <c r="F263" s="28" t="s">
        <v>207</v>
      </c>
      <c r="G263" s="29">
        <v>6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985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180</v>
      </c>
    </row>
    <row r="265">
      <c r="A265" s="1" t="s">
        <v>184</v>
      </c>
      <c r="E265" s="33" t="s">
        <v>1818</v>
      </c>
    </row>
    <row r="266" ht="242.25">
      <c r="A266" s="1" t="s">
        <v>185</v>
      </c>
      <c r="E266" s="27" t="s">
        <v>2175</v>
      </c>
    </row>
    <row r="267">
      <c r="A267" s="1" t="s">
        <v>178</v>
      </c>
      <c r="B267" s="1">
        <v>60</v>
      </c>
      <c r="C267" s="26" t="s">
        <v>2384</v>
      </c>
      <c r="D267" t="s">
        <v>180</v>
      </c>
      <c r="E267" s="27" t="s">
        <v>2385</v>
      </c>
      <c r="F267" s="28" t="s">
        <v>207</v>
      </c>
      <c r="G267" s="29">
        <v>8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985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180</v>
      </c>
    </row>
    <row r="269">
      <c r="A269" s="1" t="s">
        <v>184</v>
      </c>
      <c r="E269" s="33" t="s">
        <v>950</v>
      </c>
    </row>
    <row r="270" ht="242.25">
      <c r="A270" s="1" t="s">
        <v>185</v>
      </c>
      <c r="E270" s="27" t="s">
        <v>2175</v>
      </c>
    </row>
    <row r="271">
      <c r="A271" s="1" t="s">
        <v>178</v>
      </c>
      <c r="B271" s="1">
        <v>61</v>
      </c>
      <c r="C271" s="26" t="s">
        <v>2386</v>
      </c>
      <c r="D271" t="s">
        <v>180</v>
      </c>
      <c r="E271" s="27" t="s">
        <v>2387</v>
      </c>
      <c r="F271" s="28" t="s">
        <v>207</v>
      </c>
      <c r="G271" s="29">
        <v>2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985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180</v>
      </c>
    </row>
    <row r="273">
      <c r="A273" s="1" t="s">
        <v>184</v>
      </c>
      <c r="E273" s="33" t="s">
        <v>908</v>
      </c>
    </row>
    <row r="274" ht="242.25">
      <c r="A274" s="1" t="s">
        <v>185</v>
      </c>
      <c r="E274" s="27" t="s">
        <v>2175</v>
      </c>
    </row>
    <row r="275">
      <c r="A275" s="1" t="s">
        <v>178</v>
      </c>
      <c r="B275" s="1">
        <v>62</v>
      </c>
      <c r="C275" s="26" t="s">
        <v>2186</v>
      </c>
      <c r="D275" t="s">
        <v>180</v>
      </c>
      <c r="E275" s="27" t="s">
        <v>2187</v>
      </c>
      <c r="F275" s="28" t="s">
        <v>207</v>
      </c>
      <c r="G275" s="29">
        <v>1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985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180</v>
      </c>
    </row>
    <row r="277">
      <c r="A277" s="1" t="s">
        <v>184</v>
      </c>
      <c r="E277" s="33" t="s">
        <v>961</v>
      </c>
    </row>
    <row r="278" ht="409.5">
      <c r="A278" s="1" t="s">
        <v>185</v>
      </c>
      <c r="E278" s="27" t="s">
        <v>2185</v>
      </c>
    </row>
    <row r="279">
      <c r="A279" s="1" t="s">
        <v>178</v>
      </c>
      <c r="B279" s="1">
        <v>63</v>
      </c>
      <c r="C279" s="26" t="s">
        <v>2388</v>
      </c>
      <c r="D279" t="s">
        <v>180</v>
      </c>
      <c r="E279" s="27" t="s">
        <v>2389</v>
      </c>
      <c r="F279" s="28" t="s">
        <v>207</v>
      </c>
      <c r="G279" s="29">
        <v>1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985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180</v>
      </c>
    </row>
    <row r="281">
      <c r="A281" s="1" t="s">
        <v>184</v>
      </c>
      <c r="E281" s="33" t="s">
        <v>961</v>
      </c>
    </row>
    <row r="282" ht="409.5">
      <c r="A282" s="1" t="s">
        <v>185</v>
      </c>
      <c r="E282" s="27" t="s">
        <v>2185</v>
      </c>
    </row>
    <row r="283">
      <c r="A283" s="1" t="s">
        <v>178</v>
      </c>
      <c r="B283" s="1">
        <v>64</v>
      </c>
      <c r="C283" s="26" t="s">
        <v>2390</v>
      </c>
      <c r="D283" t="s">
        <v>180</v>
      </c>
      <c r="E283" s="27" t="s">
        <v>2391</v>
      </c>
      <c r="F283" s="28" t="s">
        <v>207</v>
      </c>
      <c r="G283" s="29">
        <v>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985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180</v>
      </c>
    </row>
    <row r="285">
      <c r="A285" s="1" t="s">
        <v>184</v>
      </c>
      <c r="E285" s="33" t="s">
        <v>908</v>
      </c>
    </row>
    <row r="286" ht="409.5">
      <c r="A286" s="1" t="s">
        <v>185</v>
      </c>
      <c r="E286" s="27" t="s">
        <v>2185</v>
      </c>
    </row>
    <row r="287">
      <c r="A287" s="1" t="s">
        <v>178</v>
      </c>
      <c r="B287" s="1">
        <v>65</v>
      </c>
      <c r="C287" s="26" t="s">
        <v>2392</v>
      </c>
      <c r="D287" t="s">
        <v>180</v>
      </c>
      <c r="E287" s="27" t="s">
        <v>2393</v>
      </c>
      <c r="F287" s="28" t="s">
        <v>207</v>
      </c>
      <c r="G287" s="29">
        <v>7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985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180</v>
      </c>
    </row>
    <row r="289">
      <c r="A289" s="1" t="s">
        <v>184</v>
      </c>
      <c r="E289" s="33" t="s">
        <v>929</v>
      </c>
    </row>
    <row r="290" ht="409.5">
      <c r="A290" s="1" t="s">
        <v>185</v>
      </c>
      <c r="E290" s="27" t="s">
        <v>2185</v>
      </c>
    </row>
    <row r="291">
      <c r="A291" s="1" t="s">
        <v>178</v>
      </c>
      <c r="B291" s="1">
        <v>66</v>
      </c>
      <c r="C291" s="26" t="s">
        <v>2193</v>
      </c>
      <c r="D291" t="s">
        <v>180</v>
      </c>
      <c r="E291" s="27" t="s">
        <v>2194</v>
      </c>
      <c r="F291" s="28" t="s">
        <v>207</v>
      </c>
      <c r="G291" s="29">
        <v>15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985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180</v>
      </c>
    </row>
    <row r="293">
      <c r="A293" s="1" t="s">
        <v>184</v>
      </c>
    </row>
    <row r="294" ht="25.5">
      <c r="A294" s="1" t="s">
        <v>185</v>
      </c>
      <c r="E294" s="27" t="s">
        <v>2195</v>
      </c>
    </row>
    <row r="295">
      <c r="A295" s="1" t="s">
        <v>178</v>
      </c>
      <c r="B295" s="1">
        <v>67</v>
      </c>
      <c r="C295" s="26" t="s">
        <v>1982</v>
      </c>
      <c r="D295" t="s">
        <v>180</v>
      </c>
      <c r="E295" s="27" t="s">
        <v>1983</v>
      </c>
      <c r="F295" s="28" t="s">
        <v>194</v>
      </c>
      <c r="G295" s="29">
        <v>508.68000000000001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985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183</v>
      </c>
      <c r="E296" s="27" t="s">
        <v>180</v>
      </c>
    </row>
    <row r="297">
      <c r="A297" s="1" t="s">
        <v>184</v>
      </c>
      <c r="E297" s="33" t="s">
        <v>2394</v>
      </c>
    </row>
    <row r="298" ht="51">
      <c r="A298" s="1" t="s">
        <v>185</v>
      </c>
      <c r="E298" s="27" t="s">
        <v>1985</v>
      </c>
    </row>
    <row r="299">
      <c r="A299" s="1" t="s">
        <v>178</v>
      </c>
      <c r="B299" s="1">
        <v>68</v>
      </c>
      <c r="C299" s="26" t="s">
        <v>1986</v>
      </c>
      <c r="D299" t="s">
        <v>180</v>
      </c>
      <c r="E299" s="27" t="s">
        <v>1987</v>
      </c>
      <c r="F299" s="28" t="s">
        <v>194</v>
      </c>
      <c r="G299" s="29">
        <v>1512.72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985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183</v>
      </c>
      <c r="E300" s="27" t="s">
        <v>180</v>
      </c>
    </row>
    <row r="301" ht="38.25">
      <c r="A301" s="1" t="s">
        <v>184</v>
      </c>
      <c r="E301" s="33" t="s">
        <v>2395</v>
      </c>
    </row>
    <row r="302" ht="38.25">
      <c r="A302" s="1" t="s">
        <v>185</v>
      </c>
      <c r="E302" s="27" t="s">
        <v>1988</v>
      </c>
    </row>
    <row r="303">
      <c r="A303" s="1" t="s">
        <v>178</v>
      </c>
      <c r="B303" s="1">
        <v>69</v>
      </c>
      <c r="C303" s="26" t="s">
        <v>2396</v>
      </c>
      <c r="D303" t="s">
        <v>180</v>
      </c>
      <c r="E303" s="27" t="s">
        <v>2397</v>
      </c>
      <c r="F303" s="28" t="s">
        <v>207</v>
      </c>
      <c r="G303" s="29">
        <v>15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985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183</v>
      </c>
      <c r="E304" s="27" t="s">
        <v>180</v>
      </c>
    </row>
    <row r="305">
      <c r="A305" s="1" t="s">
        <v>184</v>
      </c>
    </row>
    <row r="306" ht="38.25">
      <c r="A306" s="1" t="s">
        <v>185</v>
      </c>
      <c r="E306" s="27" t="s">
        <v>1998</v>
      </c>
    </row>
    <row r="307">
      <c r="A307" s="1" t="s">
        <v>178</v>
      </c>
      <c r="B307" s="1">
        <v>70</v>
      </c>
      <c r="C307" s="26" t="s">
        <v>2398</v>
      </c>
      <c r="D307" t="s">
        <v>180</v>
      </c>
      <c r="E307" s="27" t="s">
        <v>2399</v>
      </c>
      <c r="F307" s="28" t="s">
        <v>182</v>
      </c>
      <c r="G307" s="29">
        <v>18.372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985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183</v>
      </c>
      <c r="E308" s="27" t="s">
        <v>180</v>
      </c>
    </row>
    <row r="309" ht="63.75">
      <c r="A309" s="1" t="s">
        <v>184</v>
      </c>
      <c r="E309" s="33" t="s">
        <v>2400</v>
      </c>
    </row>
    <row r="310" ht="357">
      <c r="A310" s="1" t="s">
        <v>185</v>
      </c>
      <c r="E310" s="27" t="s">
        <v>1047</v>
      </c>
    </row>
    <row r="311">
      <c r="A311" s="1" t="s">
        <v>178</v>
      </c>
      <c r="B311" s="1">
        <v>71</v>
      </c>
      <c r="C311" s="26" t="s">
        <v>939</v>
      </c>
      <c r="D311" t="s">
        <v>180</v>
      </c>
      <c r="E311" s="27" t="s">
        <v>940</v>
      </c>
      <c r="F311" s="28" t="s">
        <v>182</v>
      </c>
      <c r="G311" s="29">
        <v>678.75999999999999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985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183</v>
      </c>
      <c r="E312" s="27" t="s">
        <v>2201</v>
      </c>
    </row>
    <row r="313" ht="51">
      <c r="A313" s="1" t="s">
        <v>184</v>
      </c>
      <c r="E313" s="33" t="s">
        <v>2401</v>
      </c>
    </row>
    <row r="314" ht="357">
      <c r="A314" s="1" t="s">
        <v>185</v>
      </c>
      <c r="E314" s="27" t="s">
        <v>1047</v>
      </c>
    </row>
    <row r="315">
      <c r="A315" s="1" t="s">
        <v>178</v>
      </c>
      <c r="B315" s="1">
        <v>72</v>
      </c>
      <c r="C315" s="26" t="s">
        <v>1999</v>
      </c>
      <c r="D315" t="s">
        <v>180</v>
      </c>
      <c r="E315" s="27" t="s">
        <v>2000</v>
      </c>
      <c r="F315" s="28" t="s">
        <v>194</v>
      </c>
      <c r="G315" s="29">
        <v>120.09999999999999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985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183</v>
      </c>
      <c r="E316" s="27" t="s">
        <v>180</v>
      </c>
    </row>
    <row r="317">
      <c r="A317" s="1" t="s">
        <v>184</v>
      </c>
      <c r="E317" s="33" t="s">
        <v>2402</v>
      </c>
    </row>
    <row r="318" ht="51">
      <c r="A318" s="1" t="s">
        <v>185</v>
      </c>
      <c r="E318" s="27" t="s">
        <v>2002</v>
      </c>
    </row>
    <row r="319">
      <c r="A319" s="1" t="s">
        <v>178</v>
      </c>
      <c r="B319" s="1">
        <v>73</v>
      </c>
      <c r="C319" s="26" t="s">
        <v>2003</v>
      </c>
      <c r="D319" t="s">
        <v>180</v>
      </c>
      <c r="E319" s="27" t="s">
        <v>2004</v>
      </c>
      <c r="F319" s="28" t="s">
        <v>194</v>
      </c>
      <c r="G319" s="29">
        <v>4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985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183</v>
      </c>
      <c r="E320" s="27" t="s">
        <v>180</v>
      </c>
    </row>
    <row r="321">
      <c r="A321" s="1" t="s">
        <v>184</v>
      </c>
      <c r="E321" s="33" t="s">
        <v>2180</v>
      </c>
    </row>
    <row r="322" ht="51">
      <c r="A322" s="1" t="s">
        <v>185</v>
      </c>
      <c r="E322" s="27" t="s">
        <v>2002</v>
      </c>
    </row>
    <row r="323">
      <c r="A323" s="1" t="s">
        <v>178</v>
      </c>
      <c r="B323" s="1">
        <v>74</v>
      </c>
      <c r="C323" s="26" t="s">
        <v>2210</v>
      </c>
      <c r="D323" t="s">
        <v>180</v>
      </c>
      <c r="E323" s="27" t="s">
        <v>2211</v>
      </c>
      <c r="F323" s="28" t="s">
        <v>194</v>
      </c>
      <c r="G323" s="29">
        <v>39.799999999999997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985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183</v>
      </c>
      <c r="E324" s="27" t="s">
        <v>180</v>
      </c>
    </row>
    <row r="325">
      <c r="A325" s="1" t="s">
        <v>184</v>
      </c>
      <c r="E325" s="33" t="s">
        <v>2403</v>
      </c>
    </row>
    <row r="326" ht="51">
      <c r="A326" s="1" t="s">
        <v>185</v>
      </c>
      <c r="E326" s="27" t="s">
        <v>2002</v>
      </c>
    </row>
    <row r="327">
      <c r="A327" s="1" t="s">
        <v>178</v>
      </c>
      <c r="B327" s="1">
        <v>75</v>
      </c>
      <c r="C327" s="26" t="s">
        <v>2404</v>
      </c>
      <c r="D327" t="s">
        <v>180</v>
      </c>
      <c r="E327" s="27" t="s">
        <v>2405</v>
      </c>
      <c r="F327" s="28" t="s">
        <v>194</v>
      </c>
      <c r="G327" s="29">
        <v>310.30000000000001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985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183</v>
      </c>
      <c r="E328" s="27" t="s">
        <v>180</v>
      </c>
    </row>
    <row r="329">
      <c r="A329" s="1" t="s">
        <v>184</v>
      </c>
      <c r="E329" s="33" t="s">
        <v>2406</v>
      </c>
    </row>
    <row r="330" ht="51">
      <c r="A330" s="1" t="s">
        <v>185</v>
      </c>
      <c r="E330" s="27" t="s">
        <v>2002</v>
      </c>
    </row>
    <row r="331">
      <c r="A331" s="1" t="s">
        <v>178</v>
      </c>
      <c r="B331" s="1">
        <v>76</v>
      </c>
      <c r="C331" s="26" t="s">
        <v>2213</v>
      </c>
      <c r="D331" t="s">
        <v>180</v>
      </c>
      <c r="E331" s="27" t="s">
        <v>2214</v>
      </c>
      <c r="F331" s="28" t="s">
        <v>194</v>
      </c>
      <c r="G331" s="29">
        <v>353.5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985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183</v>
      </c>
      <c r="E332" s="27" t="s">
        <v>180</v>
      </c>
    </row>
    <row r="333">
      <c r="A333" s="1" t="s">
        <v>184</v>
      </c>
      <c r="E333" s="33" t="s">
        <v>2407</v>
      </c>
    </row>
    <row r="334" ht="51">
      <c r="A334" s="1" t="s">
        <v>185</v>
      </c>
      <c r="E334" s="27" t="s">
        <v>2002</v>
      </c>
    </row>
    <row r="335">
      <c r="A335" s="1" t="s">
        <v>178</v>
      </c>
      <c r="B335" s="1">
        <v>77</v>
      </c>
      <c r="C335" s="26" t="s">
        <v>2219</v>
      </c>
      <c r="D335" t="s">
        <v>180</v>
      </c>
      <c r="E335" s="27" t="s">
        <v>2220</v>
      </c>
      <c r="F335" s="28" t="s">
        <v>194</v>
      </c>
      <c r="G335" s="29">
        <v>137.5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985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183</v>
      </c>
      <c r="E336" s="27" t="s">
        <v>180</v>
      </c>
    </row>
    <row r="337">
      <c r="A337" s="1" t="s">
        <v>184</v>
      </c>
      <c r="E337" s="33" t="s">
        <v>2408</v>
      </c>
    </row>
    <row r="338" ht="51">
      <c r="A338" s="1" t="s">
        <v>185</v>
      </c>
      <c r="E338" s="27" t="s">
        <v>2002</v>
      </c>
    </row>
    <row r="339">
      <c r="A339" s="1" t="s">
        <v>178</v>
      </c>
      <c r="B339" s="1">
        <v>78</v>
      </c>
      <c r="C339" s="26" t="s">
        <v>2409</v>
      </c>
      <c r="D339" t="s">
        <v>180</v>
      </c>
      <c r="E339" s="27" t="s">
        <v>2410</v>
      </c>
      <c r="F339" s="28" t="s">
        <v>194</v>
      </c>
      <c r="G339" s="29">
        <v>205.59999999999999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985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183</v>
      </c>
      <c r="E340" s="27" t="s">
        <v>180</v>
      </c>
    </row>
    <row r="341">
      <c r="A341" s="1" t="s">
        <v>184</v>
      </c>
      <c r="E341" s="33" t="s">
        <v>2411</v>
      </c>
    </row>
    <row r="342" ht="51">
      <c r="A342" s="1" t="s">
        <v>185</v>
      </c>
      <c r="E342" s="27" t="s">
        <v>2002</v>
      </c>
    </row>
    <row r="343">
      <c r="A343" s="1" t="s">
        <v>178</v>
      </c>
      <c r="B343" s="1">
        <v>79</v>
      </c>
      <c r="C343" s="26" t="s">
        <v>2412</v>
      </c>
      <c r="D343" t="s">
        <v>180</v>
      </c>
      <c r="E343" s="27" t="s">
        <v>2413</v>
      </c>
      <c r="F343" s="28" t="s">
        <v>194</v>
      </c>
      <c r="G343" s="29">
        <v>197.40000000000001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985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183</v>
      </c>
      <c r="E344" s="27" t="s">
        <v>180</v>
      </c>
    </row>
    <row r="345">
      <c r="A345" s="1" t="s">
        <v>184</v>
      </c>
      <c r="E345" s="33" t="s">
        <v>2414</v>
      </c>
    </row>
    <row r="346" ht="51">
      <c r="A346" s="1" t="s">
        <v>185</v>
      </c>
      <c r="E346" s="27" t="s">
        <v>2002</v>
      </c>
    </row>
    <row r="347">
      <c r="A347" s="1" t="s">
        <v>178</v>
      </c>
      <c r="B347" s="1">
        <v>80</v>
      </c>
      <c r="C347" s="26" t="s">
        <v>2225</v>
      </c>
      <c r="D347" t="s">
        <v>180</v>
      </c>
      <c r="E347" s="27" t="s">
        <v>2226</v>
      </c>
      <c r="F347" s="28" t="s">
        <v>194</v>
      </c>
      <c r="G347" s="29">
        <v>120.09999999999999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985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183</v>
      </c>
      <c r="E348" s="27" t="s">
        <v>180</v>
      </c>
    </row>
    <row r="349">
      <c r="A349" s="1" t="s">
        <v>184</v>
      </c>
      <c r="E349" s="33" t="s">
        <v>2402</v>
      </c>
    </row>
    <row r="350" ht="25.5">
      <c r="A350" s="1" t="s">
        <v>185</v>
      </c>
      <c r="E350" s="27" t="s">
        <v>2224</v>
      </c>
    </row>
    <row r="351">
      <c r="A351" s="1" t="s">
        <v>178</v>
      </c>
      <c r="B351" s="1">
        <v>81</v>
      </c>
      <c r="C351" s="26" t="s">
        <v>2415</v>
      </c>
      <c r="D351" t="s">
        <v>180</v>
      </c>
      <c r="E351" s="27" t="s">
        <v>2416</v>
      </c>
      <c r="F351" s="28" t="s">
        <v>194</v>
      </c>
      <c r="G351" s="29">
        <v>154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985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183</v>
      </c>
      <c r="E352" s="27" t="s">
        <v>180</v>
      </c>
    </row>
    <row r="353">
      <c r="A353" s="1" t="s">
        <v>184</v>
      </c>
      <c r="E353" s="33" t="s">
        <v>2417</v>
      </c>
    </row>
    <row r="354" ht="25.5">
      <c r="A354" s="1" t="s">
        <v>185</v>
      </c>
      <c r="E354" s="27" t="s">
        <v>2224</v>
      </c>
    </row>
    <row r="355">
      <c r="A355" s="1" t="s">
        <v>178</v>
      </c>
      <c r="B355" s="1">
        <v>82</v>
      </c>
      <c r="C355" s="26" t="s">
        <v>2418</v>
      </c>
      <c r="D355" t="s">
        <v>180</v>
      </c>
      <c r="E355" s="27" t="s">
        <v>2419</v>
      </c>
      <c r="F355" s="28" t="s">
        <v>194</v>
      </c>
      <c r="G355" s="29">
        <v>310.30000000000001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985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183</v>
      </c>
      <c r="E356" s="27" t="s">
        <v>180</v>
      </c>
    </row>
    <row r="357">
      <c r="A357" s="1" t="s">
        <v>184</v>
      </c>
      <c r="E357" s="33" t="s">
        <v>2406</v>
      </c>
    </row>
    <row r="358" ht="25.5">
      <c r="A358" s="1" t="s">
        <v>185</v>
      </c>
      <c r="E358" s="27" t="s">
        <v>2224</v>
      </c>
    </row>
    <row r="359">
      <c r="A359" s="1" t="s">
        <v>178</v>
      </c>
      <c r="B359" s="1">
        <v>83</v>
      </c>
      <c r="C359" s="26" t="s">
        <v>2227</v>
      </c>
      <c r="D359" t="s">
        <v>180</v>
      </c>
      <c r="E359" s="27" t="s">
        <v>2228</v>
      </c>
      <c r="F359" s="28" t="s">
        <v>194</v>
      </c>
      <c r="G359" s="29">
        <v>1311.0999999999999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985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183</v>
      </c>
      <c r="E360" s="27" t="s">
        <v>180</v>
      </c>
    </row>
    <row r="361" ht="38.25">
      <c r="A361" s="1" t="s">
        <v>184</v>
      </c>
      <c r="E361" s="33" t="s">
        <v>2420</v>
      </c>
    </row>
    <row r="362" ht="25.5">
      <c r="A362" s="1" t="s">
        <v>185</v>
      </c>
      <c r="E362" s="27" t="s">
        <v>2230</v>
      </c>
    </row>
    <row r="363">
      <c r="A363" s="1" t="s">
        <v>178</v>
      </c>
      <c r="B363" s="1">
        <v>84</v>
      </c>
      <c r="C363" s="26" t="s">
        <v>2009</v>
      </c>
      <c r="D363" t="s">
        <v>180</v>
      </c>
      <c r="E363" s="27" t="s">
        <v>2010</v>
      </c>
      <c r="F363" s="28" t="s">
        <v>207</v>
      </c>
      <c r="G363" s="29">
        <v>6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985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183</v>
      </c>
      <c r="E364" s="27" t="s">
        <v>180</v>
      </c>
    </row>
    <row r="365">
      <c r="A365" s="1" t="s">
        <v>184</v>
      </c>
    </row>
    <row r="366">
      <c r="A366" s="1" t="s">
        <v>185</v>
      </c>
      <c r="E366" s="27" t="s">
        <v>2012</v>
      </c>
    </row>
    <row r="367">
      <c r="A367" s="1" t="s">
        <v>178</v>
      </c>
      <c r="B367" s="1">
        <v>102</v>
      </c>
      <c r="C367" s="26" t="s">
        <v>2421</v>
      </c>
      <c r="D367" t="s">
        <v>180</v>
      </c>
      <c r="E367" s="27" t="s">
        <v>2422</v>
      </c>
      <c r="F367" s="28" t="s">
        <v>194</v>
      </c>
      <c r="G367" s="29">
        <v>130.262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985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183</v>
      </c>
      <c r="E368" s="27" t="s">
        <v>180</v>
      </c>
    </row>
    <row r="369">
      <c r="A369" s="1" t="s">
        <v>184</v>
      </c>
      <c r="E369" s="33" t="s">
        <v>2423</v>
      </c>
    </row>
    <row r="370" ht="255">
      <c r="A370" s="1" t="s">
        <v>185</v>
      </c>
      <c r="E370" s="27" t="s">
        <v>2122</v>
      </c>
    </row>
    <row r="371">
      <c r="A371" s="1" t="s">
        <v>178</v>
      </c>
      <c r="B371" s="1">
        <v>103</v>
      </c>
      <c r="C371" s="26" t="s">
        <v>2231</v>
      </c>
      <c r="D371" t="s">
        <v>180</v>
      </c>
      <c r="E371" s="27" t="s">
        <v>2232</v>
      </c>
      <c r="F371" s="28" t="s">
        <v>194</v>
      </c>
      <c r="G371" s="29">
        <v>21.010000000000002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985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183</v>
      </c>
      <c r="E372" s="27" t="s">
        <v>2424</v>
      </c>
    </row>
    <row r="373">
      <c r="A373" s="1" t="s">
        <v>184</v>
      </c>
      <c r="E373" s="33" t="s">
        <v>2425</v>
      </c>
    </row>
    <row r="374" ht="255">
      <c r="A374" s="1" t="s">
        <v>185</v>
      </c>
      <c r="E374" s="27" t="s">
        <v>2122</v>
      </c>
    </row>
    <row r="375">
      <c r="A375" s="1" t="s">
        <v>178</v>
      </c>
      <c r="B375" s="1">
        <v>104</v>
      </c>
      <c r="C375" s="26" t="s">
        <v>2234</v>
      </c>
      <c r="D375" t="s">
        <v>180</v>
      </c>
      <c r="E375" s="27" t="s">
        <v>2235</v>
      </c>
      <c r="F375" s="28" t="s">
        <v>194</v>
      </c>
      <c r="G375" s="29">
        <v>22.550000000000001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985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183</v>
      </c>
      <c r="E376" s="27" t="s">
        <v>2426</v>
      </c>
    </row>
    <row r="377">
      <c r="A377" s="1" t="s">
        <v>184</v>
      </c>
      <c r="E377" s="33" t="s">
        <v>2427</v>
      </c>
    </row>
    <row r="378" ht="255">
      <c r="A378" s="1" t="s">
        <v>185</v>
      </c>
      <c r="E378" s="27" t="s">
        <v>2122</v>
      </c>
    </row>
    <row r="379">
      <c r="A379" s="1" t="s">
        <v>178</v>
      </c>
      <c r="B379" s="1">
        <v>105</v>
      </c>
      <c r="C379" s="26" t="s">
        <v>2428</v>
      </c>
      <c r="D379" t="s">
        <v>180</v>
      </c>
      <c r="E379" s="27" t="s">
        <v>2429</v>
      </c>
      <c r="F379" s="28" t="s">
        <v>194</v>
      </c>
      <c r="G379" s="29">
        <v>7.3700000000000001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985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183</v>
      </c>
      <c r="E380" s="27" t="s">
        <v>2430</v>
      </c>
    </row>
    <row r="381">
      <c r="A381" s="1" t="s">
        <v>184</v>
      </c>
      <c r="E381" s="33" t="s">
        <v>2431</v>
      </c>
    </row>
    <row r="382" ht="255">
      <c r="A382" s="1" t="s">
        <v>185</v>
      </c>
      <c r="E382" s="27" t="s">
        <v>2122</v>
      </c>
    </row>
    <row r="383">
      <c r="A383" s="1" t="s">
        <v>178</v>
      </c>
      <c r="B383" s="1">
        <v>106</v>
      </c>
      <c r="C383" s="26" t="s">
        <v>2237</v>
      </c>
      <c r="D383" t="s">
        <v>180</v>
      </c>
      <c r="E383" s="27" t="s">
        <v>627</v>
      </c>
      <c r="F383" s="28" t="s">
        <v>194</v>
      </c>
      <c r="G383" s="29">
        <v>360.02999999999997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985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183</v>
      </c>
      <c r="E384" s="27" t="s">
        <v>2432</v>
      </c>
    </row>
    <row r="385">
      <c r="A385" s="1" t="s">
        <v>184</v>
      </c>
      <c r="E385" s="33" t="s">
        <v>2433</v>
      </c>
    </row>
    <row r="386" ht="255">
      <c r="A386" s="1" t="s">
        <v>185</v>
      </c>
      <c r="E386" s="27" t="s">
        <v>2122</v>
      </c>
    </row>
    <row r="387">
      <c r="A387" s="1" t="s">
        <v>178</v>
      </c>
      <c r="B387" s="1">
        <v>107</v>
      </c>
      <c r="C387" s="26" t="s">
        <v>2244</v>
      </c>
      <c r="D387" t="s">
        <v>180</v>
      </c>
      <c r="E387" s="27" t="s">
        <v>2245</v>
      </c>
      <c r="F387" s="28" t="s">
        <v>194</v>
      </c>
      <c r="G387" s="29">
        <v>113.08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985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183</v>
      </c>
      <c r="E388" s="27" t="s">
        <v>2434</v>
      </c>
    </row>
    <row r="389">
      <c r="A389" s="1" t="s">
        <v>184</v>
      </c>
      <c r="E389" s="33" t="s">
        <v>2435</v>
      </c>
    </row>
    <row r="390" ht="255">
      <c r="A390" s="1" t="s">
        <v>185</v>
      </c>
      <c r="E390" s="27" t="s">
        <v>2122</v>
      </c>
    </row>
    <row r="391">
      <c r="A391" s="1" t="s">
        <v>178</v>
      </c>
      <c r="B391" s="1">
        <v>108</v>
      </c>
      <c r="C391" s="26" t="s">
        <v>2436</v>
      </c>
      <c r="D391" t="s">
        <v>180</v>
      </c>
      <c r="E391" s="27" t="s">
        <v>2437</v>
      </c>
      <c r="F391" s="28" t="s">
        <v>194</v>
      </c>
      <c r="G391" s="29">
        <v>86.790000000000006</v>
      </c>
      <c r="H391" s="28">
        <v>0</v>
      </c>
      <c r="I391" s="30">
        <f>ROUND(G391*H391,P4)</f>
        <v>0</v>
      </c>
      <c r="L391" s="31">
        <v>0</v>
      </c>
      <c r="M391" s="24">
        <f>ROUND(G391*L391,P4)</f>
        <v>0</v>
      </c>
      <c r="N391" s="25" t="s">
        <v>985</v>
      </c>
      <c r="O391" s="32">
        <f>M391*AA391</f>
        <v>0</v>
      </c>
      <c r="P391" s="1">
        <v>3</v>
      </c>
      <c r="AA391" s="1">
        <f>IF(P391=1,$O$3,IF(P391=2,$O$4,$O$5))</f>
        <v>0</v>
      </c>
    </row>
    <row r="392">
      <c r="A392" s="1" t="s">
        <v>183</v>
      </c>
      <c r="E392" s="27" t="s">
        <v>2438</v>
      </c>
    </row>
    <row r="393">
      <c r="A393" s="1" t="s">
        <v>184</v>
      </c>
      <c r="E393" s="33" t="s">
        <v>2439</v>
      </c>
    </row>
    <row r="394" ht="255">
      <c r="A394" s="1" t="s">
        <v>185</v>
      </c>
      <c r="E394" s="27" t="s">
        <v>2122</v>
      </c>
    </row>
    <row r="395">
      <c r="A395" s="1" t="s">
        <v>178</v>
      </c>
      <c r="B395" s="1">
        <v>109</v>
      </c>
      <c r="C395" s="26" t="s">
        <v>2440</v>
      </c>
      <c r="D395" t="s">
        <v>180</v>
      </c>
      <c r="E395" s="27" t="s">
        <v>2441</v>
      </c>
      <c r="F395" s="28" t="s">
        <v>194</v>
      </c>
      <c r="G395" s="29">
        <v>7</v>
      </c>
      <c r="H395" s="28">
        <v>0</v>
      </c>
      <c r="I395" s="30">
        <f>ROUND(G395*H395,P4)</f>
        <v>0</v>
      </c>
      <c r="L395" s="31">
        <v>0</v>
      </c>
      <c r="M395" s="24">
        <f>ROUND(G395*L395,P4)</f>
        <v>0</v>
      </c>
      <c r="N395" s="25" t="s">
        <v>985</v>
      </c>
      <c r="O395" s="32">
        <f>M395*AA395</f>
        <v>0</v>
      </c>
      <c r="P395" s="1">
        <v>3</v>
      </c>
      <c r="AA395" s="1">
        <f>IF(P395=1,$O$3,IF(P395=2,$O$4,$O$5))</f>
        <v>0</v>
      </c>
    </row>
    <row r="396">
      <c r="A396" s="1" t="s">
        <v>183</v>
      </c>
      <c r="E396" s="27" t="s">
        <v>180</v>
      </c>
    </row>
    <row r="397">
      <c r="A397" s="1" t="s">
        <v>184</v>
      </c>
      <c r="E397" s="33" t="s">
        <v>929</v>
      </c>
    </row>
    <row r="398" ht="51">
      <c r="A398" s="1" t="s">
        <v>185</v>
      </c>
      <c r="E398" s="27" t="s">
        <v>1978</v>
      </c>
    </row>
    <row r="399">
      <c r="A399" s="1" t="s">
        <v>178</v>
      </c>
      <c r="B399" s="1">
        <v>110</v>
      </c>
      <c r="C399" s="26" t="s">
        <v>2251</v>
      </c>
      <c r="D399" t="s">
        <v>180</v>
      </c>
      <c r="E399" s="27" t="s">
        <v>2252</v>
      </c>
      <c r="F399" s="28" t="s">
        <v>207</v>
      </c>
      <c r="G399" s="29">
        <v>1</v>
      </c>
      <c r="H399" s="28">
        <v>0</v>
      </c>
      <c r="I399" s="30">
        <f>ROUND(G399*H399,P4)</f>
        <v>0</v>
      </c>
      <c r="L399" s="31">
        <v>0</v>
      </c>
      <c r="M399" s="24">
        <f>ROUND(G399*L399,P4)</f>
        <v>0</v>
      </c>
      <c r="N399" s="25" t="s">
        <v>985</v>
      </c>
      <c r="O399" s="32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183</v>
      </c>
      <c r="E400" s="27" t="s">
        <v>2253</v>
      </c>
    </row>
    <row r="401">
      <c r="A401" s="1" t="s">
        <v>184</v>
      </c>
      <c r="E401" s="33" t="s">
        <v>961</v>
      </c>
    </row>
    <row r="402" ht="25.5">
      <c r="A402" s="1" t="s">
        <v>185</v>
      </c>
      <c r="E402" s="27" t="s">
        <v>2161</v>
      </c>
    </row>
    <row r="403">
      <c r="A403" s="1" t="s">
        <v>178</v>
      </c>
      <c r="B403" s="1">
        <v>111</v>
      </c>
      <c r="C403" s="26" t="s">
        <v>2254</v>
      </c>
      <c r="D403" t="s">
        <v>180</v>
      </c>
      <c r="E403" s="27" t="s">
        <v>2442</v>
      </c>
      <c r="F403" s="28" t="s">
        <v>207</v>
      </c>
      <c r="G403" s="29">
        <v>2</v>
      </c>
      <c r="H403" s="28">
        <v>0</v>
      </c>
      <c r="I403" s="30">
        <f>ROUND(G403*H403,P4)</f>
        <v>0</v>
      </c>
      <c r="L403" s="31">
        <v>0</v>
      </c>
      <c r="M403" s="24">
        <f>ROUND(G403*L403,P4)</f>
        <v>0</v>
      </c>
      <c r="N403" s="25" t="s">
        <v>985</v>
      </c>
      <c r="O403" s="32">
        <f>M403*AA403</f>
        <v>0</v>
      </c>
      <c r="P403" s="1">
        <v>3</v>
      </c>
      <c r="AA403" s="1">
        <f>IF(P403=1,$O$3,IF(P403=2,$O$4,$O$5))</f>
        <v>0</v>
      </c>
    </row>
    <row r="404" ht="25.5">
      <c r="A404" s="1" t="s">
        <v>183</v>
      </c>
      <c r="E404" s="27" t="s">
        <v>2443</v>
      </c>
    </row>
    <row r="405">
      <c r="A405" s="1" t="s">
        <v>184</v>
      </c>
      <c r="E405" s="33" t="s">
        <v>908</v>
      </c>
    </row>
    <row r="406" ht="38.25">
      <c r="A406" s="1" t="s">
        <v>185</v>
      </c>
      <c r="E406" s="27" t="s">
        <v>2258</v>
      </c>
    </row>
    <row r="407">
      <c r="A407" s="1" t="s">
        <v>178</v>
      </c>
      <c r="B407" s="1">
        <v>112</v>
      </c>
      <c r="C407" s="26" t="s">
        <v>2444</v>
      </c>
      <c r="D407" t="s">
        <v>180</v>
      </c>
      <c r="E407" s="27" t="s">
        <v>2445</v>
      </c>
      <c r="F407" s="28" t="s">
        <v>207</v>
      </c>
      <c r="G407" s="29">
        <v>3</v>
      </c>
      <c r="H407" s="28">
        <v>0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985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183</v>
      </c>
      <c r="E408" s="27" t="s">
        <v>2446</v>
      </c>
    </row>
    <row r="409">
      <c r="A409" s="1" t="s">
        <v>184</v>
      </c>
      <c r="E409" s="33" t="s">
        <v>962</v>
      </c>
    </row>
    <row r="410" ht="38.25">
      <c r="A410" s="1" t="s">
        <v>185</v>
      </c>
      <c r="E410" s="27" t="s">
        <v>2258</v>
      </c>
    </row>
    <row r="411">
      <c r="A411" s="1" t="s">
        <v>178</v>
      </c>
      <c r="B411" s="1">
        <v>113</v>
      </c>
      <c r="C411" s="26" t="s">
        <v>2447</v>
      </c>
      <c r="D411" t="s">
        <v>180</v>
      </c>
      <c r="E411" s="27" t="s">
        <v>2448</v>
      </c>
      <c r="F411" s="28" t="s">
        <v>207</v>
      </c>
      <c r="G411" s="29">
        <v>1</v>
      </c>
      <c r="H411" s="28">
        <v>0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985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183</v>
      </c>
      <c r="E412" s="27" t="s">
        <v>2449</v>
      </c>
    </row>
    <row r="413">
      <c r="A413" s="1" t="s">
        <v>184</v>
      </c>
    </row>
    <row r="414" ht="409.5">
      <c r="A414" s="1" t="s">
        <v>185</v>
      </c>
      <c r="E414" s="27" t="s">
        <v>2171</v>
      </c>
    </row>
    <row r="415">
      <c r="A415" s="1" t="s">
        <v>178</v>
      </c>
      <c r="B415" s="1">
        <v>114</v>
      </c>
      <c r="C415" s="26" t="s">
        <v>2450</v>
      </c>
      <c r="D415" t="s">
        <v>180</v>
      </c>
      <c r="E415" s="27" t="s">
        <v>2451</v>
      </c>
      <c r="F415" s="28" t="s">
        <v>194</v>
      </c>
      <c r="G415" s="29">
        <v>344.19999999999999</v>
      </c>
      <c r="H415" s="28">
        <v>0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985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 ht="63.75">
      <c r="A416" s="1" t="s">
        <v>183</v>
      </c>
      <c r="E416" s="27" t="s">
        <v>2452</v>
      </c>
    </row>
    <row r="417">
      <c r="A417" s="1" t="s">
        <v>184</v>
      </c>
      <c r="E417" s="33" t="s">
        <v>2453</v>
      </c>
    </row>
    <row r="418" ht="357">
      <c r="A418" s="1" t="s">
        <v>185</v>
      </c>
      <c r="E418" s="27" t="s">
        <v>1047</v>
      </c>
    </row>
    <row r="419">
      <c r="A419" s="1" t="s">
        <v>175</v>
      </c>
      <c r="C419" s="22" t="s">
        <v>653</v>
      </c>
      <c r="E419" s="23" t="s">
        <v>1131</v>
      </c>
      <c r="L419" s="24">
        <f>SUMIFS(L420:L451,A420:A451,"P")</f>
        <v>0</v>
      </c>
      <c r="M419" s="24">
        <f>SUMIFS(M420:M451,A420:A451,"P")</f>
        <v>0</v>
      </c>
      <c r="N419" s="25"/>
    </row>
    <row r="420">
      <c r="A420" s="1" t="s">
        <v>178</v>
      </c>
      <c r="B420" s="1">
        <v>85</v>
      </c>
      <c r="C420" s="26" t="s">
        <v>2263</v>
      </c>
      <c r="D420" t="s">
        <v>180</v>
      </c>
      <c r="E420" s="27" t="s">
        <v>2264</v>
      </c>
      <c r="F420" s="28" t="s">
        <v>207</v>
      </c>
      <c r="G420" s="29">
        <v>22</v>
      </c>
      <c r="H420" s="28">
        <v>0</v>
      </c>
      <c r="I420" s="30">
        <f>ROUND(G420*H420,P4)</f>
        <v>0</v>
      </c>
      <c r="L420" s="31">
        <v>0</v>
      </c>
      <c r="M420" s="24">
        <f>ROUND(G420*L420,P4)</f>
        <v>0</v>
      </c>
      <c r="N420" s="25" t="s">
        <v>985</v>
      </c>
      <c r="O420" s="32">
        <f>M420*AA420</f>
        <v>0</v>
      </c>
      <c r="P420" s="1">
        <v>3</v>
      </c>
      <c r="AA420" s="1">
        <f>IF(P420=1,$O$3,IF(P420=2,$O$4,$O$5))</f>
        <v>0</v>
      </c>
    </row>
    <row r="421">
      <c r="A421" s="1" t="s">
        <v>183</v>
      </c>
      <c r="E421" s="27" t="s">
        <v>180</v>
      </c>
    </row>
    <row r="422">
      <c r="A422" s="1" t="s">
        <v>184</v>
      </c>
    </row>
    <row r="423" ht="38.25">
      <c r="A423" s="1" t="s">
        <v>185</v>
      </c>
      <c r="E423" s="27" t="s">
        <v>1988</v>
      </c>
    </row>
    <row r="424">
      <c r="A424" s="1" t="s">
        <v>178</v>
      </c>
      <c r="B424" s="1">
        <v>86</v>
      </c>
      <c r="C424" s="26" t="s">
        <v>2032</v>
      </c>
      <c r="D424" t="s">
        <v>180</v>
      </c>
      <c r="E424" s="27" t="s">
        <v>2033</v>
      </c>
      <c r="F424" s="28" t="s">
        <v>2034</v>
      </c>
      <c r="G424" s="29">
        <v>10</v>
      </c>
      <c r="H424" s="28">
        <v>0</v>
      </c>
      <c r="I424" s="30">
        <f>ROUND(G424*H424,P4)</f>
        <v>0</v>
      </c>
      <c r="L424" s="31">
        <v>0</v>
      </c>
      <c r="M424" s="24">
        <f>ROUND(G424*L424,P4)</f>
        <v>0</v>
      </c>
      <c r="N424" s="25" t="s">
        <v>985</v>
      </c>
      <c r="O424" s="32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183</v>
      </c>
      <c r="E425" s="27" t="s">
        <v>180</v>
      </c>
    </row>
    <row r="426">
      <c r="A426" s="1" t="s">
        <v>184</v>
      </c>
    </row>
    <row r="427" ht="25.5">
      <c r="A427" s="1" t="s">
        <v>185</v>
      </c>
      <c r="E427" s="27" t="s">
        <v>2035</v>
      </c>
    </row>
    <row r="428">
      <c r="A428" s="1" t="s">
        <v>178</v>
      </c>
      <c r="B428" s="1">
        <v>87</v>
      </c>
      <c r="C428" s="26" t="s">
        <v>2265</v>
      </c>
      <c r="D428" t="s">
        <v>180</v>
      </c>
      <c r="E428" s="27" t="s">
        <v>2266</v>
      </c>
      <c r="F428" s="28" t="s">
        <v>182</v>
      </c>
      <c r="G428" s="29">
        <v>14</v>
      </c>
      <c r="H428" s="28">
        <v>0</v>
      </c>
      <c r="I428" s="30">
        <f>ROUND(G428*H428,P4)</f>
        <v>0</v>
      </c>
      <c r="L428" s="31">
        <v>0</v>
      </c>
      <c r="M428" s="24">
        <f>ROUND(G428*L428,P4)</f>
        <v>0</v>
      </c>
      <c r="N428" s="25" t="s">
        <v>985</v>
      </c>
      <c r="O428" s="32">
        <f>M428*AA428</f>
        <v>0</v>
      </c>
      <c r="P428" s="1">
        <v>3</v>
      </c>
      <c r="AA428" s="1">
        <f>IF(P428=1,$O$3,IF(P428=2,$O$4,$O$5))</f>
        <v>0</v>
      </c>
    </row>
    <row r="429">
      <c r="A429" s="1" t="s">
        <v>183</v>
      </c>
      <c r="E429" s="27" t="s">
        <v>180</v>
      </c>
    </row>
    <row r="430">
      <c r="A430" s="1" t="s">
        <v>184</v>
      </c>
      <c r="E430" s="33" t="s">
        <v>2454</v>
      </c>
    </row>
    <row r="431" ht="102">
      <c r="A431" s="1" t="s">
        <v>185</v>
      </c>
      <c r="E431" s="27" t="s">
        <v>1330</v>
      </c>
    </row>
    <row r="432">
      <c r="A432" s="1" t="s">
        <v>178</v>
      </c>
      <c r="B432" s="1">
        <v>88</v>
      </c>
      <c r="C432" s="26" t="s">
        <v>1331</v>
      </c>
      <c r="D432" t="s">
        <v>180</v>
      </c>
      <c r="E432" s="27" t="s">
        <v>1332</v>
      </c>
      <c r="F432" s="28" t="s">
        <v>182</v>
      </c>
      <c r="G432" s="29">
        <v>186</v>
      </c>
      <c r="H432" s="28">
        <v>0</v>
      </c>
      <c r="I432" s="30">
        <f>ROUND(G432*H432,P4)</f>
        <v>0</v>
      </c>
      <c r="L432" s="31">
        <v>0</v>
      </c>
      <c r="M432" s="24">
        <f>ROUND(G432*L432,P4)</f>
        <v>0</v>
      </c>
      <c r="N432" s="25" t="s">
        <v>985</v>
      </c>
      <c r="O432" s="32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183</v>
      </c>
      <c r="E433" s="27" t="s">
        <v>180</v>
      </c>
    </row>
    <row r="434">
      <c r="A434" s="1" t="s">
        <v>184</v>
      </c>
      <c r="E434" s="33" t="s">
        <v>2455</v>
      </c>
    </row>
    <row r="435" ht="102">
      <c r="A435" s="1" t="s">
        <v>185</v>
      </c>
      <c r="E435" s="27" t="s">
        <v>1330</v>
      </c>
    </row>
    <row r="436">
      <c r="A436" s="1" t="s">
        <v>178</v>
      </c>
      <c r="B436" s="1">
        <v>89</v>
      </c>
      <c r="C436" s="26" t="s">
        <v>2267</v>
      </c>
      <c r="D436" t="s">
        <v>180</v>
      </c>
      <c r="E436" s="27" t="s">
        <v>2268</v>
      </c>
      <c r="F436" s="28" t="s">
        <v>182</v>
      </c>
      <c r="G436" s="29">
        <v>6.4000000000000004</v>
      </c>
      <c r="H436" s="28">
        <v>0</v>
      </c>
      <c r="I436" s="30">
        <f>ROUND(G436*H436,P4)</f>
        <v>0</v>
      </c>
      <c r="L436" s="31">
        <v>0</v>
      </c>
      <c r="M436" s="24">
        <f>ROUND(G436*L436,P4)</f>
        <v>0</v>
      </c>
      <c r="N436" s="25" t="s">
        <v>985</v>
      </c>
      <c r="O436" s="32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183</v>
      </c>
      <c r="E437" s="27" t="s">
        <v>180</v>
      </c>
    </row>
    <row r="438">
      <c r="A438" s="1" t="s">
        <v>184</v>
      </c>
    </row>
    <row r="439" ht="76.5">
      <c r="A439" s="1" t="s">
        <v>185</v>
      </c>
      <c r="E439" s="27" t="s">
        <v>2038</v>
      </c>
    </row>
    <row r="440">
      <c r="A440" s="1" t="s">
        <v>178</v>
      </c>
      <c r="B440" s="1">
        <v>90</v>
      </c>
      <c r="C440" s="26" t="s">
        <v>2269</v>
      </c>
      <c r="D440" t="s">
        <v>180</v>
      </c>
      <c r="E440" s="27" t="s">
        <v>2270</v>
      </c>
      <c r="F440" s="28" t="s">
        <v>194</v>
      </c>
      <c r="G440" s="29">
        <v>100</v>
      </c>
      <c r="H440" s="28">
        <v>0</v>
      </c>
      <c r="I440" s="30">
        <f>ROUND(G440*H440,P4)</f>
        <v>0</v>
      </c>
      <c r="L440" s="31">
        <v>0</v>
      </c>
      <c r="M440" s="24">
        <f>ROUND(G440*L440,P4)</f>
        <v>0</v>
      </c>
      <c r="N440" s="25" t="s">
        <v>985</v>
      </c>
      <c r="O440" s="32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183</v>
      </c>
      <c r="E441" s="27" t="s">
        <v>180</v>
      </c>
    </row>
    <row r="442">
      <c r="A442" s="1" t="s">
        <v>184</v>
      </c>
      <c r="E442" s="33" t="s">
        <v>2456</v>
      </c>
    </row>
    <row r="443" ht="76.5">
      <c r="A443" s="1" t="s">
        <v>185</v>
      </c>
      <c r="E443" s="27" t="s">
        <v>2038</v>
      </c>
    </row>
    <row r="444">
      <c r="A444" s="1" t="s">
        <v>178</v>
      </c>
      <c r="B444" s="1">
        <v>91</v>
      </c>
      <c r="C444" s="26" t="s">
        <v>2457</v>
      </c>
      <c r="D444" t="s">
        <v>180</v>
      </c>
      <c r="E444" s="27" t="s">
        <v>2458</v>
      </c>
      <c r="F444" s="28" t="s">
        <v>194</v>
      </c>
      <c r="G444" s="29">
        <v>320</v>
      </c>
      <c r="H444" s="28">
        <v>0</v>
      </c>
      <c r="I444" s="30">
        <f>ROUND(G444*H444,P4)</f>
        <v>0</v>
      </c>
      <c r="L444" s="31">
        <v>0</v>
      </c>
      <c r="M444" s="24">
        <f>ROUND(G444*L444,P4)</f>
        <v>0</v>
      </c>
      <c r="N444" s="25" t="s">
        <v>985</v>
      </c>
      <c r="O444" s="32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183</v>
      </c>
      <c r="E445" s="27" t="s">
        <v>180</v>
      </c>
    </row>
    <row r="446">
      <c r="A446" s="1" t="s">
        <v>184</v>
      </c>
    </row>
    <row r="447" ht="76.5">
      <c r="A447" s="1" t="s">
        <v>185</v>
      </c>
      <c r="E447" s="27" t="s">
        <v>2038</v>
      </c>
    </row>
    <row r="448">
      <c r="A448" s="1" t="s">
        <v>178</v>
      </c>
      <c r="B448" s="1">
        <v>115</v>
      </c>
      <c r="C448" s="26" t="s">
        <v>2459</v>
      </c>
      <c r="D448" t="s">
        <v>180</v>
      </c>
      <c r="E448" s="27" t="s">
        <v>2460</v>
      </c>
      <c r="F448" s="28" t="s">
        <v>207</v>
      </c>
      <c r="G448" s="29">
        <v>2</v>
      </c>
      <c r="H448" s="28">
        <v>0</v>
      </c>
      <c r="I448" s="30">
        <f>ROUND(G448*H448,P4)</f>
        <v>0</v>
      </c>
      <c r="L448" s="31">
        <v>0</v>
      </c>
      <c r="M448" s="24">
        <f>ROUND(G448*L448,P4)</f>
        <v>0</v>
      </c>
      <c r="N448" s="25" t="s">
        <v>985</v>
      </c>
      <c r="O448" s="32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183</v>
      </c>
      <c r="E449" s="27" t="s">
        <v>2461</v>
      </c>
    </row>
    <row r="450">
      <c r="A450" s="1" t="s">
        <v>184</v>
      </c>
    </row>
    <row r="451" ht="76.5">
      <c r="A451" s="1" t="s">
        <v>185</v>
      </c>
      <c r="E451" s="27" t="s">
        <v>2462</v>
      </c>
    </row>
    <row r="452">
      <c r="A452" s="1" t="s">
        <v>175</v>
      </c>
      <c r="C452" s="22" t="s">
        <v>369</v>
      </c>
      <c r="E452" s="23" t="s">
        <v>855</v>
      </c>
      <c r="L452" s="24">
        <f>SUMIFS(L453:L476,A453:A476,"P")</f>
        <v>0</v>
      </c>
      <c r="M452" s="24">
        <f>SUMIFS(M453:M476,A453:A476,"P")</f>
        <v>0</v>
      </c>
      <c r="N452" s="25"/>
    </row>
    <row r="453" ht="25.5">
      <c r="A453" s="1" t="s">
        <v>178</v>
      </c>
      <c r="B453" s="1">
        <v>93</v>
      </c>
      <c r="C453" s="26" t="s">
        <v>666</v>
      </c>
      <c r="D453" t="s">
        <v>372</v>
      </c>
      <c r="E453" s="27" t="s">
        <v>667</v>
      </c>
      <c r="F453" s="28" t="s">
        <v>374</v>
      </c>
      <c r="G453" s="29">
        <v>6916.6840000000002</v>
      </c>
      <c r="H453" s="28">
        <v>0</v>
      </c>
      <c r="I453" s="30">
        <f>ROUND(G453*H453,P4)</f>
        <v>0</v>
      </c>
      <c r="L453" s="31">
        <v>0</v>
      </c>
      <c r="M453" s="24">
        <f>ROUND(G453*L453,P4)</f>
        <v>0</v>
      </c>
      <c r="N453" s="25" t="s">
        <v>985</v>
      </c>
      <c r="O453" s="32">
        <f>M453*AA453</f>
        <v>0</v>
      </c>
      <c r="P453" s="1">
        <v>3</v>
      </c>
      <c r="AA453" s="1">
        <f>IF(P453=1,$O$3,IF(P453=2,$O$4,$O$5))</f>
        <v>0</v>
      </c>
    </row>
    <row r="454" ht="38.25">
      <c r="A454" s="1" t="s">
        <v>183</v>
      </c>
      <c r="E454" s="27" t="s">
        <v>1554</v>
      </c>
    </row>
    <row r="455">
      <c r="A455" s="1" t="s">
        <v>184</v>
      </c>
      <c r="E455" s="33" t="s">
        <v>2463</v>
      </c>
    </row>
    <row r="456" ht="153">
      <c r="A456" s="1" t="s">
        <v>185</v>
      </c>
      <c r="E456" s="27" t="s">
        <v>859</v>
      </c>
    </row>
    <row r="457" ht="38.25">
      <c r="A457" s="1" t="s">
        <v>178</v>
      </c>
      <c r="B457" s="1">
        <v>94</v>
      </c>
      <c r="C457" s="26" t="s">
        <v>1453</v>
      </c>
      <c r="D457" t="s">
        <v>372</v>
      </c>
      <c r="E457" s="27" t="s">
        <v>1454</v>
      </c>
      <c r="F457" s="28" t="s">
        <v>374</v>
      </c>
      <c r="G457" s="29">
        <v>373.5</v>
      </c>
      <c r="H457" s="28">
        <v>0</v>
      </c>
      <c r="I457" s="30">
        <f>ROUND(G457*H457,P4)</f>
        <v>0</v>
      </c>
      <c r="L457" s="31">
        <v>0</v>
      </c>
      <c r="M457" s="24">
        <f>ROUND(G457*L457,P4)</f>
        <v>0</v>
      </c>
      <c r="N457" s="25" t="s">
        <v>985</v>
      </c>
      <c r="O457" s="32">
        <f>M457*AA457</f>
        <v>0</v>
      </c>
      <c r="P457" s="1">
        <v>3</v>
      </c>
      <c r="AA457" s="1">
        <f>IF(P457=1,$O$3,IF(P457=2,$O$4,$O$5))</f>
        <v>0</v>
      </c>
    </row>
    <row r="458" ht="38.25">
      <c r="A458" s="1" t="s">
        <v>183</v>
      </c>
      <c r="E458" s="27" t="s">
        <v>1554</v>
      </c>
    </row>
    <row r="459">
      <c r="A459" s="1" t="s">
        <v>184</v>
      </c>
      <c r="E459" s="33" t="s">
        <v>2464</v>
      </c>
    </row>
    <row r="460" ht="153">
      <c r="A460" s="1" t="s">
        <v>185</v>
      </c>
      <c r="E460" s="27" t="s">
        <v>859</v>
      </c>
    </row>
    <row r="461" ht="25.5">
      <c r="A461" s="1" t="s">
        <v>178</v>
      </c>
      <c r="B461" s="1">
        <v>95</v>
      </c>
      <c r="C461" s="26" t="s">
        <v>2042</v>
      </c>
      <c r="D461" t="s">
        <v>372</v>
      </c>
      <c r="E461" s="27" t="s">
        <v>2043</v>
      </c>
      <c r="F461" s="28" t="s">
        <v>374</v>
      </c>
      <c r="G461" s="29">
        <v>227.69999999999999</v>
      </c>
      <c r="H461" s="28">
        <v>0</v>
      </c>
      <c r="I461" s="30">
        <f>ROUND(G461*H461,P4)</f>
        <v>0</v>
      </c>
      <c r="L461" s="31">
        <v>0</v>
      </c>
      <c r="M461" s="24">
        <f>ROUND(G461*L461,P4)</f>
        <v>0</v>
      </c>
      <c r="N461" s="25" t="s">
        <v>985</v>
      </c>
      <c r="O461" s="32">
        <f>M461*AA461</f>
        <v>0</v>
      </c>
      <c r="P461" s="1">
        <v>3</v>
      </c>
      <c r="AA461" s="1">
        <f>IF(P461=1,$O$3,IF(P461=2,$O$4,$O$5))</f>
        <v>0</v>
      </c>
    </row>
    <row r="462" ht="38.25">
      <c r="A462" s="1" t="s">
        <v>183</v>
      </c>
      <c r="E462" s="27" t="s">
        <v>1791</v>
      </c>
    </row>
    <row r="463">
      <c r="A463" s="1" t="s">
        <v>184</v>
      </c>
      <c r="E463" s="33" t="s">
        <v>2465</v>
      </c>
    </row>
    <row r="464" ht="153">
      <c r="A464" s="1" t="s">
        <v>185</v>
      </c>
      <c r="E464" s="27" t="s">
        <v>859</v>
      </c>
    </row>
    <row r="465" ht="38.25">
      <c r="A465" s="1" t="s">
        <v>178</v>
      </c>
      <c r="B465" s="1">
        <v>96</v>
      </c>
      <c r="C465" s="26" t="s">
        <v>371</v>
      </c>
      <c r="D465" t="s">
        <v>372</v>
      </c>
      <c r="E465" s="27" t="s">
        <v>373</v>
      </c>
      <c r="F465" s="28" t="s">
        <v>374</v>
      </c>
      <c r="G465" s="29">
        <v>155</v>
      </c>
      <c r="H465" s="28">
        <v>0</v>
      </c>
      <c r="I465" s="30">
        <f>ROUND(G465*H465,P4)</f>
        <v>0</v>
      </c>
      <c r="L465" s="31">
        <v>0</v>
      </c>
      <c r="M465" s="24">
        <f>ROUND(G465*L465,P4)</f>
        <v>0</v>
      </c>
      <c r="N465" s="25" t="s">
        <v>985</v>
      </c>
      <c r="O465" s="32">
        <f>M465*AA465</f>
        <v>0</v>
      </c>
      <c r="P465" s="1">
        <v>3</v>
      </c>
      <c r="AA465" s="1">
        <f>IF(P465=1,$O$3,IF(P465=2,$O$4,$O$5))</f>
        <v>0</v>
      </c>
    </row>
    <row r="466" ht="38.25">
      <c r="A466" s="1" t="s">
        <v>183</v>
      </c>
      <c r="E466" s="27" t="s">
        <v>1791</v>
      </c>
    </row>
    <row r="467">
      <c r="A467" s="1" t="s">
        <v>184</v>
      </c>
      <c r="E467" s="33" t="s">
        <v>2466</v>
      </c>
    </row>
    <row r="468" ht="153">
      <c r="A468" s="1" t="s">
        <v>185</v>
      </c>
      <c r="E468" s="27" t="s">
        <v>859</v>
      </c>
    </row>
    <row r="469" ht="38.25">
      <c r="A469" s="1" t="s">
        <v>178</v>
      </c>
      <c r="B469" s="1">
        <v>97</v>
      </c>
      <c r="C469" s="26" t="s">
        <v>801</v>
      </c>
      <c r="D469" t="s">
        <v>372</v>
      </c>
      <c r="E469" s="27" t="s">
        <v>802</v>
      </c>
      <c r="F469" s="28" t="s">
        <v>374</v>
      </c>
      <c r="G469" s="29">
        <v>0.5</v>
      </c>
      <c r="H469" s="28">
        <v>0</v>
      </c>
      <c r="I469" s="30">
        <f>ROUND(G469*H469,P4)</f>
        <v>0</v>
      </c>
      <c r="L469" s="31">
        <v>0</v>
      </c>
      <c r="M469" s="24">
        <f>ROUND(G469*L469,P4)</f>
        <v>0</v>
      </c>
      <c r="N469" s="25" t="s">
        <v>985</v>
      </c>
      <c r="O469" s="32">
        <f>M469*AA469</f>
        <v>0</v>
      </c>
      <c r="P469" s="1">
        <v>3</v>
      </c>
      <c r="AA469" s="1">
        <f>IF(P469=1,$O$3,IF(P469=2,$O$4,$O$5))</f>
        <v>0</v>
      </c>
    </row>
    <row r="470" ht="38.25">
      <c r="A470" s="1" t="s">
        <v>183</v>
      </c>
      <c r="E470" s="27" t="s">
        <v>1791</v>
      </c>
    </row>
    <row r="471">
      <c r="A471" s="1" t="s">
        <v>184</v>
      </c>
      <c r="E471" s="33" t="s">
        <v>2467</v>
      </c>
    </row>
    <row r="472" ht="153">
      <c r="A472" s="1" t="s">
        <v>185</v>
      </c>
      <c r="E472" s="27" t="s">
        <v>859</v>
      </c>
    </row>
    <row r="473" ht="25.5">
      <c r="A473" s="1" t="s">
        <v>178</v>
      </c>
      <c r="B473" s="1">
        <v>98</v>
      </c>
      <c r="C473" s="26" t="s">
        <v>1521</v>
      </c>
      <c r="D473" t="s">
        <v>372</v>
      </c>
      <c r="E473" s="27" t="s">
        <v>1522</v>
      </c>
      <c r="F473" s="28" t="s">
        <v>374</v>
      </c>
      <c r="G473" s="29">
        <v>13.816000000000001</v>
      </c>
      <c r="H473" s="28">
        <v>0</v>
      </c>
      <c r="I473" s="30">
        <f>ROUND(G473*H473,P4)</f>
        <v>0</v>
      </c>
      <c r="L473" s="31">
        <v>0</v>
      </c>
      <c r="M473" s="24">
        <f>ROUND(G473*L473,P4)</f>
        <v>0</v>
      </c>
      <c r="N473" s="25" t="s">
        <v>985</v>
      </c>
      <c r="O473" s="32">
        <f>M473*AA473</f>
        <v>0</v>
      </c>
      <c r="P473" s="1">
        <v>3</v>
      </c>
      <c r="AA473" s="1">
        <f>IF(P473=1,$O$3,IF(P473=2,$O$4,$O$5))</f>
        <v>0</v>
      </c>
    </row>
    <row r="474" ht="38.25">
      <c r="A474" s="1" t="s">
        <v>183</v>
      </c>
      <c r="E474" s="27" t="s">
        <v>1792</v>
      </c>
    </row>
    <row r="475">
      <c r="A475" s="1" t="s">
        <v>184</v>
      </c>
      <c r="E475" s="33" t="s">
        <v>2468</v>
      </c>
    </row>
    <row r="476" ht="153">
      <c r="A476" s="1" t="s">
        <v>185</v>
      </c>
      <c r="E476" s="27" t="s">
        <v>859</v>
      </c>
    </row>
  </sheetData>
  <sheetProtection sheet="1" objects="1" scenarios="1" spinCount="100000" saltValue="tkq2RbeVJE4RhkgTdgJevQQ+yE3e3vPSBF/0n+/KaxFKjPHFUT4iATg9T4Y3UkV6DWA9fHXhNGobFIQ00wg/Ig==" hashValue="O9Jlb63haIsQTs0f15hcs1pA2IdqKGdR7hBADSWglxeeiU69xm2UTZGitSl50GQ1Of+kMuj4AKvRr8WN9t9nR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COUNTIFS(L8:L299,"=0",A8:A299,"P")+COUNTIFS(L8:L299,"",A8:A299,"P")+SUM(Q8:Q299)</f>
        <v>0</v>
      </c>
    </row>
    <row r="8" ht="25.5">
      <c r="A8" s="1" t="s">
        <v>173</v>
      </c>
      <c r="C8" s="22" t="s">
        <v>2469</v>
      </c>
      <c r="E8" s="23" t="s">
        <v>83</v>
      </c>
      <c r="L8" s="24">
        <f>L9+L78+L99+L124+L169+L174+L183+L188+L221+L278</f>
        <v>0</v>
      </c>
      <c r="M8" s="24">
        <f>M9+M78+M99+M124+M169+M174+M183+M188+M221+M278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SUMIFS(L10:L77,A10:A77,"P")</f>
        <v>0</v>
      </c>
      <c r="M9" s="24">
        <f>SUMIFS(M10:M77,A10:A77,"P")</f>
        <v>0</v>
      </c>
      <c r="N9" s="25"/>
    </row>
    <row r="10">
      <c r="A10" s="1" t="s">
        <v>178</v>
      </c>
      <c r="B10" s="1">
        <v>1</v>
      </c>
      <c r="C10" s="26" t="s">
        <v>2470</v>
      </c>
      <c r="D10" t="s">
        <v>180</v>
      </c>
      <c r="E10" s="27" t="s">
        <v>2471</v>
      </c>
      <c r="F10" s="28" t="s">
        <v>182</v>
      </c>
      <c r="G10" s="29">
        <v>65.680000000000007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2471</v>
      </c>
    </row>
    <row r="12" ht="38.25">
      <c r="A12" s="1" t="s">
        <v>184</v>
      </c>
      <c r="E12" s="33" t="s">
        <v>2472</v>
      </c>
    </row>
    <row r="13" ht="102">
      <c r="A13" s="1" t="s">
        <v>185</v>
      </c>
      <c r="E13" s="27" t="s">
        <v>2473</v>
      </c>
    </row>
    <row r="14" ht="25.5">
      <c r="A14" s="1" t="s">
        <v>178</v>
      </c>
      <c r="B14" s="1">
        <v>2</v>
      </c>
      <c r="C14" s="26" t="s">
        <v>2474</v>
      </c>
      <c r="D14" t="s">
        <v>180</v>
      </c>
      <c r="E14" s="27" t="s">
        <v>2475</v>
      </c>
      <c r="F14" s="28" t="s">
        <v>182</v>
      </c>
      <c r="G14" s="29">
        <v>1372.3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2475</v>
      </c>
    </row>
    <row r="16" ht="76.5">
      <c r="A16" s="1" t="s">
        <v>184</v>
      </c>
      <c r="E16" s="33" t="s">
        <v>2476</v>
      </c>
    </row>
    <row r="17" ht="102">
      <c r="A17" s="1" t="s">
        <v>185</v>
      </c>
      <c r="E17" s="27" t="s">
        <v>2473</v>
      </c>
    </row>
    <row r="18" ht="25.5">
      <c r="A18" s="1" t="s">
        <v>178</v>
      </c>
      <c r="B18" s="1">
        <v>3</v>
      </c>
      <c r="C18" s="26" t="s">
        <v>2477</v>
      </c>
      <c r="D18" t="s">
        <v>180</v>
      </c>
      <c r="E18" s="27" t="s">
        <v>2478</v>
      </c>
      <c r="F18" s="28" t="s">
        <v>194</v>
      </c>
      <c r="G18" s="29">
        <v>555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2478</v>
      </c>
    </row>
    <row r="20" ht="38.25">
      <c r="A20" s="1" t="s">
        <v>184</v>
      </c>
      <c r="E20" s="33" t="s">
        <v>2479</v>
      </c>
    </row>
    <row r="21" ht="102">
      <c r="A21" s="1" t="s">
        <v>185</v>
      </c>
      <c r="E21" s="27" t="s">
        <v>2473</v>
      </c>
    </row>
    <row r="22">
      <c r="A22" s="1" t="s">
        <v>178</v>
      </c>
      <c r="B22" s="1">
        <v>4</v>
      </c>
      <c r="C22" s="26" t="s">
        <v>2480</v>
      </c>
      <c r="D22" t="s">
        <v>180</v>
      </c>
      <c r="E22" s="27" t="s">
        <v>2481</v>
      </c>
      <c r="F22" s="28" t="s">
        <v>182</v>
      </c>
      <c r="G22" s="29">
        <v>563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2481</v>
      </c>
    </row>
    <row r="24" ht="38.25">
      <c r="A24" s="1" t="s">
        <v>184</v>
      </c>
      <c r="E24" s="33" t="s">
        <v>2482</v>
      </c>
    </row>
    <row r="25" ht="102">
      <c r="A25" s="1" t="s">
        <v>185</v>
      </c>
      <c r="E25" s="27" t="s">
        <v>2473</v>
      </c>
    </row>
    <row r="26">
      <c r="A26" s="1" t="s">
        <v>178</v>
      </c>
      <c r="B26" s="1">
        <v>5</v>
      </c>
      <c r="C26" s="26" t="s">
        <v>1872</v>
      </c>
      <c r="D26" t="s">
        <v>180</v>
      </c>
      <c r="E26" s="27" t="s">
        <v>1873</v>
      </c>
      <c r="F26" s="28" t="s">
        <v>182</v>
      </c>
      <c r="G26" s="29">
        <v>174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1873</v>
      </c>
    </row>
    <row r="28" ht="25.5">
      <c r="A28" s="1" t="s">
        <v>184</v>
      </c>
      <c r="E28" s="33" t="s">
        <v>2483</v>
      </c>
    </row>
    <row r="29" ht="63.75">
      <c r="A29" s="1" t="s">
        <v>185</v>
      </c>
      <c r="E29" s="27" t="s">
        <v>2484</v>
      </c>
    </row>
    <row r="30">
      <c r="A30" s="1" t="s">
        <v>178</v>
      </c>
      <c r="B30" s="1">
        <v>6</v>
      </c>
      <c r="C30" s="26" t="s">
        <v>2485</v>
      </c>
      <c r="D30" t="s">
        <v>180</v>
      </c>
      <c r="E30" s="27" t="s">
        <v>2486</v>
      </c>
      <c r="F30" s="28" t="s">
        <v>182</v>
      </c>
      <c r="G30" s="29">
        <v>3445.5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2486</v>
      </c>
    </row>
    <row r="32" ht="178.5">
      <c r="A32" s="1" t="s">
        <v>184</v>
      </c>
      <c r="E32" s="33" t="s">
        <v>2487</v>
      </c>
    </row>
    <row r="33" ht="408">
      <c r="A33" s="1" t="s">
        <v>185</v>
      </c>
      <c r="E33" s="27" t="s">
        <v>2488</v>
      </c>
    </row>
    <row r="34">
      <c r="A34" s="1" t="s">
        <v>178</v>
      </c>
      <c r="B34" s="1">
        <v>7</v>
      </c>
      <c r="C34" s="26" t="s">
        <v>1342</v>
      </c>
      <c r="D34" t="s">
        <v>180</v>
      </c>
      <c r="E34" s="27" t="s">
        <v>1343</v>
      </c>
      <c r="F34" s="28" t="s">
        <v>182</v>
      </c>
      <c r="G34" s="29">
        <v>67.799999999999997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1343</v>
      </c>
    </row>
    <row r="36" ht="51">
      <c r="A36" s="1" t="s">
        <v>184</v>
      </c>
      <c r="E36" s="33" t="s">
        <v>2489</v>
      </c>
    </row>
    <row r="37" ht="357">
      <c r="A37" s="1" t="s">
        <v>185</v>
      </c>
      <c r="E37" s="27" t="s">
        <v>1341</v>
      </c>
    </row>
    <row r="38">
      <c r="A38" s="1" t="s">
        <v>178</v>
      </c>
      <c r="B38" s="1">
        <v>8</v>
      </c>
      <c r="C38" s="26" t="s">
        <v>2490</v>
      </c>
      <c r="D38" t="s">
        <v>180</v>
      </c>
      <c r="E38" s="27" t="s">
        <v>2491</v>
      </c>
      <c r="F38" s="28" t="s">
        <v>182</v>
      </c>
      <c r="G38" s="29">
        <v>765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2491</v>
      </c>
    </row>
    <row r="40" ht="127.5">
      <c r="A40" s="1" t="s">
        <v>184</v>
      </c>
      <c r="E40" s="33" t="s">
        <v>2492</v>
      </c>
    </row>
    <row r="41" ht="306">
      <c r="A41" s="1" t="s">
        <v>185</v>
      </c>
      <c r="E41" s="27" t="s">
        <v>2493</v>
      </c>
    </row>
    <row r="42">
      <c r="A42" s="1" t="s">
        <v>178</v>
      </c>
      <c r="B42" s="1">
        <v>9</v>
      </c>
      <c r="C42" s="26" t="s">
        <v>196</v>
      </c>
      <c r="D42" t="s">
        <v>180</v>
      </c>
      <c r="E42" s="27" t="s">
        <v>197</v>
      </c>
      <c r="F42" s="28" t="s">
        <v>182</v>
      </c>
      <c r="G42" s="29">
        <v>65.799999999999997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180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197</v>
      </c>
    </row>
    <row r="44" ht="51">
      <c r="A44" s="1" t="s">
        <v>184</v>
      </c>
      <c r="E44" s="33" t="s">
        <v>2494</v>
      </c>
    </row>
    <row r="45" ht="229.5">
      <c r="A45" s="1" t="s">
        <v>185</v>
      </c>
      <c r="E45" s="27" t="s">
        <v>2495</v>
      </c>
    </row>
    <row r="46">
      <c r="A46" s="1" t="s">
        <v>178</v>
      </c>
      <c r="B46" s="1">
        <v>10</v>
      </c>
      <c r="C46" s="26" t="s">
        <v>579</v>
      </c>
      <c r="D46" t="s">
        <v>180</v>
      </c>
      <c r="E46" s="27" t="s">
        <v>580</v>
      </c>
      <c r="F46" s="28" t="s">
        <v>201</v>
      </c>
      <c r="G46" s="29">
        <v>4500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180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580</v>
      </c>
    </row>
    <row r="48" ht="127.5">
      <c r="A48" s="1" t="s">
        <v>184</v>
      </c>
      <c r="E48" s="33" t="s">
        <v>2496</v>
      </c>
    </row>
    <row r="49" ht="51">
      <c r="A49" s="1" t="s">
        <v>185</v>
      </c>
      <c r="E49" s="27" t="s">
        <v>1348</v>
      </c>
    </row>
    <row r="50">
      <c r="A50" s="1" t="s">
        <v>178</v>
      </c>
      <c r="B50" s="1">
        <v>11</v>
      </c>
      <c r="C50" s="26" t="s">
        <v>2497</v>
      </c>
      <c r="D50" t="s">
        <v>180</v>
      </c>
      <c r="E50" s="27" t="s">
        <v>2498</v>
      </c>
      <c r="F50" s="28" t="s">
        <v>182</v>
      </c>
      <c r="G50" s="29">
        <v>198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180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2498</v>
      </c>
    </row>
    <row r="52" ht="38.25">
      <c r="A52" s="1" t="s">
        <v>184</v>
      </c>
      <c r="E52" s="33" t="s">
        <v>2499</v>
      </c>
    </row>
    <row r="53" ht="63.75">
      <c r="A53" s="1" t="s">
        <v>185</v>
      </c>
      <c r="E53" s="27" t="s">
        <v>895</v>
      </c>
    </row>
    <row r="54">
      <c r="A54" s="1" t="s">
        <v>178</v>
      </c>
      <c r="B54" s="1">
        <v>12</v>
      </c>
      <c r="C54" s="26" t="s">
        <v>2500</v>
      </c>
      <c r="D54" t="s">
        <v>180</v>
      </c>
      <c r="E54" s="27" t="s">
        <v>2501</v>
      </c>
      <c r="F54" s="28" t="s">
        <v>182</v>
      </c>
      <c r="G54" s="29">
        <v>30.75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180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2501</v>
      </c>
    </row>
    <row r="56" ht="38.25">
      <c r="A56" s="1" t="s">
        <v>184</v>
      </c>
      <c r="E56" s="33" t="s">
        <v>2502</v>
      </c>
    </row>
    <row r="57" ht="51">
      <c r="A57" s="1" t="s">
        <v>185</v>
      </c>
      <c r="E57" s="27" t="s">
        <v>2503</v>
      </c>
    </row>
    <row r="58">
      <c r="A58" s="1" t="s">
        <v>178</v>
      </c>
      <c r="B58" s="1">
        <v>13</v>
      </c>
      <c r="C58" s="26" t="s">
        <v>896</v>
      </c>
      <c r="D58" t="s">
        <v>180</v>
      </c>
      <c r="E58" s="27" t="s">
        <v>897</v>
      </c>
      <c r="F58" s="28" t="s">
        <v>201</v>
      </c>
      <c r="G58" s="29">
        <v>1525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897</v>
      </c>
    </row>
    <row r="60" ht="38.25">
      <c r="A60" s="1" t="s">
        <v>184</v>
      </c>
      <c r="E60" s="33" t="s">
        <v>2504</v>
      </c>
    </row>
    <row r="61" ht="63.75">
      <c r="A61" s="1" t="s">
        <v>185</v>
      </c>
      <c r="E61" s="27" t="s">
        <v>898</v>
      </c>
    </row>
    <row r="62">
      <c r="A62" s="1" t="s">
        <v>178</v>
      </c>
      <c r="B62" s="1">
        <v>14</v>
      </c>
      <c r="C62" s="26" t="s">
        <v>2505</v>
      </c>
      <c r="D62" t="s">
        <v>180</v>
      </c>
      <c r="E62" s="27" t="s">
        <v>2506</v>
      </c>
      <c r="F62" s="28" t="s">
        <v>201</v>
      </c>
      <c r="G62" s="29">
        <v>174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2506</v>
      </c>
    </row>
    <row r="64" ht="25.5">
      <c r="A64" s="1" t="s">
        <v>184</v>
      </c>
      <c r="E64" s="33" t="s">
        <v>2483</v>
      </c>
    </row>
    <row r="65">
      <c r="A65" s="1" t="s">
        <v>185</v>
      </c>
      <c r="E65" s="27" t="s">
        <v>180</v>
      </c>
    </row>
    <row r="66">
      <c r="A66" s="1" t="s">
        <v>178</v>
      </c>
      <c r="B66" s="1">
        <v>62</v>
      </c>
      <c r="C66" s="26" t="s">
        <v>2265</v>
      </c>
      <c r="D66" t="s">
        <v>180</v>
      </c>
      <c r="E66" s="27" t="s">
        <v>2266</v>
      </c>
      <c r="F66" s="28" t="s">
        <v>182</v>
      </c>
      <c r="G66" s="29">
        <v>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180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2266</v>
      </c>
    </row>
    <row r="68" ht="38.25">
      <c r="A68" s="1" t="s">
        <v>184</v>
      </c>
      <c r="E68" s="33" t="s">
        <v>2507</v>
      </c>
    </row>
    <row r="69" ht="114.75">
      <c r="A69" s="1" t="s">
        <v>185</v>
      </c>
      <c r="E69" s="27" t="s">
        <v>1509</v>
      </c>
    </row>
    <row r="70">
      <c r="A70" s="1" t="s">
        <v>178</v>
      </c>
      <c r="B70" s="1">
        <v>63</v>
      </c>
      <c r="C70" s="26" t="s">
        <v>2508</v>
      </c>
      <c r="D70" t="s">
        <v>180</v>
      </c>
      <c r="E70" s="27" t="s">
        <v>2509</v>
      </c>
      <c r="F70" s="28" t="s">
        <v>207</v>
      </c>
      <c r="G70" s="29">
        <v>6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180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2509</v>
      </c>
    </row>
    <row r="72" ht="38.25">
      <c r="A72" s="1" t="s">
        <v>184</v>
      </c>
      <c r="E72" s="33" t="s">
        <v>2510</v>
      </c>
    </row>
    <row r="73" ht="102">
      <c r="A73" s="1" t="s">
        <v>185</v>
      </c>
      <c r="E73" s="27" t="s">
        <v>2511</v>
      </c>
    </row>
    <row r="74">
      <c r="A74" s="1" t="s">
        <v>178</v>
      </c>
      <c r="B74" s="1">
        <v>69</v>
      </c>
      <c r="C74" s="26" t="s">
        <v>2512</v>
      </c>
      <c r="D74" t="s">
        <v>180</v>
      </c>
      <c r="E74" s="27" t="s">
        <v>2513</v>
      </c>
      <c r="F74" s="28" t="s">
        <v>182</v>
      </c>
      <c r="G74" s="29">
        <v>54.75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180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2513</v>
      </c>
    </row>
    <row r="76" ht="38.25">
      <c r="A76" s="1" t="s">
        <v>184</v>
      </c>
      <c r="E76" s="33" t="s">
        <v>2514</v>
      </c>
    </row>
    <row r="77" ht="191.25">
      <c r="A77" s="1" t="s">
        <v>185</v>
      </c>
      <c r="E77" s="27" t="s">
        <v>2515</v>
      </c>
    </row>
    <row r="78">
      <c r="A78" s="1" t="s">
        <v>175</v>
      </c>
      <c r="C78" s="22" t="s">
        <v>594</v>
      </c>
      <c r="E78" s="23" t="s">
        <v>595</v>
      </c>
      <c r="L78" s="24">
        <f>SUMIFS(L79:L98,A79:A98,"P")</f>
        <v>0</v>
      </c>
      <c r="M78" s="24">
        <f>SUMIFS(M79:M98,A79:A98,"P")</f>
        <v>0</v>
      </c>
      <c r="N78" s="25"/>
    </row>
    <row r="79">
      <c r="A79" s="1" t="s">
        <v>178</v>
      </c>
      <c r="B79" s="1">
        <v>15</v>
      </c>
      <c r="C79" s="26" t="s">
        <v>2516</v>
      </c>
      <c r="D79" t="s">
        <v>180</v>
      </c>
      <c r="E79" s="27" t="s">
        <v>2517</v>
      </c>
      <c r="F79" s="28" t="s">
        <v>201</v>
      </c>
      <c r="G79" s="29">
        <v>2382.5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2517</v>
      </c>
    </row>
    <row r="81" ht="51">
      <c r="A81" s="1" t="s">
        <v>184</v>
      </c>
      <c r="E81" s="33" t="s">
        <v>2518</v>
      </c>
    </row>
    <row r="82" ht="89.25">
      <c r="A82" s="1" t="s">
        <v>185</v>
      </c>
      <c r="E82" s="27" t="s">
        <v>2519</v>
      </c>
    </row>
    <row r="83">
      <c r="A83" s="1" t="s">
        <v>178</v>
      </c>
      <c r="B83" s="1">
        <v>16</v>
      </c>
      <c r="C83" s="26" t="s">
        <v>2520</v>
      </c>
      <c r="D83" t="s">
        <v>180</v>
      </c>
      <c r="E83" s="27" t="s">
        <v>2521</v>
      </c>
      <c r="F83" s="28" t="s">
        <v>194</v>
      </c>
      <c r="G83" s="29">
        <v>1185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2521</v>
      </c>
    </row>
    <row r="85" ht="89.25">
      <c r="A85" s="1" t="s">
        <v>184</v>
      </c>
      <c r="E85" s="33" t="s">
        <v>2522</v>
      </c>
    </row>
    <row r="86" ht="191.25">
      <c r="A86" s="1" t="s">
        <v>185</v>
      </c>
      <c r="E86" s="27" t="s">
        <v>2523</v>
      </c>
    </row>
    <row r="87">
      <c r="A87" s="1" t="s">
        <v>178</v>
      </c>
      <c r="B87" s="1">
        <v>17</v>
      </c>
      <c r="C87" s="26" t="s">
        <v>2524</v>
      </c>
      <c r="D87" t="s">
        <v>180</v>
      </c>
      <c r="E87" s="27" t="s">
        <v>2525</v>
      </c>
      <c r="F87" s="28" t="s">
        <v>182</v>
      </c>
      <c r="G87" s="29">
        <v>2250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2525</v>
      </c>
    </row>
    <row r="89" ht="38.25">
      <c r="A89" s="1" t="s">
        <v>184</v>
      </c>
      <c r="E89" s="33" t="s">
        <v>2526</v>
      </c>
    </row>
    <row r="90" ht="76.5">
      <c r="A90" s="1" t="s">
        <v>185</v>
      </c>
      <c r="E90" s="27" t="s">
        <v>2527</v>
      </c>
    </row>
    <row r="91">
      <c r="A91" s="1" t="s">
        <v>178</v>
      </c>
      <c r="B91" s="1">
        <v>18</v>
      </c>
      <c r="C91" s="26" t="s">
        <v>599</v>
      </c>
      <c r="D91" t="s">
        <v>180</v>
      </c>
      <c r="E91" s="27" t="s">
        <v>600</v>
      </c>
      <c r="F91" s="28" t="s">
        <v>201</v>
      </c>
      <c r="G91" s="29">
        <v>2118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600</v>
      </c>
    </row>
    <row r="93" ht="51">
      <c r="A93" s="1" t="s">
        <v>184</v>
      </c>
      <c r="E93" s="33" t="s">
        <v>2528</v>
      </c>
    </row>
    <row r="94" ht="102">
      <c r="A94" s="1" t="s">
        <v>185</v>
      </c>
      <c r="E94" s="27" t="s">
        <v>2529</v>
      </c>
    </row>
    <row r="95">
      <c r="A95" s="1" t="s">
        <v>178</v>
      </c>
      <c r="B95" s="1">
        <v>19</v>
      </c>
      <c r="C95" s="26" t="s">
        <v>2530</v>
      </c>
      <c r="D95" t="s">
        <v>180</v>
      </c>
      <c r="E95" s="27" t="s">
        <v>2531</v>
      </c>
      <c r="F95" s="28" t="s">
        <v>201</v>
      </c>
      <c r="G95" s="29">
        <v>3100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2531</v>
      </c>
    </row>
    <row r="97" ht="38.25">
      <c r="A97" s="1" t="s">
        <v>184</v>
      </c>
      <c r="E97" s="33" t="s">
        <v>2532</v>
      </c>
    </row>
    <row r="98" ht="153">
      <c r="A98" s="1" t="s">
        <v>185</v>
      </c>
      <c r="E98" s="27" t="s">
        <v>2533</v>
      </c>
    </row>
    <row r="99">
      <c r="A99" s="1" t="s">
        <v>175</v>
      </c>
      <c r="C99" s="22" t="s">
        <v>603</v>
      </c>
      <c r="E99" s="23" t="s">
        <v>604</v>
      </c>
      <c r="L99" s="24">
        <f>SUMIFS(L100:L123,A100:A123,"P")</f>
        <v>0</v>
      </c>
      <c r="M99" s="24">
        <f>SUMIFS(M100:M123,A100:A123,"P")</f>
        <v>0</v>
      </c>
      <c r="N99" s="25"/>
    </row>
    <row r="100">
      <c r="A100" s="1" t="s">
        <v>178</v>
      </c>
      <c r="B100" s="1">
        <v>70</v>
      </c>
      <c r="C100" s="26" t="s">
        <v>2534</v>
      </c>
      <c r="D100" t="s">
        <v>180</v>
      </c>
      <c r="E100" s="27" t="s">
        <v>2535</v>
      </c>
      <c r="F100" s="28" t="s">
        <v>207</v>
      </c>
      <c r="G100" s="29">
        <v>2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2535</v>
      </c>
    </row>
    <row r="102" ht="25.5">
      <c r="A102" s="1" t="s">
        <v>184</v>
      </c>
      <c r="E102" s="33" t="s">
        <v>2536</v>
      </c>
    </row>
    <row r="103" ht="178.5">
      <c r="A103" s="1" t="s">
        <v>185</v>
      </c>
      <c r="E103" s="27" t="s">
        <v>2537</v>
      </c>
    </row>
    <row r="104">
      <c r="A104" s="1" t="s">
        <v>178</v>
      </c>
      <c r="B104" s="1">
        <v>21</v>
      </c>
      <c r="C104" s="26" t="s">
        <v>1390</v>
      </c>
      <c r="D104" t="s">
        <v>180</v>
      </c>
      <c r="E104" s="27" t="s">
        <v>1391</v>
      </c>
      <c r="F104" s="28" t="s">
        <v>182</v>
      </c>
      <c r="G104" s="29">
        <v>635.5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180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1391</v>
      </c>
    </row>
    <row r="106" ht="51">
      <c r="A106" s="1" t="s">
        <v>184</v>
      </c>
      <c r="E106" s="33" t="s">
        <v>2538</v>
      </c>
    </row>
    <row r="107" ht="369.75">
      <c r="A107" s="1" t="s">
        <v>185</v>
      </c>
      <c r="E107" s="27" t="s">
        <v>1367</v>
      </c>
    </row>
    <row r="108">
      <c r="A108" s="1" t="s">
        <v>178</v>
      </c>
      <c r="B108" s="1">
        <v>22</v>
      </c>
      <c r="C108" s="26" t="s">
        <v>1255</v>
      </c>
      <c r="D108" t="s">
        <v>180</v>
      </c>
      <c r="E108" s="27" t="s">
        <v>1256</v>
      </c>
      <c r="F108" s="28" t="s">
        <v>182</v>
      </c>
      <c r="G108" s="29">
        <v>635.5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180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1256</v>
      </c>
    </row>
    <row r="110" ht="51">
      <c r="A110" s="1" t="s">
        <v>184</v>
      </c>
      <c r="E110" s="33" t="s">
        <v>2538</v>
      </c>
    </row>
    <row r="111" ht="369.75">
      <c r="A111" s="1" t="s">
        <v>185</v>
      </c>
      <c r="E111" s="27" t="s">
        <v>1367</v>
      </c>
    </row>
    <row r="112">
      <c r="A112" s="1" t="s">
        <v>178</v>
      </c>
      <c r="B112" s="1">
        <v>23</v>
      </c>
      <c r="C112" s="26" t="s">
        <v>1487</v>
      </c>
      <c r="D112" t="s">
        <v>180</v>
      </c>
      <c r="E112" s="27" t="s">
        <v>1488</v>
      </c>
      <c r="F112" s="28" t="s">
        <v>374</v>
      </c>
      <c r="G112" s="29">
        <v>22.32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180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1488</v>
      </c>
    </row>
    <row r="114" ht="51">
      <c r="A114" s="1" t="s">
        <v>184</v>
      </c>
      <c r="E114" s="33" t="s">
        <v>2539</v>
      </c>
    </row>
    <row r="115" ht="293.25">
      <c r="A115" s="1" t="s">
        <v>185</v>
      </c>
      <c r="E115" s="27" t="s">
        <v>1377</v>
      </c>
    </row>
    <row r="116">
      <c r="A116" s="1" t="s">
        <v>178</v>
      </c>
      <c r="B116" s="1">
        <v>24</v>
      </c>
      <c r="C116" s="26" t="s">
        <v>1097</v>
      </c>
      <c r="D116" t="s">
        <v>180</v>
      </c>
      <c r="E116" s="27" t="s">
        <v>1098</v>
      </c>
      <c r="F116" s="28" t="s">
        <v>182</v>
      </c>
      <c r="G116" s="29">
        <v>1007.5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1098</v>
      </c>
    </row>
    <row r="118" ht="51">
      <c r="A118" s="1" t="s">
        <v>184</v>
      </c>
      <c r="E118" s="33" t="s">
        <v>2540</v>
      </c>
    </row>
    <row r="119" ht="76.5">
      <c r="A119" s="1" t="s">
        <v>185</v>
      </c>
      <c r="E119" s="27" t="s">
        <v>2541</v>
      </c>
    </row>
    <row r="120">
      <c r="A120" s="1" t="s">
        <v>178</v>
      </c>
      <c r="B120" s="1">
        <v>25</v>
      </c>
      <c r="C120" s="26" t="s">
        <v>2542</v>
      </c>
      <c r="D120" t="s">
        <v>180</v>
      </c>
      <c r="E120" s="27" t="s">
        <v>2543</v>
      </c>
      <c r="F120" s="28" t="s">
        <v>182</v>
      </c>
      <c r="G120" s="29">
        <v>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2543</v>
      </c>
    </row>
    <row r="122" ht="38.25">
      <c r="A122" s="1" t="s">
        <v>184</v>
      </c>
      <c r="E122" s="33" t="s">
        <v>2544</v>
      </c>
    </row>
    <row r="123" ht="409.5">
      <c r="A123" s="1" t="s">
        <v>185</v>
      </c>
      <c r="E123" s="27" t="s">
        <v>2545</v>
      </c>
    </row>
    <row r="124">
      <c r="A124" s="1" t="s">
        <v>175</v>
      </c>
      <c r="C124" s="22" t="s">
        <v>608</v>
      </c>
      <c r="E124" s="23" t="s">
        <v>609</v>
      </c>
      <c r="L124" s="24">
        <f>SUMIFS(L125:L168,A125:A168,"P")</f>
        <v>0</v>
      </c>
      <c r="M124" s="24">
        <f>SUMIFS(M125:M168,A125:A168,"P")</f>
        <v>0</v>
      </c>
      <c r="N124" s="25"/>
    </row>
    <row r="125">
      <c r="A125" s="1" t="s">
        <v>178</v>
      </c>
      <c r="B125" s="1">
        <v>26</v>
      </c>
      <c r="C125" s="26" t="s">
        <v>2546</v>
      </c>
      <c r="D125" t="s">
        <v>180</v>
      </c>
      <c r="E125" s="27" t="s">
        <v>2547</v>
      </c>
      <c r="F125" s="28" t="s">
        <v>201</v>
      </c>
      <c r="G125" s="29">
        <v>3335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180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2547</v>
      </c>
    </row>
    <row r="127" ht="38.25">
      <c r="A127" s="1" t="s">
        <v>184</v>
      </c>
      <c r="E127" s="33" t="s">
        <v>2548</v>
      </c>
    </row>
    <row r="128" ht="76.5">
      <c r="A128" s="1" t="s">
        <v>185</v>
      </c>
      <c r="E128" s="27" t="s">
        <v>923</v>
      </c>
    </row>
    <row r="129">
      <c r="A129" s="1" t="s">
        <v>178</v>
      </c>
      <c r="B129" s="1">
        <v>27</v>
      </c>
      <c r="C129" s="26" t="s">
        <v>2055</v>
      </c>
      <c r="D129" t="s">
        <v>180</v>
      </c>
      <c r="E129" s="27" t="s">
        <v>2056</v>
      </c>
      <c r="F129" s="28" t="s">
        <v>201</v>
      </c>
      <c r="G129" s="29">
        <v>3335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180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2056</v>
      </c>
    </row>
    <row r="131" ht="38.25">
      <c r="A131" s="1" t="s">
        <v>184</v>
      </c>
      <c r="E131" s="33" t="s">
        <v>2548</v>
      </c>
    </row>
    <row r="132" ht="76.5">
      <c r="A132" s="1" t="s">
        <v>185</v>
      </c>
      <c r="E132" s="27" t="s">
        <v>923</v>
      </c>
    </row>
    <row r="133">
      <c r="A133" s="1" t="s">
        <v>178</v>
      </c>
      <c r="B133" s="1">
        <v>28</v>
      </c>
      <c r="C133" s="26" t="s">
        <v>920</v>
      </c>
      <c r="D133" t="s">
        <v>180</v>
      </c>
      <c r="E133" s="27" t="s">
        <v>921</v>
      </c>
      <c r="F133" s="28" t="s">
        <v>201</v>
      </c>
      <c r="G133" s="29">
        <v>1534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180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921</v>
      </c>
    </row>
    <row r="135" ht="51">
      <c r="A135" s="1" t="s">
        <v>184</v>
      </c>
      <c r="E135" s="33" t="s">
        <v>2549</v>
      </c>
    </row>
    <row r="136" ht="76.5">
      <c r="A136" s="1" t="s">
        <v>185</v>
      </c>
      <c r="E136" s="27" t="s">
        <v>923</v>
      </c>
    </row>
    <row r="137">
      <c r="A137" s="1" t="s">
        <v>178</v>
      </c>
      <c r="B137" s="1">
        <v>29</v>
      </c>
      <c r="C137" s="26" t="s">
        <v>2550</v>
      </c>
      <c r="D137" t="s">
        <v>180</v>
      </c>
      <c r="E137" s="27" t="s">
        <v>2551</v>
      </c>
      <c r="F137" s="28" t="s">
        <v>201</v>
      </c>
      <c r="G137" s="29">
        <v>225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180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2551</v>
      </c>
    </row>
    <row r="139" ht="38.25">
      <c r="A139" s="1" t="s">
        <v>184</v>
      </c>
      <c r="E139" s="33" t="s">
        <v>2552</v>
      </c>
    </row>
    <row r="140" ht="102">
      <c r="A140" s="1" t="s">
        <v>185</v>
      </c>
      <c r="E140" s="27" t="s">
        <v>2553</v>
      </c>
    </row>
    <row r="141">
      <c r="A141" s="1" t="s">
        <v>178</v>
      </c>
      <c r="B141" s="1">
        <v>30</v>
      </c>
      <c r="C141" s="26" t="s">
        <v>2058</v>
      </c>
      <c r="D141" t="s">
        <v>180</v>
      </c>
      <c r="E141" s="27" t="s">
        <v>2059</v>
      </c>
      <c r="F141" s="28" t="s">
        <v>201</v>
      </c>
      <c r="G141" s="29">
        <v>3880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180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2059</v>
      </c>
    </row>
    <row r="143" ht="51">
      <c r="A143" s="1" t="s">
        <v>184</v>
      </c>
      <c r="E143" s="33" t="s">
        <v>2554</v>
      </c>
    </row>
    <row r="144" ht="89.25">
      <c r="A144" s="1" t="s">
        <v>185</v>
      </c>
      <c r="E144" s="27" t="s">
        <v>2555</v>
      </c>
    </row>
    <row r="145">
      <c r="A145" s="1" t="s">
        <v>178</v>
      </c>
      <c r="B145" s="1">
        <v>31</v>
      </c>
      <c r="C145" s="26" t="s">
        <v>2556</v>
      </c>
      <c r="D145" t="s">
        <v>180</v>
      </c>
      <c r="E145" s="27" t="s">
        <v>2557</v>
      </c>
      <c r="F145" s="28" t="s">
        <v>201</v>
      </c>
      <c r="G145" s="29">
        <v>3880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180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2557</v>
      </c>
    </row>
    <row r="147" ht="51">
      <c r="A147" s="1" t="s">
        <v>184</v>
      </c>
      <c r="E147" s="33" t="s">
        <v>2554</v>
      </c>
    </row>
    <row r="148" ht="165.75">
      <c r="A148" s="1" t="s">
        <v>185</v>
      </c>
      <c r="E148" s="27" t="s">
        <v>2558</v>
      </c>
    </row>
    <row r="149">
      <c r="A149" s="1" t="s">
        <v>178</v>
      </c>
      <c r="B149" s="1">
        <v>32</v>
      </c>
      <c r="C149" s="26" t="s">
        <v>2559</v>
      </c>
      <c r="D149" t="s">
        <v>180</v>
      </c>
      <c r="E149" s="27" t="s">
        <v>2560</v>
      </c>
      <c r="F149" s="28" t="s">
        <v>201</v>
      </c>
      <c r="G149" s="29">
        <v>4074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2560</v>
      </c>
    </row>
    <row r="151" ht="51">
      <c r="A151" s="1" t="s">
        <v>184</v>
      </c>
      <c r="E151" s="33" t="s">
        <v>2561</v>
      </c>
    </row>
    <row r="152" ht="165.75">
      <c r="A152" s="1" t="s">
        <v>185</v>
      </c>
      <c r="E152" s="27" t="s">
        <v>2558</v>
      </c>
    </row>
    <row r="153">
      <c r="A153" s="1" t="s">
        <v>178</v>
      </c>
      <c r="B153" s="1">
        <v>33</v>
      </c>
      <c r="C153" s="26" t="s">
        <v>2562</v>
      </c>
      <c r="D153" t="s">
        <v>180</v>
      </c>
      <c r="E153" s="27" t="s">
        <v>2563</v>
      </c>
      <c r="F153" s="28" t="s">
        <v>201</v>
      </c>
      <c r="G153" s="29">
        <v>3190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2563</v>
      </c>
    </row>
    <row r="155" ht="51">
      <c r="A155" s="1" t="s">
        <v>184</v>
      </c>
      <c r="E155" s="33" t="s">
        <v>2564</v>
      </c>
    </row>
    <row r="156" ht="165.75">
      <c r="A156" s="1" t="s">
        <v>185</v>
      </c>
      <c r="E156" s="27" t="s">
        <v>2558</v>
      </c>
    </row>
    <row r="157">
      <c r="A157" s="1" t="s">
        <v>178</v>
      </c>
      <c r="B157" s="1">
        <v>34</v>
      </c>
      <c r="C157" s="26" t="s">
        <v>931</v>
      </c>
      <c r="D157" t="s">
        <v>180</v>
      </c>
      <c r="E157" s="27" t="s">
        <v>932</v>
      </c>
      <c r="F157" s="28" t="s">
        <v>201</v>
      </c>
      <c r="G157" s="29">
        <v>671.5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932</v>
      </c>
    </row>
    <row r="159" ht="38.25">
      <c r="A159" s="1" t="s">
        <v>184</v>
      </c>
      <c r="E159" s="33" t="s">
        <v>2565</v>
      </c>
    </row>
    <row r="160" ht="165.75">
      <c r="A160" s="1" t="s">
        <v>185</v>
      </c>
      <c r="E160" s="27" t="s">
        <v>933</v>
      </c>
    </row>
    <row r="161">
      <c r="A161" s="1" t="s">
        <v>178</v>
      </c>
      <c r="B161" s="1">
        <v>35</v>
      </c>
      <c r="C161" s="26" t="s">
        <v>2566</v>
      </c>
      <c r="D161" t="s">
        <v>180</v>
      </c>
      <c r="E161" s="27" t="s">
        <v>2567</v>
      </c>
      <c r="F161" s="28" t="s">
        <v>201</v>
      </c>
      <c r="G161" s="29">
        <v>750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180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2567</v>
      </c>
    </row>
    <row r="163" ht="38.25">
      <c r="A163" s="1" t="s">
        <v>184</v>
      </c>
      <c r="E163" s="33" t="s">
        <v>2568</v>
      </c>
    </row>
    <row r="164" ht="165.75">
      <c r="A164" s="1" t="s">
        <v>185</v>
      </c>
      <c r="E164" s="27" t="s">
        <v>933</v>
      </c>
    </row>
    <row r="165">
      <c r="A165" s="1" t="s">
        <v>178</v>
      </c>
      <c r="B165" s="1">
        <v>36</v>
      </c>
      <c r="C165" s="26" t="s">
        <v>934</v>
      </c>
      <c r="D165" t="s">
        <v>180</v>
      </c>
      <c r="E165" s="27" t="s">
        <v>935</v>
      </c>
      <c r="F165" s="28" t="s">
        <v>201</v>
      </c>
      <c r="G165" s="29">
        <v>53.5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180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935</v>
      </c>
    </row>
    <row r="167" ht="38.25">
      <c r="A167" s="1" t="s">
        <v>184</v>
      </c>
      <c r="E167" s="33" t="s">
        <v>2569</v>
      </c>
    </row>
    <row r="168" ht="165.75">
      <c r="A168" s="1" t="s">
        <v>185</v>
      </c>
      <c r="E168" s="27" t="s">
        <v>933</v>
      </c>
    </row>
    <row r="169">
      <c r="A169" s="1" t="s">
        <v>175</v>
      </c>
      <c r="C169" s="22" t="s">
        <v>1404</v>
      </c>
      <c r="E169" s="23" t="s">
        <v>1405</v>
      </c>
      <c r="L169" s="24">
        <f>SUMIFS(L170:L173,A170:A173,"P")</f>
        <v>0</v>
      </c>
      <c r="M169" s="24">
        <f>SUMIFS(M170:M173,A170:A173,"P")</f>
        <v>0</v>
      </c>
      <c r="N169" s="25"/>
    </row>
    <row r="170">
      <c r="A170" s="1" t="s">
        <v>178</v>
      </c>
      <c r="B170" s="1">
        <v>39</v>
      </c>
      <c r="C170" s="26" t="s">
        <v>2570</v>
      </c>
      <c r="D170" t="s">
        <v>180</v>
      </c>
      <c r="E170" s="27" t="s">
        <v>2571</v>
      </c>
      <c r="F170" s="28" t="s">
        <v>201</v>
      </c>
      <c r="G170" s="29">
        <v>1116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180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2571</v>
      </c>
    </row>
    <row r="172" ht="38.25">
      <c r="A172" s="1" t="s">
        <v>184</v>
      </c>
      <c r="E172" s="33" t="s">
        <v>2572</v>
      </c>
    </row>
    <row r="173" ht="204">
      <c r="A173" s="1" t="s">
        <v>185</v>
      </c>
      <c r="E173" s="27" t="s">
        <v>1409</v>
      </c>
    </row>
    <row r="174">
      <c r="A174" s="1" t="s">
        <v>175</v>
      </c>
      <c r="C174" s="22" t="s">
        <v>2573</v>
      </c>
      <c r="E174" s="23" t="s">
        <v>2574</v>
      </c>
      <c r="L174" s="24">
        <f>SUMIFS(L175:L182,A175:A182,"P")</f>
        <v>0</v>
      </c>
      <c r="M174" s="24">
        <f>SUMIFS(M175:M182,A175:A182,"P")</f>
        <v>0</v>
      </c>
      <c r="N174" s="25"/>
    </row>
    <row r="175">
      <c r="A175" s="1" t="s">
        <v>178</v>
      </c>
      <c r="B175" s="1">
        <v>37</v>
      </c>
      <c r="C175" s="26" t="s">
        <v>214</v>
      </c>
      <c r="D175" t="s">
        <v>180</v>
      </c>
      <c r="E175" s="27" t="s">
        <v>215</v>
      </c>
      <c r="F175" s="28" t="s">
        <v>194</v>
      </c>
      <c r="G175" s="29">
        <v>48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180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215</v>
      </c>
    </row>
    <row r="177" ht="38.25">
      <c r="A177" s="1" t="s">
        <v>184</v>
      </c>
      <c r="E177" s="33" t="s">
        <v>2575</v>
      </c>
    </row>
    <row r="178" ht="76.5">
      <c r="A178" s="1" t="s">
        <v>185</v>
      </c>
      <c r="E178" s="27" t="s">
        <v>2576</v>
      </c>
    </row>
    <row r="179">
      <c r="A179" s="1" t="s">
        <v>178</v>
      </c>
      <c r="B179" s="1">
        <v>38</v>
      </c>
      <c r="C179" s="26" t="s">
        <v>2577</v>
      </c>
      <c r="D179" t="s">
        <v>180</v>
      </c>
      <c r="E179" s="27" t="s">
        <v>2578</v>
      </c>
      <c r="F179" s="28" t="s">
        <v>194</v>
      </c>
      <c r="G179" s="29">
        <v>48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180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2578</v>
      </c>
    </row>
    <row r="181" ht="38.25">
      <c r="A181" s="1" t="s">
        <v>184</v>
      </c>
      <c r="E181" s="33" t="s">
        <v>2575</v>
      </c>
    </row>
    <row r="182" ht="89.25">
      <c r="A182" s="1" t="s">
        <v>185</v>
      </c>
      <c r="E182" s="27" t="s">
        <v>2579</v>
      </c>
    </row>
    <row r="183">
      <c r="A183" s="1" t="s">
        <v>175</v>
      </c>
      <c r="C183" s="22" t="s">
        <v>2580</v>
      </c>
      <c r="E183" s="23" t="s">
        <v>2581</v>
      </c>
      <c r="L183" s="24">
        <f>SUMIFS(L184:L187,A184:A187,"P")</f>
        <v>0</v>
      </c>
      <c r="M183" s="24">
        <f>SUMIFS(M184:M187,A184:A187,"P")</f>
        <v>0</v>
      </c>
      <c r="N183" s="25"/>
    </row>
    <row r="184">
      <c r="A184" s="1" t="s">
        <v>178</v>
      </c>
      <c r="B184" s="1">
        <v>71</v>
      </c>
      <c r="C184" s="26" t="s">
        <v>2582</v>
      </c>
      <c r="D184" t="s">
        <v>180</v>
      </c>
      <c r="E184" s="27" t="s">
        <v>2583</v>
      </c>
      <c r="F184" s="28" t="s">
        <v>201</v>
      </c>
      <c r="G184" s="29">
        <v>40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180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2583</v>
      </c>
    </row>
    <row r="186" ht="25.5">
      <c r="A186" s="1" t="s">
        <v>184</v>
      </c>
      <c r="E186" s="33" t="s">
        <v>2584</v>
      </c>
    </row>
    <row r="187" ht="102">
      <c r="A187" s="1" t="s">
        <v>185</v>
      </c>
      <c r="E187" s="27" t="s">
        <v>2585</v>
      </c>
    </row>
    <row r="188">
      <c r="A188" s="1" t="s">
        <v>175</v>
      </c>
      <c r="C188" s="22" t="s">
        <v>624</v>
      </c>
      <c r="E188" s="23" t="s">
        <v>625</v>
      </c>
      <c r="L188" s="24">
        <f>SUMIFS(L189:L220,A189:A220,"P")</f>
        <v>0</v>
      </c>
      <c r="M188" s="24">
        <f>SUMIFS(M189:M220,A189:A220,"P")</f>
        <v>0</v>
      </c>
      <c r="N188" s="25"/>
    </row>
    <row r="189">
      <c r="A189" s="1" t="s">
        <v>178</v>
      </c>
      <c r="B189" s="1">
        <v>40</v>
      </c>
      <c r="C189" s="26" t="s">
        <v>2586</v>
      </c>
      <c r="D189" t="s">
        <v>180</v>
      </c>
      <c r="E189" s="27" t="s">
        <v>2587</v>
      </c>
      <c r="F189" s="28" t="s">
        <v>194</v>
      </c>
      <c r="G189" s="29">
        <v>74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180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183</v>
      </c>
      <c r="E190" s="27" t="s">
        <v>2587</v>
      </c>
    </row>
    <row r="191" ht="38.25">
      <c r="A191" s="1" t="s">
        <v>184</v>
      </c>
      <c r="E191" s="33" t="s">
        <v>2588</v>
      </c>
    </row>
    <row r="192" ht="255">
      <c r="A192" s="1" t="s">
        <v>185</v>
      </c>
      <c r="E192" s="27" t="s">
        <v>2589</v>
      </c>
    </row>
    <row r="193">
      <c r="A193" s="1" t="s">
        <v>178</v>
      </c>
      <c r="B193" s="1">
        <v>41</v>
      </c>
      <c r="C193" s="26" t="s">
        <v>635</v>
      </c>
      <c r="D193" t="s">
        <v>180</v>
      </c>
      <c r="E193" s="27" t="s">
        <v>636</v>
      </c>
      <c r="F193" s="28" t="s">
        <v>207</v>
      </c>
      <c r="G193" s="29">
        <v>25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180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183</v>
      </c>
      <c r="E194" s="27" t="s">
        <v>636</v>
      </c>
    </row>
    <row r="195" ht="25.5">
      <c r="A195" s="1" t="s">
        <v>184</v>
      </c>
      <c r="E195" s="33" t="s">
        <v>2590</v>
      </c>
    </row>
    <row r="196" ht="178.5">
      <c r="A196" s="1" t="s">
        <v>185</v>
      </c>
      <c r="E196" s="27" t="s">
        <v>2591</v>
      </c>
    </row>
    <row r="197">
      <c r="A197" s="1" t="s">
        <v>178</v>
      </c>
      <c r="B197" s="1">
        <v>42</v>
      </c>
      <c r="C197" s="26" t="s">
        <v>2592</v>
      </c>
      <c r="D197" t="s">
        <v>180</v>
      </c>
      <c r="E197" s="27" t="s">
        <v>2593</v>
      </c>
      <c r="F197" s="28" t="s">
        <v>207</v>
      </c>
      <c r="G197" s="29">
        <v>25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180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183</v>
      </c>
      <c r="E198" s="27" t="s">
        <v>2593</v>
      </c>
    </row>
    <row r="199" ht="38.25">
      <c r="A199" s="1" t="s">
        <v>184</v>
      </c>
      <c r="E199" s="33" t="s">
        <v>2594</v>
      </c>
    </row>
    <row r="200" ht="102">
      <c r="A200" s="1" t="s">
        <v>185</v>
      </c>
      <c r="E200" s="27" t="s">
        <v>2595</v>
      </c>
    </row>
    <row r="201">
      <c r="A201" s="1" t="s">
        <v>178</v>
      </c>
      <c r="B201" s="1">
        <v>43</v>
      </c>
      <c r="C201" s="26" t="s">
        <v>2596</v>
      </c>
      <c r="D201" t="s">
        <v>180</v>
      </c>
      <c r="E201" s="27" t="s">
        <v>2597</v>
      </c>
      <c r="F201" s="28" t="s">
        <v>207</v>
      </c>
      <c r="G201" s="29">
        <v>4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180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183</v>
      </c>
      <c r="E202" s="27" t="s">
        <v>2597</v>
      </c>
    </row>
    <row r="203" ht="25.5">
      <c r="A203" s="1" t="s">
        <v>184</v>
      </c>
      <c r="E203" s="33" t="s">
        <v>2598</v>
      </c>
    </row>
    <row r="204" ht="51">
      <c r="A204" s="1" t="s">
        <v>185</v>
      </c>
      <c r="E204" s="27" t="s">
        <v>2599</v>
      </c>
    </row>
    <row r="205">
      <c r="A205" s="1" t="s">
        <v>178</v>
      </c>
      <c r="B205" s="1">
        <v>44</v>
      </c>
      <c r="C205" s="26" t="s">
        <v>2600</v>
      </c>
      <c r="D205" t="s">
        <v>180</v>
      </c>
      <c r="E205" s="27" t="s">
        <v>2601</v>
      </c>
      <c r="F205" s="28" t="s">
        <v>207</v>
      </c>
      <c r="G205" s="29">
        <v>5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180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183</v>
      </c>
      <c r="E206" s="27" t="s">
        <v>2601</v>
      </c>
    </row>
    <row r="207" ht="25.5">
      <c r="A207" s="1" t="s">
        <v>184</v>
      </c>
      <c r="E207" s="33" t="s">
        <v>2602</v>
      </c>
    </row>
    <row r="208" ht="51">
      <c r="A208" s="1" t="s">
        <v>185</v>
      </c>
      <c r="E208" s="27" t="s">
        <v>2599</v>
      </c>
    </row>
    <row r="209">
      <c r="A209" s="1" t="s">
        <v>178</v>
      </c>
      <c r="B209" s="1">
        <v>45</v>
      </c>
      <c r="C209" s="26" t="s">
        <v>2603</v>
      </c>
      <c r="D209" t="s">
        <v>180</v>
      </c>
      <c r="E209" s="27" t="s">
        <v>2604</v>
      </c>
      <c r="F209" s="28" t="s">
        <v>207</v>
      </c>
      <c r="G209" s="29">
        <v>5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180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183</v>
      </c>
      <c r="E210" s="27" t="s">
        <v>2604</v>
      </c>
    </row>
    <row r="211" ht="25.5">
      <c r="A211" s="1" t="s">
        <v>184</v>
      </c>
      <c r="E211" s="33" t="s">
        <v>2602</v>
      </c>
    </row>
    <row r="212" ht="51">
      <c r="A212" s="1" t="s">
        <v>185</v>
      </c>
      <c r="E212" s="27" t="s">
        <v>2605</v>
      </c>
    </row>
    <row r="213">
      <c r="A213" s="1" t="s">
        <v>178</v>
      </c>
      <c r="B213" s="1">
        <v>46</v>
      </c>
      <c r="C213" s="26" t="s">
        <v>2206</v>
      </c>
      <c r="D213" t="s">
        <v>180</v>
      </c>
      <c r="E213" s="27" t="s">
        <v>2207</v>
      </c>
      <c r="F213" s="28" t="s">
        <v>194</v>
      </c>
      <c r="G213" s="29">
        <v>74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180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183</v>
      </c>
      <c r="E214" s="27" t="s">
        <v>2207</v>
      </c>
    </row>
    <row r="215" ht="25.5">
      <c r="A215" s="1" t="s">
        <v>184</v>
      </c>
      <c r="E215" s="33" t="s">
        <v>2606</v>
      </c>
    </row>
    <row r="216" ht="102">
      <c r="A216" s="1" t="s">
        <v>185</v>
      </c>
      <c r="E216" s="27" t="s">
        <v>2607</v>
      </c>
    </row>
    <row r="217">
      <c r="A217" s="1" t="s">
        <v>178</v>
      </c>
      <c r="B217" s="1">
        <v>47</v>
      </c>
      <c r="C217" s="26" t="s">
        <v>2227</v>
      </c>
      <c r="D217" t="s">
        <v>180</v>
      </c>
      <c r="E217" s="27" t="s">
        <v>2228</v>
      </c>
      <c r="F217" s="28" t="s">
        <v>194</v>
      </c>
      <c r="G217" s="29">
        <v>74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180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183</v>
      </c>
      <c r="E218" s="27" t="s">
        <v>2228</v>
      </c>
    </row>
    <row r="219" ht="25.5">
      <c r="A219" s="1" t="s">
        <v>184</v>
      </c>
      <c r="E219" s="33" t="s">
        <v>2606</v>
      </c>
    </row>
    <row r="220" ht="76.5">
      <c r="A220" s="1" t="s">
        <v>185</v>
      </c>
      <c r="E220" s="27" t="s">
        <v>2608</v>
      </c>
    </row>
    <row r="221">
      <c r="A221" s="1" t="s">
        <v>175</v>
      </c>
      <c r="C221" s="22" t="s">
        <v>653</v>
      </c>
      <c r="E221" s="23" t="s">
        <v>654</v>
      </c>
      <c r="L221" s="24">
        <f>SUMIFS(L222:L277,A222:A277,"P")</f>
        <v>0</v>
      </c>
      <c r="M221" s="24">
        <f>SUMIFS(M222:M277,A222:A277,"P")</f>
        <v>0</v>
      </c>
      <c r="N221" s="25"/>
    </row>
    <row r="222">
      <c r="A222" s="1" t="s">
        <v>178</v>
      </c>
      <c r="B222" s="1">
        <v>48</v>
      </c>
      <c r="C222" s="26" t="s">
        <v>2609</v>
      </c>
      <c r="D222" t="s">
        <v>180</v>
      </c>
      <c r="E222" s="27" t="s">
        <v>2610</v>
      </c>
      <c r="F222" s="28" t="s">
        <v>207</v>
      </c>
      <c r="G222" s="29">
        <v>4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180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183</v>
      </c>
      <c r="E223" s="27" t="s">
        <v>2610</v>
      </c>
    </row>
    <row r="224" ht="38.25">
      <c r="A224" s="1" t="s">
        <v>184</v>
      </c>
      <c r="E224" s="33" t="s">
        <v>2611</v>
      </c>
    </row>
    <row r="225" ht="76.5">
      <c r="A225" s="1" t="s">
        <v>185</v>
      </c>
      <c r="E225" s="27" t="s">
        <v>2612</v>
      </c>
    </row>
    <row r="226">
      <c r="A226" s="1" t="s">
        <v>178</v>
      </c>
      <c r="B226" s="1">
        <v>49</v>
      </c>
      <c r="C226" s="26" t="s">
        <v>2613</v>
      </c>
      <c r="D226" t="s">
        <v>180</v>
      </c>
      <c r="E226" s="27" t="s">
        <v>2614</v>
      </c>
      <c r="F226" s="28" t="s">
        <v>207</v>
      </c>
      <c r="G226" s="29">
        <v>16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180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183</v>
      </c>
      <c r="E227" s="27" t="s">
        <v>2614</v>
      </c>
    </row>
    <row r="228" ht="25.5">
      <c r="A228" s="1" t="s">
        <v>184</v>
      </c>
      <c r="E228" s="33" t="s">
        <v>2615</v>
      </c>
    </row>
    <row r="229" ht="76.5">
      <c r="A229" s="1" t="s">
        <v>185</v>
      </c>
      <c r="E229" s="27" t="s">
        <v>2612</v>
      </c>
    </row>
    <row r="230">
      <c r="A230" s="1" t="s">
        <v>178</v>
      </c>
      <c r="B230" s="1">
        <v>50</v>
      </c>
      <c r="C230" s="26" t="s">
        <v>2616</v>
      </c>
      <c r="D230" t="s">
        <v>180</v>
      </c>
      <c r="E230" s="27" t="s">
        <v>2617</v>
      </c>
      <c r="F230" s="28" t="s">
        <v>207</v>
      </c>
      <c r="G230" s="29">
        <v>1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180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2617</v>
      </c>
    </row>
    <row r="232" ht="25.5">
      <c r="A232" s="1" t="s">
        <v>184</v>
      </c>
      <c r="E232" s="33" t="s">
        <v>2618</v>
      </c>
    </row>
    <row r="233" ht="89.25">
      <c r="A233" s="1" t="s">
        <v>185</v>
      </c>
      <c r="E233" s="27" t="s">
        <v>2619</v>
      </c>
    </row>
    <row r="234">
      <c r="A234" s="1" t="s">
        <v>178</v>
      </c>
      <c r="B234" s="1">
        <v>51</v>
      </c>
      <c r="C234" s="26" t="s">
        <v>2620</v>
      </c>
      <c r="D234" t="s">
        <v>180</v>
      </c>
      <c r="E234" s="27" t="s">
        <v>2621</v>
      </c>
      <c r="F234" s="28" t="s">
        <v>207</v>
      </c>
      <c r="G234" s="29">
        <v>13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180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183</v>
      </c>
      <c r="E235" s="27" t="s">
        <v>2621</v>
      </c>
    </row>
    <row r="236" ht="25.5">
      <c r="A236" s="1" t="s">
        <v>184</v>
      </c>
      <c r="E236" s="33" t="s">
        <v>2622</v>
      </c>
    </row>
    <row r="237" ht="51">
      <c r="A237" s="1" t="s">
        <v>185</v>
      </c>
      <c r="E237" s="27" t="s">
        <v>2623</v>
      </c>
    </row>
    <row r="238" ht="25.5">
      <c r="A238" s="1" t="s">
        <v>178</v>
      </c>
      <c r="B238" s="1">
        <v>52</v>
      </c>
      <c r="C238" s="26" t="s">
        <v>2624</v>
      </c>
      <c r="D238" t="s">
        <v>180</v>
      </c>
      <c r="E238" s="27" t="s">
        <v>2625</v>
      </c>
      <c r="F238" s="28" t="s">
        <v>207</v>
      </c>
      <c r="G238" s="29">
        <v>49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180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 ht="25.5">
      <c r="A239" s="1" t="s">
        <v>183</v>
      </c>
      <c r="E239" s="27" t="s">
        <v>2625</v>
      </c>
    </row>
    <row r="240" ht="25.5">
      <c r="A240" s="1" t="s">
        <v>184</v>
      </c>
      <c r="E240" s="33" t="s">
        <v>2626</v>
      </c>
    </row>
    <row r="241" ht="51">
      <c r="A241" s="1" t="s">
        <v>185</v>
      </c>
      <c r="E241" s="27" t="s">
        <v>2627</v>
      </c>
    </row>
    <row r="242">
      <c r="A242" s="1" t="s">
        <v>178</v>
      </c>
      <c r="B242" s="1">
        <v>53</v>
      </c>
      <c r="C242" s="26" t="s">
        <v>2628</v>
      </c>
      <c r="D242" t="s">
        <v>180</v>
      </c>
      <c r="E242" s="27" t="s">
        <v>2629</v>
      </c>
      <c r="F242" s="28" t="s">
        <v>201</v>
      </c>
      <c r="G242" s="29">
        <v>10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180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183</v>
      </c>
      <c r="E243" s="27" t="s">
        <v>2629</v>
      </c>
    </row>
    <row r="244" ht="25.5">
      <c r="A244" s="1" t="s">
        <v>184</v>
      </c>
      <c r="E244" s="33" t="s">
        <v>2630</v>
      </c>
    </row>
    <row r="245" ht="76.5">
      <c r="A245" s="1" t="s">
        <v>185</v>
      </c>
      <c r="E245" s="27" t="s">
        <v>2631</v>
      </c>
    </row>
    <row r="246" ht="25.5">
      <c r="A246" s="1" t="s">
        <v>178</v>
      </c>
      <c r="B246" s="1">
        <v>54</v>
      </c>
      <c r="C246" s="26" t="s">
        <v>2632</v>
      </c>
      <c r="D246" t="s">
        <v>180</v>
      </c>
      <c r="E246" s="27" t="s">
        <v>2633</v>
      </c>
      <c r="F246" s="28" t="s">
        <v>207</v>
      </c>
      <c r="G246" s="29">
        <v>30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180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 ht="25.5">
      <c r="A247" s="1" t="s">
        <v>183</v>
      </c>
      <c r="E247" s="27" t="s">
        <v>2633</v>
      </c>
    </row>
    <row r="248" ht="25.5">
      <c r="A248" s="1" t="s">
        <v>184</v>
      </c>
      <c r="E248" s="33" t="s">
        <v>2634</v>
      </c>
    </row>
    <row r="249" ht="76.5">
      <c r="A249" s="1" t="s">
        <v>185</v>
      </c>
      <c r="E249" s="27" t="s">
        <v>2635</v>
      </c>
    </row>
    <row r="250">
      <c r="A250" s="1" t="s">
        <v>178</v>
      </c>
      <c r="B250" s="1">
        <v>55</v>
      </c>
      <c r="C250" s="26" t="s">
        <v>2636</v>
      </c>
      <c r="D250" t="s">
        <v>180</v>
      </c>
      <c r="E250" s="27" t="s">
        <v>2637</v>
      </c>
      <c r="F250" s="28" t="s">
        <v>201</v>
      </c>
      <c r="G250" s="29">
        <v>72.75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180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183</v>
      </c>
      <c r="E251" s="27" t="s">
        <v>2637</v>
      </c>
    </row>
    <row r="252" ht="76.5">
      <c r="A252" s="1" t="s">
        <v>184</v>
      </c>
      <c r="E252" s="33" t="s">
        <v>2638</v>
      </c>
    </row>
    <row r="253" ht="89.25">
      <c r="A253" s="1" t="s">
        <v>185</v>
      </c>
      <c r="E253" s="27" t="s">
        <v>2639</v>
      </c>
    </row>
    <row r="254">
      <c r="A254" s="1" t="s">
        <v>178</v>
      </c>
      <c r="B254" s="1">
        <v>56</v>
      </c>
      <c r="C254" s="26" t="s">
        <v>2640</v>
      </c>
      <c r="D254" t="s">
        <v>180</v>
      </c>
      <c r="E254" s="27" t="s">
        <v>2641</v>
      </c>
      <c r="F254" s="28" t="s">
        <v>207</v>
      </c>
      <c r="G254" s="29">
        <v>30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180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183</v>
      </c>
      <c r="E255" s="27" t="s">
        <v>2641</v>
      </c>
    </row>
    <row r="256" ht="38.25">
      <c r="A256" s="1" t="s">
        <v>184</v>
      </c>
      <c r="E256" s="33" t="s">
        <v>2642</v>
      </c>
    </row>
    <row r="257" ht="63.75">
      <c r="A257" s="1" t="s">
        <v>185</v>
      </c>
      <c r="E257" s="27" t="s">
        <v>2643</v>
      </c>
    </row>
    <row r="258">
      <c r="A258" s="1" t="s">
        <v>178</v>
      </c>
      <c r="B258" s="1">
        <v>57</v>
      </c>
      <c r="C258" s="26" t="s">
        <v>2644</v>
      </c>
      <c r="D258" t="s">
        <v>180</v>
      </c>
      <c r="E258" s="27" t="s">
        <v>2645</v>
      </c>
      <c r="F258" s="28" t="s">
        <v>194</v>
      </c>
      <c r="G258" s="29">
        <v>240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180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183</v>
      </c>
      <c r="E259" s="27" t="s">
        <v>2645</v>
      </c>
    </row>
    <row r="260" ht="38.25">
      <c r="A260" s="1" t="s">
        <v>184</v>
      </c>
      <c r="E260" s="33" t="s">
        <v>2646</v>
      </c>
    </row>
    <row r="261" ht="76.5">
      <c r="A261" s="1" t="s">
        <v>185</v>
      </c>
      <c r="E261" s="27" t="s">
        <v>945</v>
      </c>
    </row>
    <row r="262">
      <c r="A262" s="1" t="s">
        <v>178</v>
      </c>
      <c r="B262" s="1">
        <v>58</v>
      </c>
      <c r="C262" s="26" t="s">
        <v>946</v>
      </c>
      <c r="D262" t="s">
        <v>180</v>
      </c>
      <c r="E262" s="27" t="s">
        <v>947</v>
      </c>
      <c r="F262" s="28" t="s">
        <v>194</v>
      </c>
      <c r="G262" s="29">
        <v>683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180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183</v>
      </c>
      <c r="E263" s="27" t="s">
        <v>947</v>
      </c>
    </row>
    <row r="264" ht="38.25">
      <c r="A264" s="1" t="s">
        <v>184</v>
      </c>
      <c r="E264" s="33" t="s">
        <v>2647</v>
      </c>
    </row>
    <row r="265" ht="76.5">
      <c r="A265" s="1" t="s">
        <v>185</v>
      </c>
      <c r="E265" s="27" t="s">
        <v>945</v>
      </c>
    </row>
    <row r="266">
      <c r="A266" s="1" t="s">
        <v>178</v>
      </c>
      <c r="B266" s="1">
        <v>59</v>
      </c>
      <c r="C266" s="26" t="s">
        <v>948</v>
      </c>
      <c r="D266" t="s">
        <v>180</v>
      </c>
      <c r="E266" s="27" t="s">
        <v>949</v>
      </c>
      <c r="F266" s="28" t="s">
        <v>194</v>
      </c>
      <c r="G266" s="29">
        <v>24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180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183</v>
      </c>
      <c r="E267" s="27" t="s">
        <v>949</v>
      </c>
    </row>
    <row r="268" ht="38.25">
      <c r="A268" s="1" t="s">
        <v>184</v>
      </c>
      <c r="E268" s="33" t="s">
        <v>2648</v>
      </c>
    </row>
    <row r="269" ht="63.75">
      <c r="A269" s="1" t="s">
        <v>185</v>
      </c>
      <c r="E269" s="27" t="s">
        <v>951</v>
      </c>
    </row>
    <row r="270">
      <c r="A270" s="1" t="s">
        <v>178</v>
      </c>
      <c r="B270" s="1">
        <v>60</v>
      </c>
      <c r="C270" s="26" t="s">
        <v>2649</v>
      </c>
      <c r="D270" t="s">
        <v>180</v>
      </c>
      <c r="E270" s="27" t="s">
        <v>2650</v>
      </c>
      <c r="F270" s="28" t="s">
        <v>194</v>
      </c>
      <c r="G270" s="29">
        <v>269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180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183</v>
      </c>
      <c r="E271" s="27" t="s">
        <v>2650</v>
      </c>
    </row>
    <row r="272" ht="51">
      <c r="A272" s="1" t="s">
        <v>184</v>
      </c>
      <c r="E272" s="33" t="s">
        <v>2651</v>
      </c>
    </row>
    <row r="273" ht="25.5">
      <c r="A273" s="1" t="s">
        <v>185</v>
      </c>
      <c r="E273" s="27" t="s">
        <v>2652</v>
      </c>
    </row>
    <row r="274" ht="25.5">
      <c r="A274" s="1" t="s">
        <v>178</v>
      </c>
      <c r="B274" s="1">
        <v>61</v>
      </c>
      <c r="C274" s="26" t="s">
        <v>2653</v>
      </c>
      <c r="D274" t="s">
        <v>180</v>
      </c>
      <c r="E274" s="27" t="s">
        <v>2654</v>
      </c>
      <c r="F274" s="28" t="s">
        <v>194</v>
      </c>
      <c r="G274" s="29">
        <v>528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180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 ht="25.5">
      <c r="A275" s="1" t="s">
        <v>183</v>
      </c>
      <c r="E275" s="27" t="s">
        <v>2654</v>
      </c>
    </row>
    <row r="276" ht="76.5">
      <c r="A276" s="1" t="s">
        <v>184</v>
      </c>
      <c r="E276" s="33" t="s">
        <v>2655</v>
      </c>
    </row>
    <row r="277" ht="127.5">
      <c r="A277" s="1" t="s">
        <v>185</v>
      </c>
      <c r="E277" s="27" t="s">
        <v>2656</v>
      </c>
    </row>
    <row r="278">
      <c r="A278" s="1" t="s">
        <v>175</v>
      </c>
      <c r="C278" s="22" t="s">
        <v>369</v>
      </c>
      <c r="E278" s="23" t="s">
        <v>370</v>
      </c>
      <c r="L278" s="24">
        <f>SUMIFS(L279:L298,A279:A298,"P")</f>
        <v>0</v>
      </c>
      <c r="M278" s="24">
        <f>SUMIFS(M279:M298,A279:A298,"P")</f>
        <v>0</v>
      </c>
      <c r="N278" s="25"/>
    </row>
    <row r="279" ht="25.5">
      <c r="A279" s="1" t="s">
        <v>178</v>
      </c>
      <c r="B279" s="1">
        <v>64</v>
      </c>
      <c r="C279" s="26" t="s">
        <v>666</v>
      </c>
      <c r="D279" t="s">
        <v>372</v>
      </c>
      <c r="E279" s="27" t="s">
        <v>667</v>
      </c>
      <c r="F279" s="28" t="s">
        <v>374</v>
      </c>
      <c r="G279" s="29">
        <v>10957.389999999999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180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375</v>
      </c>
    </row>
    <row r="281" ht="127.5">
      <c r="A281" s="1" t="s">
        <v>184</v>
      </c>
      <c r="E281" s="33" t="s">
        <v>2657</v>
      </c>
    </row>
    <row r="282">
      <c r="A282" s="1" t="s">
        <v>185</v>
      </c>
      <c r="E282" s="27" t="s">
        <v>180</v>
      </c>
    </row>
    <row r="283" ht="25.5">
      <c r="A283" s="1" t="s">
        <v>178</v>
      </c>
      <c r="B283" s="1">
        <v>65</v>
      </c>
      <c r="C283" s="26" t="s">
        <v>2658</v>
      </c>
      <c r="D283" t="s">
        <v>372</v>
      </c>
      <c r="E283" s="27" t="s">
        <v>2659</v>
      </c>
      <c r="F283" s="28" t="s">
        <v>374</v>
      </c>
      <c r="G283" s="29">
        <v>338.64600000000002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180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375</v>
      </c>
    </row>
    <row r="285" ht="63.75">
      <c r="A285" s="1" t="s">
        <v>184</v>
      </c>
      <c r="E285" s="33" t="s">
        <v>2660</v>
      </c>
    </row>
    <row r="286">
      <c r="A286" s="1" t="s">
        <v>185</v>
      </c>
      <c r="E286" s="27" t="s">
        <v>180</v>
      </c>
    </row>
    <row r="287" ht="25.5">
      <c r="A287" s="1" t="s">
        <v>178</v>
      </c>
      <c r="B287" s="1">
        <v>66</v>
      </c>
      <c r="C287" s="26" t="s">
        <v>2042</v>
      </c>
      <c r="D287" t="s">
        <v>372</v>
      </c>
      <c r="E287" s="27" t="s">
        <v>2043</v>
      </c>
      <c r="F287" s="28" t="s">
        <v>374</v>
      </c>
      <c r="G287" s="29">
        <v>1114.74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180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375</v>
      </c>
    </row>
    <row r="289" ht="38.25">
      <c r="A289" s="1" t="s">
        <v>184</v>
      </c>
      <c r="E289" s="33" t="s">
        <v>2661</v>
      </c>
    </row>
    <row r="290">
      <c r="A290" s="1" t="s">
        <v>185</v>
      </c>
      <c r="E290" s="27" t="s">
        <v>180</v>
      </c>
    </row>
    <row r="291" ht="25.5">
      <c r="A291" s="1" t="s">
        <v>178</v>
      </c>
      <c r="B291" s="1">
        <v>67</v>
      </c>
      <c r="C291" s="26" t="s">
        <v>2662</v>
      </c>
      <c r="D291" t="s">
        <v>372</v>
      </c>
      <c r="E291" s="27" t="s">
        <v>2663</v>
      </c>
      <c r="F291" s="28" t="s">
        <v>374</v>
      </c>
      <c r="G291" s="29">
        <v>10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180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375</v>
      </c>
    </row>
    <row r="293" ht="25.5">
      <c r="A293" s="1" t="s">
        <v>184</v>
      </c>
      <c r="E293" s="33" t="s">
        <v>2664</v>
      </c>
    </row>
    <row r="294">
      <c r="A294" s="1" t="s">
        <v>185</v>
      </c>
      <c r="E294" s="27" t="s">
        <v>180</v>
      </c>
    </row>
    <row r="295" ht="38.25">
      <c r="A295" s="1" t="s">
        <v>178</v>
      </c>
      <c r="B295" s="1">
        <v>68</v>
      </c>
      <c r="C295" s="26" t="s">
        <v>2665</v>
      </c>
      <c r="D295" t="s">
        <v>372</v>
      </c>
      <c r="E295" s="27" t="s">
        <v>2666</v>
      </c>
      <c r="F295" s="28" t="s">
        <v>374</v>
      </c>
      <c r="G295" s="29">
        <v>123.86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180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 ht="51">
      <c r="A296" s="1" t="s">
        <v>183</v>
      </c>
      <c r="E296" s="27" t="s">
        <v>2667</v>
      </c>
    </row>
    <row r="297" ht="25.5">
      <c r="A297" s="1" t="s">
        <v>184</v>
      </c>
      <c r="E297" s="33" t="s">
        <v>2668</v>
      </c>
    </row>
    <row r="298">
      <c r="A298" s="1" t="s">
        <v>185</v>
      </c>
      <c r="E298" s="27" t="s">
        <v>180</v>
      </c>
    </row>
  </sheetData>
  <sheetProtection sheet="1" objects="1" scenarios="1" spinCount="100000" saltValue="cdb1VObWjfvem5UIG62wmaOUZ6ZdU7NfBHxUYT1eSje/TLhLA6OrCvBI+xUQl+YVEN2x+wQ7hprmnKixd6hhnA==" hashValue="VMjw/T3gG+M29AcSf+BCfopTCC/R4WzUd1IqPLUhoWs6Cu0U/1TD6fdJgdMV82Pb9wY4KceqJpXkEe1Eb/+mi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COUNTIFS(L8:L281,"=0",A8:A281,"P")+COUNTIFS(L8:L281,"",A8:A281,"P")+SUM(Q8:Q281)</f>
        <v>0</v>
      </c>
    </row>
    <row r="8" ht="25.5">
      <c r="A8" s="1" t="s">
        <v>173</v>
      </c>
      <c r="C8" s="22" t="s">
        <v>2669</v>
      </c>
      <c r="E8" s="23" t="s">
        <v>85</v>
      </c>
      <c r="L8" s="24">
        <f>L9+L82+L95+L152+L161+L186+L255+L276</f>
        <v>0</v>
      </c>
      <c r="M8" s="24">
        <f>M9+M82+M95+M152+M161+M186+M255+M276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SUMIFS(L10:L81,A10:A81,"P")</f>
        <v>0</v>
      </c>
      <c r="M9" s="24">
        <f>SUMIFS(M10:M81,A10:A81,"P")</f>
        <v>0</v>
      </c>
      <c r="N9" s="25"/>
    </row>
    <row r="10">
      <c r="A10" s="1" t="s">
        <v>178</v>
      </c>
      <c r="B10" s="1">
        <v>2</v>
      </c>
      <c r="C10" s="26" t="s">
        <v>2470</v>
      </c>
      <c r="D10" t="s">
        <v>180</v>
      </c>
      <c r="E10" s="27" t="s">
        <v>2471</v>
      </c>
      <c r="F10" s="28" t="s">
        <v>182</v>
      </c>
      <c r="G10" s="29">
        <v>22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2471</v>
      </c>
    </row>
    <row r="12" ht="25.5">
      <c r="A12" s="1" t="s">
        <v>184</v>
      </c>
      <c r="E12" s="33" t="s">
        <v>2670</v>
      </c>
    </row>
    <row r="13" ht="102">
      <c r="A13" s="1" t="s">
        <v>185</v>
      </c>
      <c r="E13" s="27" t="s">
        <v>2473</v>
      </c>
    </row>
    <row r="14" ht="25.5">
      <c r="A14" s="1" t="s">
        <v>178</v>
      </c>
      <c r="B14" s="1">
        <v>3</v>
      </c>
      <c r="C14" s="26" t="s">
        <v>2474</v>
      </c>
      <c r="D14" t="s">
        <v>180</v>
      </c>
      <c r="E14" s="27" t="s">
        <v>2475</v>
      </c>
      <c r="F14" s="28" t="s">
        <v>182</v>
      </c>
      <c r="G14" s="29">
        <v>678.5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2475</v>
      </c>
    </row>
    <row r="16" ht="63.75">
      <c r="A16" s="1" t="s">
        <v>184</v>
      </c>
      <c r="E16" s="33" t="s">
        <v>2671</v>
      </c>
    </row>
    <row r="17" ht="102">
      <c r="A17" s="1" t="s">
        <v>185</v>
      </c>
      <c r="E17" s="27" t="s">
        <v>2473</v>
      </c>
    </row>
    <row r="18" ht="25.5">
      <c r="A18" s="1" t="s">
        <v>178</v>
      </c>
      <c r="B18" s="1">
        <v>4</v>
      </c>
      <c r="C18" s="26" t="s">
        <v>2477</v>
      </c>
      <c r="D18" t="s">
        <v>180</v>
      </c>
      <c r="E18" s="27" t="s">
        <v>2478</v>
      </c>
      <c r="F18" s="28" t="s">
        <v>194</v>
      </c>
      <c r="G18" s="29">
        <v>344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2478</v>
      </c>
    </row>
    <row r="20" ht="25.5">
      <c r="A20" s="1" t="s">
        <v>184</v>
      </c>
      <c r="E20" s="33" t="s">
        <v>2672</v>
      </c>
    </row>
    <row r="21" ht="102">
      <c r="A21" s="1" t="s">
        <v>185</v>
      </c>
      <c r="E21" s="27" t="s">
        <v>2473</v>
      </c>
    </row>
    <row r="22">
      <c r="A22" s="1" t="s">
        <v>178</v>
      </c>
      <c r="B22" s="1">
        <v>5</v>
      </c>
      <c r="C22" s="26" t="s">
        <v>2480</v>
      </c>
      <c r="D22" t="s">
        <v>180</v>
      </c>
      <c r="E22" s="27" t="s">
        <v>2481</v>
      </c>
      <c r="F22" s="28" t="s">
        <v>182</v>
      </c>
      <c r="G22" s="29">
        <v>298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2481</v>
      </c>
    </row>
    <row r="24" ht="25.5">
      <c r="A24" s="1" t="s">
        <v>184</v>
      </c>
      <c r="E24" s="33" t="s">
        <v>2673</v>
      </c>
    </row>
    <row r="25" ht="102">
      <c r="A25" s="1" t="s">
        <v>185</v>
      </c>
      <c r="E25" s="27" t="s">
        <v>2473</v>
      </c>
    </row>
    <row r="26">
      <c r="A26" s="1" t="s">
        <v>178</v>
      </c>
      <c r="B26" s="1">
        <v>6</v>
      </c>
      <c r="C26" s="26" t="s">
        <v>1872</v>
      </c>
      <c r="D26" t="s">
        <v>180</v>
      </c>
      <c r="E26" s="27" t="s">
        <v>1873</v>
      </c>
      <c r="F26" s="28" t="s">
        <v>182</v>
      </c>
      <c r="G26" s="29">
        <v>249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1873</v>
      </c>
    </row>
    <row r="28" ht="25.5">
      <c r="A28" s="1" t="s">
        <v>184</v>
      </c>
      <c r="E28" s="33" t="s">
        <v>2674</v>
      </c>
    </row>
    <row r="29" ht="63.75">
      <c r="A29" s="1" t="s">
        <v>185</v>
      </c>
      <c r="E29" s="27" t="s">
        <v>2484</v>
      </c>
    </row>
    <row r="30">
      <c r="A30" s="1" t="s">
        <v>178</v>
      </c>
      <c r="B30" s="1">
        <v>7</v>
      </c>
      <c r="C30" s="26" t="s">
        <v>2675</v>
      </c>
      <c r="D30" t="s">
        <v>180</v>
      </c>
      <c r="E30" s="27" t="s">
        <v>2676</v>
      </c>
      <c r="F30" s="28" t="s">
        <v>2677</v>
      </c>
      <c r="G30" s="29">
        <v>700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2676</v>
      </c>
    </row>
    <row r="32" ht="38.25">
      <c r="A32" s="1" t="s">
        <v>184</v>
      </c>
      <c r="E32" s="33" t="s">
        <v>2678</v>
      </c>
    </row>
    <row r="33" ht="76.5">
      <c r="A33" s="1" t="s">
        <v>185</v>
      </c>
      <c r="E33" s="27" t="s">
        <v>2679</v>
      </c>
    </row>
    <row r="34">
      <c r="A34" s="1" t="s">
        <v>178</v>
      </c>
      <c r="B34" s="1">
        <v>8</v>
      </c>
      <c r="C34" s="26" t="s">
        <v>2485</v>
      </c>
      <c r="D34" t="s">
        <v>180</v>
      </c>
      <c r="E34" s="27" t="s">
        <v>2486</v>
      </c>
      <c r="F34" s="28" t="s">
        <v>182</v>
      </c>
      <c r="G34" s="29">
        <v>1933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2486</v>
      </c>
    </row>
    <row r="36" ht="51">
      <c r="A36" s="1" t="s">
        <v>184</v>
      </c>
      <c r="E36" s="33" t="s">
        <v>2680</v>
      </c>
    </row>
    <row r="37" ht="408">
      <c r="A37" s="1" t="s">
        <v>185</v>
      </c>
      <c r="E37" s="27" t="s">
        <v>2488</v>
      </c>
    </row>
    <row r="38">
      <c r="A38" s="1" t="s">
        <v>178</v>
      </c>
      <c r="B38" s="1">
        <v>9</v>
      </c>
      <c r="C38" s="26" t="s">
        <v>1342</v>
      </c>
      <c r="D38" t="s">
        <v>180</v>
      </c>
      <c r="E38" s="27" t="s">
        <v>1343</v>
      </c>
      <c r="F38" s="28" t="s">
        <v>182</v>
      </c>
      <c r="G38" s="29">
        <v>43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1343</v>
      </c>
    </row>
    <row r="40" ht="38.25">
      <c r="A40" s="1" t="s">
        <v>184</v>
      </c>
      <c r="E40" s="33" t="s">
        <v>2681</v>
      </c>
    </row>
    <row r="41" ht="357">
      <c r="A41" s="1" t="s">
        <v>185</v>
      </c>
      <c r="E41" s="27" t="s">
        <v>1341</v>
      </c>
    </row>
    <row r="42">
      <c r="A42" s="1" t="s">
        <v>178</v>
      </c>
      <c r="B42" s="1">
        <v>10</v>
      </c>
      <c r="C42" s="26" t="s">
        <v>2490</v>
      </c>
      <c r="D42" t="s">
        <v>180</v>
      </c>
      <c r="E42" s="27" t="s">
        <v>2491</v>
      </c>
      <c r="F42" s="28" t="s">
        <v>182</v>
      </c>
      <c r="G42" s="29">
        <v>675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565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2491</v>
      </c>
    </row>
    <row r="44" ht="38.25">
      <c r="A44" s="1" t="s">
        <v>184</v>
      </c>
      <c r="E44" s="33" t="s">
        <v>2682</v>
      </c>
    </row>
    <row r="45" ht="306">
      <c r="A45" s="1" t="s">
        <v>185</v>
      </c>
      <c r="E45" s="27" t="s">
        <v>2493</v>
      </c>
    </row>
    <row r="46">
      <c r="A46" s="1" t="s">
        <v>178</v>
      </c>
      <c r="B46" s="1">
        <v>11</v>
      </c>
      <c r="C46" s="26" t="s">
        <v>196</v>
      </c>
      <c r="D46" t="s">
        <v>180</v>
      </c>
      <c r="E46" s="27" t="s">
        <v>197</v>
      </c>
      <c r="F46" s="28" t="s">
        <v>182</v>
      </c>
      <c r="G46" s="29">
        <v>43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565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197</v>
      </c>
    </row>
    <row r="48" ht="38.25">
      <c r="A48" s="1" t="s">
        <v>184</v>
      </c>
      <c r="E48" s="33" t="s">
        <v>2683</v>
      </c>
    </row>
    <row r="49" ht="229.5">
      <c r="A49" s="1" t="s">
        <v>185</v>
      </c>
      <c r="E49" s="27" t="s">
        <v>2495</v>
      </c>
    </row>
    <row r="50">
      <c r="A50" s="1" t="s">
        <v>178</v>
      </c>
      <c r="B50" s="1">
        <v>12</v>
      </c>
      <c r="C50" s="26" t="s">
        <v>579</v>
      </c>
      <c r="D50" t="s">
        <v>180</v>
      </c>
      <c r="E50" s="27" t="s">
        <v>580</v>
      </c>
      <c r="F50" s="28" t="s">
        <v>201</v>
      </c>
      <c r="G50" s="29">
        <v>3516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565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580</v>
      </c>
    </row>
    <row r="52" ht="51">
      <c r="A52" s="1" t="s">
        <v>184</v>
      </c>
      <c r="E52" s="33" t="s">
        <v>2684</v>
      </c>
    </row>
    <row r="53" ht="51">
      <c r="A53" s="1" t="s">
        <v>185</v>
      </c>
      <c r="E53" s="27" t="s">
        <v>1348</v>
      </c>
    </row>
    <row r="54">
      <c r="A54" s="1" t="s">
        <v>178</v>
      </c>
      <c r="B54" s="1">
        <v>13</v>
      </c>
      <c r="C54" s="26" t="s">
        <v>2497</v>
      </c>
      <c r="D54" t="s">
        <v>180</v>
      </c>
      <c r="E54" s="27" t="s">
        <v>2498</v>
      </c>
      <c r="F54" s="28" t="s">
        <v>182</v>
      </c>
      <c r="G54" s="29">
        <v>147.59999999999999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565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2498</v>
      </c>
    </row>
    <row r="56">
      <c r="A56" s="1" t="s">
        <v>184</v>
      </c>
      <c r="E56" s="33" t="s">
        <v>2685</v>
      </c>
    </row>
    <row r="57" ht="63.75">
      <c r="A57" s="1" t="s">
        <v>185</v>
      </c>
      <c r="E57" s="27" t="s">
        <v>895</v>
      </c>
    </row>
    <row r="58">
      <c r="A58" s="1" t="s">
        <v>178</v>
      </c>
      <c r="B58" s="1">
        <v>14</v>
      </c>
      <c r="C58" s="26" t="s">
        <v>2500</v>
      </c>
      <c r="D58" t="s">
        <v>180</v>
      </c>
      <c r="E58" s="27" t="s">
        <v>2501</v>
      </c>
      <c r="F58" s="28" t="s">
        <v>182</v>
      </c>
      <c r="G58" s="29">
        <v>66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565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2501</v>
      </c>
    </row>
    <row r="60">
      <c r="A60" s="1" t="s">
        <v>184</v>
      </c>
      <c r="E60" s="33" t="s">
        <v>2686</v>
      </c>
    </row>
    <row r="61" ht="51">
      <c r="A61" s="1" t="s">
        <v>185</v>
      </c>
      <c r="E61" s="27" t="s">
        <v>2503</v>
      </c>
    </row>
    <row r="62">
      <c r="A62" s="1" t="s">
        <v>178</v>
      </c>
      <c r="B62" s="1">
        <v>15</v>
      </c>
      <c r="C62" s="26" t="s">
        <v>896</v>
      </c>
      <c r="D62" t="s">
        <v>180</v>
      </c>
      <c r="E62" s="27" t="s">
        <v>897</v>
      </c>
      <c r="F62" s="28" t="s">
        <v>201</v>
      </c>
      <c r="G62" s="29">
        <v>1050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565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897</v>
      </c>
    </row>
    <row r="64">
      <c r="A64" s="1" t="s">
        <v>184</v>
      </c>
      <c r="E64" s="33" t="s">
        <v>2687</v>
      </c>
    </row>
    <row r="65" ht="63.75">
      <c r="A65" s="1" t="s">
        <v>185</v>
      </c>
      <c r="E65" s="27" t="s">
        <v>898</v>
      </c>
    </row>
    <row r="66">
      <c r="A66" s="1" t="s">
        <v>178</v>
      </c>
      <c r="B66" s="1">
        <v>16</v>
      </c>
      <c r="C66" s="26" t="s">
        <v>2505</v>
      </c>
      <c r="D66" t="s">
        <v>180</v>
      </c>
      <c r="E66" s="27" t="s">
        <v>2506</v>
      </c>
      <c r="F66" s="28" t="s">
        <v>201</v>
      </c>
      <c r="G66" s="29">
        <v>1860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565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2506</v>
      </c>
    </row>
    <row r="68">
      <c r="A68" s="1" t="s">
        <v>184</v>
      </c>
      <c r="E68" s="33" t="s">
        <v>2688</v>
      </c>
    </row>
    <row r="69" ht="63.75">
      <c r="A69" s="1" t="s">
        <v>185</v>
      </c>
      <c r="E69" s="27" t="s">
        <v>2689</v>
      </c>
    </row>
    <row r="70">
      <c r="A70" s="1" t="s">
        <v>178</v>
      </c>
      <c r="B70" s="1">
        <v>17</v>
      </c>
      <c r="C70" s="26" t="s">
        <v>591</v>
      </c>
      <c r="D70" t="s">
        <v>180</v>
      </c>
      <c r="E70" s="27" t="s">
        <v>592</v>
      </c>
      <c r="F70" s="28" t="s">
        <v>182</v>
      </c>
      <c r="G70" s="29">
        <v>249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565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592</v>
      </c>
    </row>
    <row r="72" ht="25.5">
      <c r="A72" s="1" t="s">
        <v>184</v>
      </c>
      <c r="E72" s="33" t="s">
        <v>2690</v>
      </c>
    </row>
    <row r="73" ht="102">
      <c r="A73" s="1" t="s">
        <v>185</v>
      </c>
      <c r="E73" s="27" t="s">
        <v>2691</v>
      </c>
    </row>
    <row r="74">
      <c r="A74" s="1" t="s">
        <v>178</v>
      </c>
      <c r="B74" s="1">
        <v>60</v>
      </c>
      <c r="C74" s="26" t="s">
        <v>2265</v>
      </c>
      <c r="D74" t="s">
        <v>180</v>
      </c>
      <c r="E74" s="27" t="s">
        <v>2266</v>
      </c>
      <c r="F74" s="28" t="s">
        <v>182</v>
      </c>
      <c r="G74" s="29">
        <v>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565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2266</v>
      </c>
    </row>
    <row r="76" ht="25.5">
      <c r="A76" s="1" t="s">
        <v>184</v>
      </c>
      <c r="E76" s="33" t="s">
        <v>2692</v>
      </c>
    </row>
    <row r="77" ht="114.75">
      <c r="A77" s="1" t="s">
        <v>185</v>
      </c>
      <c r="E77" s="27" t="s">
        <v>1509</v>
      </c>
    </row>
    <row r="78">
      <c r="A78" s="1" t="s">
        <v>178</v>
      </c>
      <c r="B78" s="1">
        <v>61</v>
      </c>
      <c r="C78" s="26" t="s">
        <v>2508</v>
      </c>
      <c r="D78" t="s">
        <v>180</v>
      </c>
      <c r="E78" s="27" t="s">
        <v>2509</v>
      </c>
      <c r="F78" s="28" t="s">
        <v>207</v>
      </c>
      <c r="G78" s="29">
        <v>6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565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2509</v>
      </c>
    </row>
    <row r="80" ht="25.5">
      <c r="A80" s="1" t="s">
        <v>184</v>
      </c>
      <c r="E80" s="33" t="s">
        <v>2693</v>
      </c>
    </row>
    <row r="81" ht="102">
      <c r="A81" s="1" t="s">
        <v>185</v>
      </c>
      <c r="E81" s="27" t="s">
        <v>2511</v>
      </c>
    </row>
    <row r="82">
      <c r="A82" s="1" t="s">
        <v>175</v>
      </c>
      <c r="C82" s="22" t="s">
        <v>594</v>
      </c>
      <c r="E82" s="23" t="s">
        <v>595</v>
      </c>
      <c r="L82" s="24">
        <f>SUMIFS(L83:L94,A83:A94,"P")</f>
        <v>0</v>
      </c>
      <c r="M82" s="24">
        <f>SUMIFS(M83:M94,A83:A94,"P")</f>
        <v>0</v>
      </c>
      <c r="N82" s="25"/>
    </row>
    <row r="83">
      <c r="A83" s="1" t="s">
        <v>178</v>
      </c>
      <c r="B83" s="1">
        <v>18</v>
      </c>
      <c r="C83" s="26" t="s">
        <v>2516</v>
      </c>
      <c r="D83" t="s">
        <v>180</v>
      </c>
      <c r="E83" s="27" t="s">
        <v>2517</v>
      </c>
      <c r="F83" s="28" t="s">
        <v>201</v>
      </c>
      <c r="G83" s="29">
        <v>1140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565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2517</v>
      </c>
    </row>
    <row r="85" ht="51">
      <c r="A85" s="1" t="s">
        <v>184</v>
      </c>
      <c r="E85" s="33" t="s">
        <v>2694</v>
      </c>
    </row>
    <row r="86" ht="89.25">
      <c r="A86" s="1" t="s">
        <v>185</v>
      </c>
      <c r="E86" s="27" t="s">
        <v>2519</v>
      </c>
    </row>
    <row r="87">
      <c r="A87" s="1" t="s">
        <v>178</v>
      </c>
      <c r="B87" s="1">
        <v>19</v>
      </c>
      <c r="C87" s="26" t="s">
        <v>2520</v>
      </c>
      <c r="D87" t="s">
        <v>180</v>
      </c>
      <c r="E87" s="27" t="s">
        <v>2521</v>
      </c>
      <c r="F87" s="28" t="s">
        <v>194</v>
      </c>
      <c r="G87" s="29">
        <v>380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565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2521</v>
      </c>
    </row>
    <row r="89" ht="25.5">
      <c r="A89" s="1" t="s">
        <v>184</v>
      </c>
      <c r="E89" s="33" t="s">
        <v>2695</v>
      </c>
    </row>
    <row r="90" ht="191.25">
      <c r="A90" s="1" t="s">
        <v>185</v>
      </c>
      <c r="E90" s="27" t="s">
        <v>2523</v>
      </c>
    </row>
    <row r="91">
      <c r="A91" s="1" t="s">
        <v>178</v>
      </c>
      <c r="B91" s="1">
        <v>20</v>
      </c>
      <c r="C91" s="26" t="s">
        <v>2524</v>
      </c>
      <c r="D91" t="s">
        <v>180</v>
      </c>
      <c r="E91" s="27" t="s">
        <v>2525</v>
      </c>
      <c r="F91" s="28" t="s">
        <v>182</v>
      </c>
      <c r="G91" s="29">
        <v>1758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565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2525</v>
      </c>
    </row>
    <row r="93" ht="38.25">
      <c r="A93" s="1" t="s">
        <v>184</v>
      </c>
      <c r="E93" s="33" t="s">
        <v>2696</v>
      </c>
    </row>
    <row r="94" ht="76.5">
      <c r="A94" s="1" t="s">
        <v>185</v>
      </c>
      <c r="E94" s="27" t="s">
        <v>2527</v>
      </c>
    </row>
    <row r="95">
      <c r="A95" s="1" t="s">
        <v>175</v>
      </c>
      <c r="C95" s="22" t="s">
        <v>608</v>
      </c>
      <c r="E95" s="23" t="s">
        <v>609</v>
      </c>
      <c r="L95" s="24">
        <f>SUMIFS(L96:L151,A96:A151,"P")</f>
        <v>0</v>
      </c>
      <c r="M95" s="24">
        <f>SUMIFS(M96:M151,A96:A151,"P")</f>
        <v>0</v>
      </c>
      <c r="N95" s="25"/>
    </row>
    <row r="96">
      <c r="A96" s="1" t="s">
        <v>178</v>
      </c>
      <c r="B96" s="1">
        <v>21</v>
      </c>
      <c r="C96" s="26" t="s">
        <v>599</v>
      </c>
      <c r="D96" t="s">
        <v>180</v>
      </c>
      <c r="E96" s="27" t="s">
        <v>600</v>
      </c>
      <c r="F96" s="28" t="s">
        <v>201</v>
      </c>
      <c r="G96" s="29">
        <v>3516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565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600</v>
      </c>
    </row>
    <row r="98" ht="51">
      <c r="A98" s="1" t="s">
        <v>184</v>
      </c>
      <c r="E98" s="33" t="s">
        <v>2697</v>
      </c>
    </row>
    <row r="99" ht="102">
      <c r="A99" s="1" t="s">
        <v>185</v>
      </c>
      <c r="E99" s="27" t="s">
        <v>2529</v>
      </c>
    </row>
    <row r="100">
      <c r="A100" s="1" t="s">
        <v>178</v>
      </c>
      <c r="B100" s="1">
        <v>22</v>
      </c>
      <c r="C100" s="26" t="s">
        <v>2698</v>
      </c>
      <c r="D100" t="s">
        <v>180</v>
      </c>
      <c r="E100" s="27" t="s">
        <v>2699</v>
      </c>
      <c r="F100" s="28" t="s">
        <v>201</v>
      </c>
      <c r="G100" s="29">
        <v>94.599999999999994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565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2699</v>
      </c>
    </row>
    <row r="102">
      <c r="A102" s="1" t="s">
        <v>184</v>
      </c>
      <c r="E102" s="33" t="s">
        <v>2700</v>
      </c>
    </row>
    <row r="103" ht="76.5">
      <c r="A103" s="1" t="s">
        <v>185</v>
      </c>
      <c r="E103" s="27" t="s">
        <v>923</v>
      </c>
    </row>
    <row r="104">
      <c r="A104" s="1" t="s">
        <v>178</v>
      </c>
      <c r="B104" s="1">
        <v>23</v>
      </c>
      <c r="C104" s="26" t="s">
        <v>2546</v>
      </c>
      <c r="D104" t="s">
        <v>180</v>
      </c>
      <c r="E104" s="27" t="s">
        <v>2547</v>
      </c>
      <c r="F104" s="28" t="s">
        <v>201</v>
      </c>
      <c r="G104" s="29">
        <v>2644.8000000000002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565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2547</v>
      </c>
    </row>
    <row r="106" ht="25.5">
      <c r="A106" s="1" t="s">
        <v>184</v>
      </c>
      <c r="E106" s="33" t="s">
        <v>2701</v>
      </c>
    </row>
    <row r="107" ht="76.5">
      <c r="A107" s="1" t="s">
        <v>185</v>
      </c>
      <c r="E107" s="27" t="s">
        <v>923</v>
      </c>
    </row>
    <row r="108">
      <c r="A108" s="1" t="s">
        <v>178</v>
      </c>
      <c r="B108" s="1">
        <v>24</v>
      </c>
      <c r="C108" s="26" t="s">
        <v>2055</v>
      </c>
      <c r="D108" t="s">
        <v>180</v>
      </c>
      <c r="E108" s="27" t="s">
        <v>2056</v>
      </c>
      <c r="F108" s="28" t="s">
        <v>201</v>
      </c>
      <c r="G108" s="29">
        <v>2534.5999999999999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565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2056</v>
      </c>
    </row>
    <row r="110" ht="25.5">
      <c r="A110" s="1" t="s">
        <v>184</v>
      </c>
      <c r="E110" s="33" t="s">
        <v>2702</v>
      </c>
    </row>
    <row r="111" ht="76.5">
      <c r="A111" s="1" t="s">
        <v>185</v>
      </c>
      <c r="E111" s="27" t="s">
        <v>923</v>
      </c>
    </row>
    <row r="112">
      <c r="A112" s="1" t="s">
        <v>178</v>
      </c>
      <c r="B112" s="1">
        <v>25</v>
      </c>
      <c r="C112" s="26" t="s">
        <v>920</v>
      </c>
      <c r="D112" t="s">
        <v>180</v>
      </c>
      <c r="E112" s="27" t="s">
        <v>921</v>
      </c>
      <c r="F112" s="28" t="s">
        <v>201</v>
      </c>
      <c r="G112" s="29">
        <v>859.20000000000005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565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921</v>
      </c>
    </row>
    <row r="114" ht="38.25">
      <c r="A114" s="1" t="s">
        <v>184</v>
      </c>
      <c r="E114" s="33" t="s">
        <v>2703</v>
      </c>
    </row>
    <row r="115" ht="76.5">
      <c r="A115" s="1" t="s">
        <v>185</v>
      </c>
      <c r="E115" s="27" t="s">
        <v>923</v>
      </c>
    </row>
    <row r="116">
      <c r="A116" s="1" t="s">
        <v>178</v>
      </c>
      <c r="B116" s="1">
        <v>26</v>
      </c>
      <c r="C116" s="26" t="s">
        <v>2550</v>
      </c>
      <c r="D116" t="s">
        <v>180</v>
      </c>
      <c r="E116" s="27" t="s">
        <v>2551</v>
      </c>
      <c r="F116" s="28" t="s">
        <v>201</v>
      </c>
      <c r="G116" s="29">
        <v>165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565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2551</v>
      </c>
    </row>
    <row r="118" ht="25.5">
      <c r="A118" s="1" t="s">
        <v>184</v>
      </c>
      <c r="E118" s="33" t="s">
        <v>2704</v>
      </c>
    </row>
    <row r="119" ht="102">
      <c r="A119" s="1" t="s">
        <v>185</v>
      </c>
      <c r="E119" s="27" t="s">
        <v>2553</v>
      </c>
    </row>
    <row r="120">
      <c r="A120" s="1" t="s">
        <v>178</v>
      </c>
      <c r="B120" s="1">
        <v>27</v>
      </c>
      <c r="C120" s="26" t="s">
        <v>2058</v>
      </c>
      <c r="D120" t="s">
        <v>180</v>
      </c>
      <c r="E120" s="27" t="s">
        <v>2059</v>
      </c>
      <c r="F120" s="28" t="s">
        <v>201</v>
      </c>
      <c r="G120" s="29">
        <v>4408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2059</v>
      </c>
    </row>
    <row r="122" ht="25.5">
      <c r="A122" s="1" t="s">
        <v>184</v>
      </c>
      <c r="E122" s="33" t="s">
        <v>2705</v>
      </c>
    </row>
    <row r="123" ht="89.25">
      <c r="A123" s="1" t="s">
        <v>185</v>
      </c>
      <c r="E123" s="27" t="s">
        <v>2555</v>
      </c>
    </row>
    <row r="124">
      <c r="A124" s="1" t="s">
        <v>178</v>
      </c>
      <c r="B124" s="1">
        <v>28</v>
      </c>
      <c r="C124" s="26" t="s">
        <v>2556</v>
      </c>
      <c r="D124" t="s">
        <v>180</v>
      </c>
      <c r="E124" s="27" t="s">
        <v>2557</v>
      </c>
      <c r="F124" s="28" t="s">
        <v>201</v>
      </c>
      <c r="G124" s="29">
        <v>2204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565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2557</v>
      </c>
    </row>
    <row r="126" ht="25.5">
      <c r="A126" s="1" t="s">
        <v>184</v>
      </c>
      <c r="E126" s="33" t="s">
        <v>2706</v>
      </c>
    </row>
    <row r="127" ht="165.75">
      <c r="A127" s="1" t="s">
        <v>185</v>
      </c>
      <c r="E127" s="27" t="s">
        <v>2558</v>
      </c>
    </row>
    <row r="128">
      <c r="A128" s="1" t="s">
        <v>178</v>
      </c>
      <c r="B128" s="1">
        <v>29</v>
      </c>
      <c r="C128" s="26" t="s">
        <v>2559</v>
      </c>
      <c r="D128" t="s">
        <v>180</v>
      </c>
      <c r="E128" s="27" t="s">
        <v>2560</v>
      </c>
      <c r="F128" s="28" t="s">
        <v>201</v>
      </c>
      <c r="G128" s="29">
        <v>2314.1999999999998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565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2560</v>
      </c>
    </row>
    <row r="130" ht="25.5">
      <c r="A130" s="1" t="s">
        <v>184</v>
      </c>
      <c r="E130" s="33" t="s">
        <v>2707</v>
      </c>
    </row>
    <row r="131" ht="165.75">
      <c r="A131" s="1" t="s">
        <v>185</v>
      </c>
      <c r="E131" s="27" t="s">
        <v>2558</v>
      </c>
    </row>
    <row r="132">
      <c r="A132" s="1" t="s">
        <v>178</v>
      </c>
      <c r="B132" s="1">
        <v>30</v>
      </c>
      <c r="C132" s="26" t="s">
        <v>2562</v>
      </c>
      <c r="D132" t="s">
        <v>180</v>
      </c>
      <c r="E132" s="27" t="s">
        <v>2563</v>
      </c>
      <c r="F132" s="28" t="s">
        <v>201</v>
      </c>
      <c r="G132" s="29">
        <v>2424.4000000000001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565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2563</v>
      </c>
    </row>
    <row r="134" ht="25.5">
      <c r="A134" s="1" t="s">
        <v>184</v>
      </c>
      <c r="E134" s="33" t="s">
        <v>2708</v>
      </c>
    </row>
    <row r="135" ht="165.75">
      <c r="A135" s="1" t="s">
        <v>185</v>
      </c>
      <c r="E135" s="27" t="s">
        <v>2558</v>
      </c>
    </row>
    <row r="136">
      <c r="A136" s="1" t="s">
        <v>178</v>
      </c>
      <c r="B136" s="1">
        <v>31</v>
      </c>
      <c r="C136" s="26" t="s">
        <v>2709</v>
      </c>
      <c r="D136" t="s">
        <v>180</v>
      </c>
      <c r="E136" s="27" t="s">
        <v>2710</v>
      </c>
      <c r="F136" s="28" t="s">
        <v>201</v>
      </c>
      <c r="G136" s="29">
        <v>86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565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2710</v>
      </c>
    </row>
    <row r="138">
      <c r="A138" s="1" t="s">
        <v>184</v>
      </c>
      <c r="E138" s="33" t="s">
        <v>2711</v>
      </c>
    </row>
    <row r="139" ht="165.75">
      <c r="A139" s="1" t="s">
        <v>185</v>
      </c>
      <c r="E139" s="27" t="s">
        <v>2712</v>
      </c>
    </row>
    <row r="140">
      <c r="A140" s="1" t="s">
        <v>178</v>
      </c>
      <c r="B140" s="1">
        <v>32</v>
      </c>
      <c r="C140" s="26" t="s">
        <v>931</v>
      </c>
      <c r="D140" t="s">
        <v>180</v>
      </c>
      <c r="E140" s="27" t="s">
        <v>932</v>
      </c>
      <c r="F140" s="28" t="s">
        <v>201</v>
      </c>
      <c r="G140" s="29">
        <v>393.80000000000001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565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932</v>
      </c>
    </row>
    <row r="142" ht="25.5">
      <c r="A142" s="1" t="s">
        <v>184</v>
      </c>
      <c r="E142" s="33" t="s">
        <v>2713</v>
      </c>
    </row>
    <row r="143" ht="165.75">
      <c r="A143" s="1" t="s">
        <v>185</v>
      </c>
      <c r="E143" s="27" t="s">
        <v>933</v>
      </c>
    </row>
    <row r="144">
      <c r="A144" s="1" t="s">
        <v>178</v>
      </c>
      <c r="B144" s="1">
        <v>33</v>
      </c>
      <c r="C144" s="26" t="s">
        <v>2566</v>
      </c>
      <c r="D144" t="s">
        <v>180</v>
      </c>
      <c r="E144" s="27" t="s">
        <v>2567</v>
      </c>
      <c r="F144" s="28" t="s">
        <v>201</v>
      </c>
      <c r="G144" s="29">
        <v>184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565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2567</v>
      </c>
    </row>
    <row r="146" ht="25.5">
      <c r="A146" s="1" t="s">
        <v>184</v>
      </c>
      <c r="E146" s="33" t="s">
        <v>2714</v>
      </c>
    </row>
    <row r="147" ht="165.75">
      <c r="A147" s="1" t="s">
        <v>185</v>
      </c>
      <c r="E147" s="27" t="s">
        <v>933</v>
      </c>
    </row>
    <row r="148">
      <c r="A148" s="1" t="s">
        <v>178</v>
      </c>
      <c r="B148" s="1">
        <v>34</v>
      </c>
      <c r="C148" s="26" t="s">
        <v>934</v>
      </c>
      <c r="D148" t="s">
        <v>180</v>
      </c>
      <c r="E148" s="27" t="s">
        <v>935</v>
      </c>
      <c r="F148" s="28" t="s">
        <v>201</v>
      </c>
      <c r="G148" s="29">
        <v>52.200000000000003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565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935</v>
      </c>
    </row>
    <row r="150" ht="25.5">
      <c r="A150" s="1" t="s">
        <v>184</v>
      </c>
      <c r="E150" s="33" t="s">
        <v>2715</v>
      </c>
    </row>
    <row r="151" ht="165.75">
      <c r="A151" s="1" t="s">
        <v>185</v>
      </c>
      <c r="E151" s="27" t="s">
        <v>933</v>
      </c>
    </row>
    <row r="152">
      <c r="A152" s="1" t="s">
        <v>175</v>
      </c>
      <c r="C152" s="22" t="s">
        <v>2573</v>
      </c>
      <c r="E152" s="23" t="s">
        <v>2574</v>
      </c>
      <c r="L152" s="24">
        <f>SUMIFS(L153:L160,A153:A160,"P")</f>
        <v>0</v>
      </c>
      <c r="M152" s="24">
        <f>SUMIFS(M153:M160,A153:A160,"P")</f>
        <v>0</v>
      </c>
      <c r="N152" s="25"/>
    </row>
    <row r="153">
      <c r="A153" s="1" t="s">
        <v>178</v>
      </c>
      <c r="B153" s="1">
        <v>35</v>
      </c>
      <c r="C153" s="26" t="s">
        <v>214</v>
      </c>
      <c r="D153" t="s">
        <v>180</v>
      </c>
      <c r="E153" s="27" t="s">
        <v>215</v>
      </c>
      <c r="F153" s="28" t="s">
        <v>194</v>
      </c>
      <c r="G153" s="29">
        <v>70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565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215</v>
      </c>
    </row>
    <row r="155" ht="25.5">
      <c r="A155" s="1" t="s">
        <v>184</v>
      </c>
      <c r="E155" s="33" t="s">
        <v>2716</v>
      </c>
    </row>
    <row r="156" ht="76.5">
      <c r="A156" s="1" t="s">
        <v>185</v>
      </c>
      <c r="E156" s="27" t="s">
        <v>2576</v>
      </c>
    </row>
    <row r="157">
      <c r="A157" s="1" t="s">
        <v>178</v>
      </c>
      <c r="B157" s="1">
        <v>36</v>
      </c>
      <c r="C157" s="26" t="s">
        <v>2577</v>
      </c>
      <c r="D157" t="s">
        <v>180</v>
      </c>
      <c r="E157" s="27" t="s">
        <v>2578</v>
      </c>
      <c r="F157" s="28" t="s">
        <v>194</v>
      </c>
      <c r="G157" s="29">
        <v>70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565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2578</v>
      </c>
    </row>
    <row r="159">
      <c r="A159" s="1" t="s">
        <v>184</v>
      </c>
      <c r="E159" s="33" t="s">
        <v>2717</v>
      </c>
    </row>
    <row r="160" ht="89.25">
      <c r="A160" s="1" t="s">
        <v>185</v>
      </c>
      <c r="E160" s="27" t="s">
        <v>2579</v>
      </c>
    </row>
    <row r="161">
      <c r="A161" s="1" t="s">
        <v>175</v>
      </c>
      <c r="C161" s="22" t="s">
        <v>624</v>
      </c>
      <c r="E161" s="23" t="s">
        <v>625</v>
      </c>
      <c r="L161" s="24">
        <f>SUMIFS(L162:L185,A162:A185,"P")</f>
        <v>0</v>
      </c>
      <c r="M161" s="24">
        <f>SUMIFS(M162:M185,A162:A185,"P")</f>
        <v>0</v>
      </c>
      <c r="N161" s="25"/>
    </row>
    <row r="162">
      <c r="A162" s="1" t="s">
        <v>178</v>
      </c>
      <c r="B162" s="1">
        <v>37</v>
      </c>
      <c r="C162" s="26" t="s">
        <v>2586</v>
      </c>
      <c r="D162" t="s">
        <v>180</v>
      </c>
      <c r="E162" s="27" t="s">
        <v>2587</v>
      </c>
      <c r="F162" s="28" t="s">
        <v>194</v>
      </c>
      <c r="G162" s="29">
        <v>45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565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183</v>
      </c>
      <c r="E163" s="27" t="s">
        <v>2587</v>
      </c>
    </row>
    <row r="164" ht="25.5">
      <c r="A164" s="1" t="s">
        <v>184</v>
      </c>
      <c r="E164" s="33" t="s">
        <v>2718</v>
      </c>
    </row>
    <row r="165" ht="255">
      <c r="A165" s="1" t="s">
        <v>185</v>
      </c>
      <c r="E165" s="27" t="s">
        <v>2589</v>
      </c>
    </row>
    <row r="166">
      <c r="A166" s="1" t="s">
        <v>178</v>
      </c>
      <c r="B166" s="1">
        <v>38</v>
      </c>
      <c r="C166" s="26" t="s">
        <v>635</v>
      </c>
      <c r="D166" t="s">
        <v>180</v>
      </c>
      <c r="E166" s="27" t="s">
        <v>636</v>
      </c>
      <c r="F166" s="28" t="s">
        <v>207</v>
      </c>
      <c r="G166" s="29">
        <v>6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565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636</v>
      </c>
    </row>
    <row r="168">
      <c r="A168" s="1" t="s">
        <v>184</v>
      </c>
      <c r="E168" s="33" t="s">
        <v>2719</v>
      </c>
    </row>
    <row r="169" ht="178.5">
      <c r="A169" s="1" t="s">
        <v>185</v>
      </c>
      <c r="E169" s="27" t="s">
        <v>2591</v>
      </c>
    </row>
    <row r="170">
      <c r="A170" s="1" t="s">
        <v>178</v>
      </c>
      <c r="B170" s="1">
        <v>39</v>
      </c>
      <c r="C170" s="26" t="s">
        <v>2592</v>
      </c>
      <c r="D170" t="s">
        <v>180</v>
      </c>
      <c r="E170" s="27" t="s">
        <v>2593</v>
      </c>
      <c r="F170" s="28" t="s">
        <v>207</v>
      </c>
      <c r="G170" s="29">
        <v>6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565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2593</v>
      </c>
    </row>
    <row r="172" ht="25.5">
      <c r="A172" s="1" t="s">
        <v>184</v>
      </c>
      <c r="E172" s="33" t="s">
        <v>2720</v>
      </c>
    </row>
    <row r="173" ht="102">
      <c r="A173" s="1" t="s">
        <v>185</v>
      </c>
      <c r="E173" s="27" t="s">
        <v>2595</v>
      </c>
    </row>
    <row r="174">
      <c r="A174" s="1" t="s">
        <v>178</v>
      </c>
      <c r="B174" s="1">
        <v>40</v>
      </c>
      <c r="C174" s="26" t="s">
        <v>638</v>
      </c>
      <c r="D174" t="s">
        <v>180</v>
      </c>
      <c r="E174" s="27" t="s">
        <v>639</v>
      </c>
      <c r="F174" s="28" t="s">
        <v>182</v>
      </c>
      <c r="G174" s="29">
        <v>7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565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639</v>
      </c>
    </row>
    <row r="176">
      <c r="A176" s="1" t="s">
        <v>184</v>
      </c>
      <c r="E176" s="33" t="s">
        <v>2721</v>
      </c>
    </row>
    <row r="177" ht="395.25">
      <c r="A177" s="1" t="s">
        <v>185</v>
      </c>
      <c r="E177" s="27" t="s">
        <v>942</v>
      </c>
    </row>
    <row r="178">
      <c r="A178" s="1" t="s">
        <v>178</v>
      </c>
      <c r="B178" s="1">
        <v>41</v>
      </c>
      <c r="C178" s="26" t="s">
        <v>2206</v>
      </c>
      <c r="D178" t="s">
        <v>180</v>
      </c>
      <c r="E178" s="27" t="s">
        <v>2207</v>
      </c>
      <c r="F178" s="28" t="s">
        <v>194</v>
      </c>
      <c r="G178" s="29">
        <v>45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565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2207</v>
      </c>
    </row>
    <row r="180">
      <c r="A180" s="1" t="s">
        <v>184</v>
      </c>
      <c r="E180" s="33" t="s">
        <v>2722</v>
      </c>
    </row>
    <row r="181" ht="102">
      <c r="A181" s="1" t="s">
        <v>185</v>
      </c>
      <c r="E181" s="27" t="s">
        <v>2607</v>
      </c>
    </row>
    <row r="182">
      <c r="A182" s="1" t="s">
        <v>178</v>
      </c>
      <c r="B182" s="1">
        <v>42</v>
      </c>
      <c r="C182" s="26" t="s">
        <v>2227</v>
      </c>
      <c r="D182" t="s">
        <v>180</v>
      </c>
      <c r="E182" s="27" t="s">
        <v>2228</v>
      </c>
      <c r="F182" s="28" t="s">
        <v>194</v>
      </c>
      <c r="G182" s="29">
        <v>45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565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2228</v>
      </c>
    </row>
    <row r="184" ht="25.5">
      <c r="A184" s="1" t="s">
        <v>184</v>
      </c>
      <c r="E184" s="33" t="s">
        <v>2718</v>
      </c>
    </row>
    <row r="185" ht="76.5">
      <c r="A185" s="1" t="s">
        <v>185</v>
      </c>
      <c r="E185" s="27" t="s">
        <v>2608</v>
      </c>
    </row>
    <row r="186">
      <c r="A186" s="1" t="s">
        <v>175</v>
      </c>
      <c r="C186" s="22" t="s">
        <v>653</v>
      </c>
      <c r="E186" s="23" t="s">
        <v>654</v>
      </c>
      <c r="L186" s="24">
        <f>SUMIFS(L187:L254,A187:A254,"P")</f>
        <v>0</v>
      </c>
      <c r="M186" s="24">
        <f>SUMIFS(M187:M254,A187:A254,"P")</f>
        <v>0</v>
      </c>
      <c r="N186" s="25"/>
    </row>
    <row r="187">
      <c r="A187" s="1" t="s">
        <v>178</v>
      </c>
      <c r="B187" s="1">
        <v>43</v>
      </c>
      <c r="C187" s="26" t="s">
        <v>2609</v>
      </c>
      <c r="D187" t="s">
        <v>180</v>
      </c>
      <c r="E187" s="27" t="s">
        <v>2610</v>
      </c>
      <c r="F187" s="28" t="s">
        <v>207</v>
      </c>
      <c r="G187" s="29">
        <v>2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565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2610</v>
      </c>
    </row>
    <row r="189" ht="25.5">
      <c r="A189" s="1" t="s">
        <v>184</v>
      </c>
      <c r="E189" s="33" t="s">
        <v>2723</v>
      </c>
    </row>
    <row r="190" ht="76.5">
      <c r="A190" s="1" t="s">
        <v>185</v>
      </c>
      <c r="E190" s="27" t="s">
        <v>2612</v>
      </c>
    </row>
    <row r="191">
      <c r="A191" s="1" t="s">
        <v>178</v>
      </c>
      <c r="B191" s="1">
        <v>44</v>
      </c>
      <c r="C191" s="26" t="s">
        <v>2613</v>
      </c>
      <c r="D191" t="s">
        <v>180</v>
      </c>
      <c r="E191" s="27" t="s">
        <v>2614</v>
      </c>
      <c r="F191" s="28" t="s">
        <v>207</v>
      </c>
      <c r="G191" s="29">
        <v>10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565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2614</v>
      </c>
    </row>
    <row r="193" ht="25.5">
      <c r="A193" s="1" t="s">
        <v>184</v>
      </c>
      <c r="E193" s="33" t="s">
        <v>2724</v>
      </c>
    </row>
    <row r="194" ht="76.5">
      <c r="A194" s="1" t="s">
        <v>185</v>
      </c>
      <c r="E194" s="27" t="s">
        <v>2612</v>
      </c>
    </row>
    <row r="195" ht="25.5">
      <c r="A195" s="1" t="s">
        <v>178</v>
      </c>
      <c r="B195" s="1">
        <v>45</v>
      </c>
      <c r="C195" s="26" t="s">
        <v>2725</v>
      </c>
      <c r="D195" t="s">
        <v>180</v>
      </c>
      <c r="E195" s="27" t="s">
        <v>2726</v>
      </c>
      <c r="F195" s="28" t="s">
        <v>207</v>
      </c>
      <c r="G195" s="29">
        <v>4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565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 ht="25.5">
      <c r="A196" s="1" t="s">
        <v>183</v>
      </c>
      <c r="E196" s="27" t="s">
        <v>2726</v>
      </c>
    </row>
    <row r="197" ht="25.5">
      <c r="A197" s="1" t="s">
        <v>184</v>
      </c>
      <c r="E197" s="33" t="s">
        <v>2727</v>
      </c>
    </row>
    <row r="198" ht="76.5">
      <c r="A198" s="1" t="s">
        <v>185</v>
      </c>
      <c r="E198" s="27" t="s">
        <v>2728</v>
      </c>
    </row>
    <row r="199">
      <c r="A199" s="1" t="s">
        <v>178</v>
      </c>
      <c r="B199" s="1">
        <v>46</v>
      </c>
      <c r="C199" s="26" t="s">
        <v>2620</v>
      </c>
      <c r="D199" t="s">
        <v>180</v>
      </c>
      <c r="E199" s="27" t="s">
        <v>2621</v>
      </c>
      <c r="F199" s="28" t="s">
        <v>207</v>
      </c>
      <c r="G199" s="29">
        <v>8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565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2621</v>
      </c>
    </row>
    <row r="201" ht="25.5">
      <c r="A201" s="1" t="s">
        <v>184</v>
      </c>
      <c r="E201" s="33" t="s">
        <v>2729</v>
      </c>
    </row>
    <row r="202" ht="51">
      <c r="A202" s="1" t="s">
        <v>185</v>
      </c>
      <c r="E202" s="27" t="s">
        <v>2623</v>
      </c>
    </row>
    <row r="203" ht="25.5">
      <c r="A203" s="1" t="s">
        <v>178</v>
      </c>
      <c r="B203" s="1">
        <v>47</v>
      </c>
      <c r="C203" s="26" t="s">
        <v>2624</v>
      </c>
      <c r="D203" t="s">
        <v>180</v>
      </c>
      <c r="E203" s="27" t="s">
        <v>2625</v>
      </c>
      <c r="F203" s="28" t="s">
        <v>207</v>
      </c>
      <c r="G203" s="29">
        <v>12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565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183</v>
      </c>
      <c r="E204" s="27" t="s">
        <v>2625</v>
      </c>
    </row>
    <row r="205">
      <c r="A205" s="1" t="s">
        <v>184</v>
      </c>
      <c r="E205" s="33" t="s">
        <v>2730</v>
      </c>
    </row>
    <row r="206" ht="51">
      <c r="A206" s="1" t="s">
        <v>185</v>
      </c>
      <c r="E206" s="27" t="s">
        <v>2627</v>
      </c>
    </row>
    <row r="207">
      <c r="A207" s="1" t="s">
        <v>178</v>
      </c>
      <c r="B207" s="1">
        <v>48</v>
      </c>
      <c r="C207" s="26" t="s">
        <v>2731</v>
      </c>
      <c r="D207" t="s">
        <v>180</v>
      </c>
      <c r="E207" s="27" t="s">
        <v>2732</v>
      </c>
      <c r="F207" s="28" t="s">
        <v>201</v>
      </c>
      <c r="G207" s="29">
        <v>367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985</v>
      </c>
      <c r="O207" s="32">
        <f>M207*AA207</f>
        <v>0</v>
      </c>
      <c r="P207" s="1">
        <v>1</v>
      </c>
      <c r="AA207" s="1">
        <f>IF(P207=1,$O$3,IF(P207=2,$O$4,$O$5))</f>
        <v>0</v>
      </c>
    </row>
    <row r="208">
      <c r="A208" s="1" t="s">
        <v>183</v>
      </c>
      <c r="E208" s="27" t="s">
        <v>2733</v>
      </c>
    </row>
    <row r="209">
      <c r="A209" s="1" t="s">
        <v>184</v>
      </c>
      <c r="E209" s="33" t="s">
        <v>2734</v>
      </c>
    </row>
    <row r="210" ht="51">
      <c r="A210" s="1" t="s">
        <v>185</v>
      </c>
      <c r="E210" s="27" t="s">
        <v>2627</v>
      </c>
    </row>
    <row r="211">
      <c r="A211" s="1" t="s">
        <v>178</v>
      </c>
      <c r="B211" s="1">
        <v>49</v>
      </c>
      <c r="C211" s="26" t="s">
        <v>2735</v>
      </c>
      <c r="D211" t="s">
        <v>180</v>
      </c>
      <c r="E211" s="27" t="s">
        <v>2736</v>
      </c>
      <c r="F211" s="28" t="s">
        <v>201</v>
      </c>
      <c r="G211" s="29">
        <v>367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985</v>
      </c>
      <c r="O211" s="32">
        <f>M211*AA211</f>
        <v>0</v>
      </c>
      <c r="P211" s="1">
        <v>1</v>
      </c>
      <c r="AA211" s="1">
        <f>IF(P211=1,$O$3,IF(P211=2,$O$4,$O$5))</f>
        <v>0</v>
      </c>
    </row>
    <row r="212">
      <c r="A212" s="1" t="s">
        <v>183</v>
      </c>
      <c r="E212" s="27" t="s">
        <v>2733</v>
      </c>
    </row>
    <row r="213">
      <c r="A213" s="1" t="s">
        <v>184</v>
      </c>
      <c r="E213" s="33" t="s">
        <v>2734</v>
      </c>
    </row>
    <row r="214" ht="51">
      <c r="A214" s="1" t="s">
        <v>185</v>
      </c>
      <c r="E214" s="27" t="s">
        <v>2623</v>
      </c>
    </row>
    <row r="215">
      <c r="A215" s="1" t="s">
        <v>178</v>
      </c>
      <c r="B215" s="1">
        <v>50</v>
      </c>
      <c r="C215" s="26" t="s">
        <v>2737</v>
      </c>
      <c r="D215" t="s">
        <v>180</v>
      </c>
      <c r="E215" s="27" t="s">
        <v>2738</v>
      </c>
      <c r="F215" s="28" t="s">
        <v>201</v>
      </c>
      <c r="G215" s="29">
        <v>360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985</v>
      </c>
      <c r="O215" s="32">
        <f>M215*AA215</f>
        <v>0</v>
      </c>
      <c r="P215" s="1">
        <v>1</v>
      </c>
      <c r="AA215" s="1">
        <f>IF(P215=1,$O$3,IF(P215=2,$O$4,$O$5))</f>
        <v>0</v>
      </c>
    </row>
    <row r="216">
      <c r="A216" s="1" t="s">
        <v>183</v>
      </c>
      <c r="E216" s="27" t="s">
        <v>2733</v>
      </c>
    </row>
    <row r="217">
      <c r="A217" s="1" t="s">
        <v>184</v>
      </c>
      <c r="E217" s="33" t="s">
        <v>2739</v>
      </c>
    </row>
    <row r="218" ht="51">
      <c r="A218" s="1" t="s">
        <v>185</v>
      </c>
      <c r="E218" s="27" t="s">
        <v>2627</v>
      </c>
    </row>
    <row r="219">
      <c r="A219" s="1" t="s">
        <v>178</v>
      </c>
      <c r="B219" s="1">
        <v>51</v>
      </c>
      <c r="C219" s="26" t="s">
        <v>2740</v>
      </c>
      <c r="D219" t="s">
        <v>180</v>
      </c>
      <c r="E219" s="27" t="s">
        <v>2741</v>
      </c>
      <c r="F219" s="28" t="s">
        <v>201</v>
      </c>
      <c r="G219" s="29">
        <v>360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985</v>
      </c>
      <c r="O219" s="32">
        <f>M219*AA219</f>
        <v>0</v>
      </c>
      <c r="P219" s="1">
        <v>1</v>
      </c>
      <c r="AA219" s="1">
        <f>IF(P219=1,$O$3,IF(P219=2,$O$4,$O$5))</f>
        <v>0</v>
      </c>
    </row>
    <row r="220">
      <c r="A220" s="1" t="s">
        <v>183</v>
      </c>
      <c r="E220" s="27" t="s">
        <v>2733</v>
      </c>
    </row>
    <row r="221">
      <c r="A221" s="1" t="s">
        <v>184</v>
      </c>
      <c r="E221" s="33" t="s">
        <v>2739</v>
      </c>
    </row>
    <row r="222" ht="51">
      <c r="A222" s="1" t="s">
        <v>185</v>
      </c>
      <c r="E222" s="27" t="s">
        <v>2623</v>
      </c>
    </row>
    <row r="223" ht="25.5">
      <c r="A223" s="1" t="s">
        <v>178</v>
      </c>
      <c r="B223" s="1">
        <v>52</v>
      </c>
      <c r="C223" s="26" t="s">
        <v>2632</v>
      </c>
      <c r="D223" t="s">
        <v>180</v>
      </c>
      <c r="E223" s="27" t="s">
        <v>2633</v>
      </c>
      <c r="F223" s="28" t="s">
        <v>207</v>
      </c>
      <c r="G223" s="29">
        <v>9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565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 ht="25.5">
      <c r="A224" s="1" t="s">
        <v>183</v>
      </c>
      <c r="E224" s="27" t="s">
        <v>2633</v>
      </c>
    </row>
    <row r="225">
      <c r="A225" s="1" t="s">
        <v>184</v>
      </c>
      <c r="E225" s="33" t="s">
        <v>2742</v>
      </c>
    </row>
    <row r="226" ht="76.5">
      <c r="A226" s="1" t="s">
        <v>185</v>
      </c>
      <c r="E226" s="27" t="s">
        <v>2635</v>
      </c>
    </row>
    <row r="227">
      <c r="A227" s="1" t="s">
        <v>178</v>
      </c>
      <c r="B227" s="1">
        <v>53</v>
      </c>
      <c r="C227" s="26" t="s">
        <v>2636</v>
      </c>
      <c r="D227" t="s">
        <v>180</v>
      </c>
      <c r="E227" s="27" t="s">
        <v>2637</v>
      </c>
      <c r="F227" s="28" t="s">
        <v>201</v>
      </c>
      <c r="G227" s="29">
        <v>157.25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565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2637</v>
      </c>
    </row>
    <row r="229" ht="63.75">
      <c r="A229" s="1" t="s">
        <v>184</v>
      </c>
      <c r="E229" s="33" t="s">
        <v>2743</v>
      </c>
    </row>
    <row r="230" ht="89.25">
      <c r="A230" s="1" t="s">
        <v>185</v>
      </c>
      <c r="E230" s="27" t="s">
        <v>2639</v>
      </c>
    </row>
    <row r="231">
      <c r="A231" s="1" t="s">
        <v>178</v>
      </c>
      <c r="B231" s="1">
        <v>54</v>
      </c>
      <c r="C231" s="26" t="s">
        <v>2640</v>
      </c>
      <c r="D231" t="s">
        <v>180</v>
      </c>
      <c r="E231" s="27" t="s">
        <v>2641</v>
      </c>
      <c r="F231" s="28" t="s">
        <v>207</v>
      </c>
      <c r="G231" s="29">
        <v>26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565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2641</v>
      </c>
    </row>
    <row r="233" ht="25.5">
      <c r="A233" s="1" t="s">
        <v>184</v>
      </c>
      <c r="E233" s="33" t="s">
        <v>2744</v>
      </c>
    </row>
    <row r="234" ht="63.75">
      <c r="A234" s="1" t="s">
        <v>185</v>
      </c>
      <c r="E234" s="27" t="s">
        <v>2643</v>
      </c>
    </row>
    <row r="235">
      <c r="A235" s="1" t="s">
        <v>178</v>
      </c>
      <c r="B235" s="1">
        <v>55</v>
      </c>
      <c r="C235" s="26" t="s">
        <v>2644</v>
      </c>
      <c r="D235" t="s">
        <v>180</v>
      </c>
      <c r="E235" s="27" t="s">
        <v>2645</v>
      </c>
      <c r="F235" s="28" t="s">
        <v>194</v>
      </c>
      <c r="G235" s="29">
        <v>320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565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2645</v>
      </c>
    </row>
    <row r="237" ht="25.5">
      <c r="A237" s="1" t="s">
        <v>184</v>
      </c>
      <c r="E237" s="33" t="s">
        <v>2745</v>
      </c>
    </row>
    <row r="238" ht="76.5">
      <c r="A238" s="1" t="s">
        <v>185</v>
      </c>
      <c r="E238" s="27" t="s">
        <v>945</v>
      </c>
    </row>
    <row r="239">
      <c r="A239" s="1" t="s">
        <v>178</v>
      </c>
      <c r="B239" s="1">
        <v>56</v>
      </c>
      <c r="C239" s="26" t="s">
        <v>946</v>
      </c>
      <c r="D239" t="s">
        <v>180</v>
      </c>
      <c r="E239" s="27" t="s">
        <v>947</v>
      </c>
      <c r="F239" s="28" t="s">
        <v>194</v>
      </c>
      <c r="G239" s="29">
        <v>250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565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947</v>
      </c>
    </row>
    <row r="241" ht="25.5">
      <c r="A241" s="1" t="s">
        <v>184</v>
      </c>
      <c r="E241" s="33" t="s">
        <v>2746</v>
      </c>
    </row>
    <row r="242" ht="76.5">
      <c r="A242" s="1" t="s">
        <v>185</v>
      </c>
      <c r="E242" s="27" t="s">
        <v>945</v>
      </c>
    </row>
    <row r="243">
      <c r="A243" s="1" t="s">
        <v>178</v>
      </c>
      <c r="B243" s="1">
        <v>57</v>
      </c>
      <c r="C243" s="26" t="s">
        <v>2747</v>
      </c>
      <c r="D243" t="s">
        <v>180</v>
      </c>
      <c r="E243" s="27" t="s">
        <v>2748</v>
      </c>
      <c r="F243" s="28" t="s">
        <v>194</v>
      </c>
      <c r="G243" s="29">
        <v>24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565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2748</v>
      </c>
    </row>
    <row r="245" ht="25.5">
      <c r="A245" s="1" t="s">
        <v>184</v>
      </c>
      <c r="E245" s="33" t="s">
        <v>2749</v>
      </c>
    </row>
    <row r="246" ht="76.5">
      <c r="A246" s="1" t="s">
        <v>185</v>
      </c>
      <c r="E246" s="27" t="s">
        <v>945</v>
      </c>
    </row>
    <row r="247">
      <c r="A247" s="1" t="s">
        <v>178</v>
      </c>
      <c r="B247" s="1">
        <v>58</v>
      </c>
      <c r="C247" s="26" t="s">
        <v>948</v>
      </c>
      <c r="D247" t="s">
        <v>180</v>
      </c>
      <c r="E247" s="27" t="s">
        <v>949</v>
      </c>
      <c r="F247" s="28" t="s">
        <v>194</v>
      </c>
      <c r="G247" s="29">
        <v>61.5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565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949</v>
      </c>
    </row>
    <row r="249" ht="38.25">
      <c r="A249" s="1" t="s">
        <v>184</v>
      </c>
      <c r="E249" s="33" t="s">
        <v>2750</v>
      </c>
    </row>
    <row r="250" ht="63.75">
      <c r="A250" s="1" t="s">
        <v>185</v>
      </c>
      <c r="E250" s="27" t="s">
        <v>951</v>
      </c>
    </row>
    <row r="251">
      <c r="A251" s="1" t="s">
        <v>178</v>
      </c>
      <c r="B251" s="1">
        <v>59</v>
      </c>
      <c r="C251" s="26" t="s">
        <v>2649</v>
      </c>
      <c r="D251" t="s">
        <v>180</v>
      </c>
      <c r="E251" s="27" t="s">
        <v>2650</v>
      </c>
      <c r="F251" s="28" t="s">
        <v>194</v>
      </c>
      <c r="G251" s="29">
        <v>61.5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565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2650</v>
      </c>
    </row>
    <row r="253" ht="38.25">
      <c r="A253" s="1" t="s">
        <v>184</v>
      </c>
      <c r="E253" s="33" t="s">
        <v>2751</v>
      </c>
    </row>
    <row r="254" ht="25.5">
      <c r="A254" s="1" t="s">
        <v>185</v>
      </c>
      <c r="E254" s="27" t="s">
        <v>2652</v>
      </c>
    </row>
    <row r="255">
      <c r="A255" s="1" t="s">
        <v>175</v>
      </c>
      <c r="C255" s="22" t="s">
        <v>369</v>
      </c>
      <c r="E255" s="23" t="s">
        <v>370</v>
      </c>
      <c r="L255" s="24">
        <f>SUMIFS(L256:L275,A256:A275,"P")</f>
        <v>0</v>
      </c>
      <c r="M255" s="24">
        <f>SUMIFS(M256:M275,A256:A275,"P")</f>
        <v>0</v>
      </c>
      <c r="N255" s="25"/>
    </row>
    <row r="256" ht="25.5">
      <c r="A256" s="1" t="s">
        <v>178</v>
      </c>
      <c r="B256" s="1">
        <v>62</v>
      </c>
      <c r="C256" s="26" t="s">
        <v>666</v>
      </c>
      <c r="D256" t="s">
        <v>372</v>
      </c>
      <c r="E256" s="27" t="s">
        <v>667</v>
      </c>
      <c r="F256" s="28" t="s">
        <v>374</v>
      </c>
      <c r="G256" s="29">
        <v>5813.8500000000004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180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 ht="204">
      <c r="A257" s="1" t="s">
        <v>183</v>
      </c>
      <c r="E257" s="27" t="s">
        <v>2752</v>
      </c>
    </row>
    <row r="258" ht="89.25">
      <c r="A258" s="1" t="s">
        <v>184</v>
      </c>
      <c r="E258" s="33" t="s">
        <v>2753</v>
      </c>
    </row>
    <row r="259">
      <c r="A259" s="1" t="s">
        <v>185</v>
      </c>
      <c r="E259" s="27" t="s">
        <v>180</v>
      </c>
    </row>
    <row r="260" ht="25.5">
      <c r="A260" s="1" t="s">
        <v>178</v>
      </c>
      <c r="B260" s="1">
        <v>63</v>
      </c>
      <c r="C260" s="26" t="s">
        <v>2658</v>
      </c>
      <c r="D260" t="s">
        <v>372</v>
      </c>
      <c r="E260" s="27" t="s">
        <v>2659</v>
      </c>
      <c r="F260" s="28" t="s">
        <v>374</v>
      </c>
      <c r="G260" s="29">
        <v>172.91999999999999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180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 ht="216.75">
      <c r="A261" s="1" t="s">
        <v>183</v>
      </c>
      <c r="E261" s="27" t="s">
        <v>2754</v>
      </c>
    </row>
    <row r="262" ht="51">
      <c r="A262" s="1" t="s">
        <v>184</v>
      </c>
      <c r="E262" s="33" t="s">
        <v>2755</v>
      </c>
    </row>
    <row r="263">
      <c r="A263" s="1" t="s">
        <v>185</v>
      </c>
      <c r="E263" s="27" t="s">
        <v>180</v>
      </c>
    </row>
    <row r="264" ht="25.5">
      <c r="A264" s="1" t="s">
        <v>178</v>
      </c>
      <c r="B264" s="1">
        <v>64</v>
      </c>
      <c r="C264" s="26" t="s">
        <v>2042</v>
      </c>
      <c r="D264" t="s">
        <v>372</v>
      </c>
      <c r="E264" s="27" t="s">
        <v>2043</v>
      </c>
      <c r="F264" s="28" t="s">
        <v>374</v>
      </c>
      <c r="G264" s="29">
        <v>590.03999999999996</v>
      </c>
      <c r="H264" s="28">
        <v>0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180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 ht="204">
      <c r="A265" s="1" t="s">
        <v>183</v>
      </c>
      <c r="E265" s="27" t="s">
        <v>2756</v>
      </c>
    </row>
    <row r="266" ht="38.25">
      <c r="A266" s="1" t="s">
        <v>184</v>
      </c>
      <c r="E266" s="33" t="s">
        <v>2757</v>
      </c>
    </row>
    <row r="267">
      <c r="A267" s="1" t="s">
        <v>185</v>
      </c>
      <c r="E267" s="27" t="s">
        <v>180</v>
      </c>
    </row>
    <row r="268" ht="25.5">
      <c r="A268" s="1" t="s">
        <v>178</v>
      </c>
      <c r="B268" s="1">
        <v>65</v>
      </c>
      <c r="C268" s="26" t="s">
        <v>2662</v>
      </c>
      <c r="D268" t="s">
        <v>372</v>
      </c>
      <c r="E268" s="27" t="s">
        <v>2663</v>
      </c>
      <c r="F268" s="28" t="s">
        <v>374</v>
      </c>
      <c r="G268" s="29">
        <v>4</v>
      </c>
      <c r="H268" s="28">
        <v>0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180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 ht="178.5">
      <c r="A269" s="1" t="s">
        <v>183</v>
      </c>
      <c r="E269" s="27" t="s">
        <v>2758</v>
      </c>
    </row>
    <row r="270">
      <c r="A270" s="1" t="s">
        <v>184</v>
      </c>
      <c r="E270" s="33" t="s">
        <v>2417</v>
      </c>
    </row>
    <row r="271">
      <c r="A271" s="1" t="s">
        <v>185</v>
      </c>
      <c r="E271" s="27" t="s">
        <v>180</v>
      </c>
    </row>
    <row r="272" ht="38.25">
      <c r="A272" s="1" t="s">
        <v>178</v>
      </c>
      <c r="B272" s="1">
        <v>66</v>
      </c>
      <c r="C272" s="26" t="s">
        <v>2665</v>
      </c>
      <c r="D272" t="s">
        <v>372</v>
      </c>
      <c r="E272" s="27" t="s">
        <v>2666</v>
      </c>
      <c r="F272" s="28" t="s">
        <v>374</v>
      </c>
      <c r="G272" s="29">
        <v>65.560000000000002</v>
      </c>
      <c r="H272" s="28">
        <v>0</v>
      </c>
      <c r="I272" s="30">
        <f>ROUND(G272*H272,P4)</f>
        <v>0</v>
      </c>
      <c r="L272" s="31">
        <v>0</v>
      </c>
      <c r="M272" s="24">
        <f>ROUND(G272*L272,P4)</f>
        <v>0</v>
      </c>
      <c r="N272" s="25" t="s">
        <v>180</v>
      </c>
      <c r="O272" s="32">
        <f>M272*AA272</f>
        <v>0</v>
      </c>
      <c r="P272" s="1">
        <v>3</v>
      </c>
      <c r="AA272" s="1">
        <f>IF(P272=1,$O$3,IF(P272=2,$O$4,$O$5))</f>
        <v>0</v>
      </c>
    </row>
    <row r="273" ht="242.25">
      <c r="A273" s="1" t="s">
        <v>183</v>
      </c>
      <c r="E273" s="27" t="s">
        <v>2759</v>
      </c>
    </row>
    <row r="274" ht="25.5">
      <c r="A274" s="1" t="s">
        <v>184</v>
      </c>
      <c r="E274" s="33" t="s">
        <v>2760</v>
      </c>
    </row>
    <row r="275">
      <c r="A275" s="1" t="s">
        <v>185</v>
      </c>
      <c r="E275" s="27" t="s">
        <v>180</v>
      </c>
    </row>
    <row r="276">
      <c r="A276" s="1" t="s">
        <v>175</v>
      </c>
      <c r="C276" s="22" t="s">
        <v>676</v>
      </c>
      <c r="E276" s="23" t="s">
        <v>677</v>
      </c>
      <c r="L276" s="24">
        <f>SUMIFS(L277:L280,A277:A280,"P")</f>
        <v>0</v>
      </c>
      <c r="M276" s="24">
        <f>SUMIFS(M277:M280,A277:A280,"P")</f>
        <v>0</v>
      </c>
      <c r="N276" s="25"/>
    </row>
    <row r="277">
      <c r="A277" s="1" t="s">
        <v>178</v>
      </c>
      <c r="B277" s="1">
        <v>1</v>
      </c>
      <c r="C277" s="26" t="s">
        <v>2761</v>
      </c>
      <c r="D277" t="s">
        <v>180</v>
      </c>
      <c r="E277" s="27" t="s">
        <v>2762</v>
      </c>
      <c r="F277" s="28" t="s">
        <v>182</v>
      </c>
      <c r="G277" s="29">
        <v>35</v>
      </c>
      <c r="H277" s="28">
        <v>0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565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183</v>
      </c>
      <c r="E278" s="27" t="s">
        <v>2762</v>
      </c>
    </row>
    <row r="279" ht="38.25">
      <c r="A279" s="1" t="s">
        <v>184</v>
      </c>
      <c r="E279" s="33" t="s">
        <v>2763</v>
      </c>
    </row>
    <row r="280" ht="63.75">
      <c r="A280" s="1" t="s">
        <v>185</v>
      </c>
      <c r="E280" s="27" t="s">
        <v>2764</v>
      </c>
    </row>
  </sheetData>
  <sheetProtection sheet="1" objects="1" scenarios="1" spinCount="100000" saltValue="1oYyr9JLgrfuKYT5sIdWZxMSimTIW8g6hyEE/WAd05vnodmj4T0uEKZ3l2zEnQ8fifcHU4Un6URwcEY51h+Ttw==" hashValue="KQMxMQPERRIjwalKFU4rr8nU5IWBb1QPTKQAZJQiQxFcf5b4uvGx9qdmENEH0YXi2obBek+sDyLbJv8d5Rs0Q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COUNTIFS(L8:L220,"=0",A8:A220,"P")+COUNTIFS(L8:L220,"",A8:A220,"P")+SUM(Q8:Q220)</f>
        <v>0</v>
      </c>
    </row>
    <row r="8" ht="25.5">
      <c r="A8" s="1" t="s">
        <v>173</v>
      </c>
      <c r="C8" s="22" t="s">
        <v>2765</v>
      </c>
      <c r="E8" s="23" t="s">
        <v>87</v>
      </c>
      <c r="L8" s="24">
        <f>L9+L62+L79+L124+L133+L150+L199</f>
        <v>0</v>
      </c>
      <c r="M8" s="24">
        <f>M9+M62+M79+M124+M133+M150+M199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SUMIFS(L10:L61,A10:A61,"P")</f>
        <v>0</v>
      </c>
      <c r="M9" s="24">
        <f>SUMIFS(M10:M61,A10:A61,"P")</f>
        <v>0</v>
      </c>
      <c r="N9" s="25"/>
    </row>
    <row r="10">
      <c r="A10" s="1" t="s">
        <v>178</v>
      </c>
      <c r="B10" s="1">
        <v>1</v>
      </c>
      <c r="C10" s="26" t="s">
        <v>2470</v>
      </c>
      <c r="D10" t="s">
        <v>180</v>
      </c>
      <c r="E10" s="27" t="s">
        <v>2471</v>
      </c>
      <c r="F10" s="28" t="s">
        <v>182</v>
      </c>
      <c r="G10" s="29">
        <v>6.3300000000000001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2471</v>
      </c>
    </row>
    <row r="12" ht="25.5">
      <c r="A12" s="1" t="s">
        <v>184</v>
      </c>
      <c r="E12" s="33" t="s">
        <v>2766</v>
      </c>
    </row>
    <row r="13" ht="63.75">
      <c r="A13" s="1" t="s">
        <v>185</v>
      </c>
      <c r="E13" s="27" t="s">
        <v>2767</v>
      </c>
    </row>
    <row r="14" ht="25.5">
      <c r="A14" s="1" t="s">
        <v>178</v>
      </c>
      <c r="B14" s="1">
        <v>2</v>
      </c>
      <c r="C14" s="26" t="s">
        <v>2474</v>
      </c>
      <c r="D14" t="s">
        <v>180</v>
      </c>
      <c r="E14" s="27" t="s">
        <v>2475</v>
      </c>
      <c r="F14" s="28" t="s">
        <v>182</v>
      </c>
      <c r="G14" s="29">
        <v>922.79999999999995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2475</v>
      </c>
    </row>
    <row r="16" ht="51">
      <c r="A16" s="1" t="s">
        <v>184</v>
      </c>
      <c r="E16" s="33" t="s">
        <v>2768</v>
      </c>
    </row>
    <row r="17" ht="63.75">
      <c r="A17" s="1" t="s">
        <v>185</v>
      </c>
      <c r="E17" s="27" t="s">
        <v>2767</v>
      </c>
    </row>
    <row r="18" ht="25.5">
      <c r="A18" s="1" t="s">
        <v>178</v>
      </c>
      <c r="B18" s="1">
        <v>3</v>
      </c>
      <c r="C18" s="26" t="s">
        <v>2477</v>
      </c>
      <c r="D18" t="s">
        <v>180</v>
      </c>
      <c r="E18" s="27" t="s">
        <v>2478</v>
      </c>
      <c r="F18" s="28" t="s">
        <v>194</v>
      </c>
      <c r="G18" s="29">
        <v>98.799999999999997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2478</v>
      </c>
    </row>
    <row r="20" ht="25.5">
      <c r="A20" s="1" t="s">
        <v>184</v>
      </c>
      <c r="E20" s="33" t="s">
        <v>2769</v>
      </c>
    </row>
    <row r="21" ht="63.75">
      <c r="A21" s="1" t="s">
        <v>185</v>
      </c>
      <c r="E21" s="27" t="s">
        <v>2767</v>
      </c>
    </row>
    <row r="22">
      <c r="A22" s="1" t="s">
        <v>178</v>
      </c>
      <c r="B22" s="1">
        <v>4</v>
      </c>
      <c r="C22" s="26" t="s">
        <v>2480</v>
      </c>
      <c r="D22" t="s">
        <v>180</v>
      </c>
      <c r="E22" s="27" t="s">
        <v>2481</v>
      </c>
      <c r="F22" s="28" t="s">
        <v>182</v>
      </c>
      <c r="G22" s="29">
        <v>394.66500000000002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2481</v>
      </c>
    </row>
    <row r="24" ht="38.25">
      <c r="A24" s="1" t="s">
        <v>184</v>
      </c>
      <c r="E24" s="33" t="s">
        <v>2770</v>
      </c>
    </row>
    <row r="25" ht="63.75">
      <c r="A25" s="1" t="s">
        <v>185</v>
      </c>
      <c r="E25" s="27" t="s">
        <v>2767</v>
      </c>
    </row>
    <row r="26">
      <c r="A26" s="1" t="s">
        <v>178</v>
      </c>
      <c r="B26" s="1">
        <v>5</v>
      </c>
      <c r="C26" s="26" t="s">
        <v>1872</v>
      </c>
      <c r="D26" t="s">
        <v>180</v>
      </c>
      <c r="E26" s="27" t="s">
        <v>1873</v>
      </c>
      <c r="F26" s="28" t="s">
        <v>182</v>
      </c>
      <c r="G26" s="29">
        <v>18.75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1873</v>
      </c>
    </row>
    <row r="28" ht="25.5">
      <c r="A28" s="1" t="s">
        <v>184</v>
      </c>
      <c r="E28" s="33" t="s">
        <v>2771</v>
      </c>
    </row>
    <row r="29" ht="25.5">
      <c r="A29" s="1" t="s">
        <v>185</v>
      </c>
      <c r="E29" s="27" t="s">
        <v>2772</v>
      </c>
    </row>
    <row r="30">
      <c r="A30" s="1" t="s">
        <v>178</v>
      </c>
      <c r="B30" s="1">
        <v>6</v>
      </c>
      <c r="C30" s="26" t="s">
        <v>2773</v>
      </c>
      <c r="D30" t="s">
        <v>180</v>
      </c>
      <c r="E30" s="27" t="s">
        <v>2774</v>
      </c>
      <c r="F30" s="28" t="s">
        <v>182</v>
      </c>
      <c r="G30" s="29">
        <v>1349.25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2774</v>
      </c>
    </row>
    <row r="32" ht="25.5">
      <c r="A32" s="1" t="s">
        <v>184</v>
      </c>
      <c r="E32" s="33" t="s">
        <v>2775</v>
      </c>
    </row>
    <row r="33" ht="408">
      <c r="A33" s="1" t="s">
        <v>185</v>
      </c>
      <c r="E33" s="27" t="s">
        <v>2488</v>
      </c>
    </row>
    <row r="34">
      <c r="A34" s="1" t="s">
        <v>178</v>
      </c>
      <c r="B34" s="1">
        <v>7</v>
      </c>
      <c r="C34" s="26" t="s">
        <v>2776</v>
      </c>
      <c r="D34" t="s">
        <v>180</v>
      </c>
      <c r="E34" s="27" t="s">
        <v>2777</v>
      </c>
      <c r="F34" s="28" t="s">
        <v>182</v>
      </c>
      <c r="G34" s="29">
        <v>27.5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2777</v>
      </c>
    </row>
    <row r="36" ht="25.5">
      <c r="A36" s="1" t="s">
        <v>184</v>
      </c>
      <c r="E36" s="33" t="s">
        <v>2778</v>
      </c>
    </row>
    <row r="37" ht="191.25">
      <c r="A37" s="1" t="s">
        <v>185</v>
      </c>
      <c r="E37" s="27" t="s">
        <v>2779</v>
      </c>
    </row>
    <row r="38">
      <c r="A38" s="1" t="s">
        <v>178</v>
      </c>
      <c r="B38" s="1">
        <v>8</v>
      </c>
      <c r="C38" s="26" t="s">
        <v>579</v>
      </c>
      <c r="D38" t="s">
        <v>180</v>
      </c>
      <c r="E38" s="27" t="s">
        <v>580</v>
      </c>
      <c r="F38" s="28" t="s">
        <v>201</v>
      </c>
      <c r="G38" s="29">
        <v>2973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580</v>
      </c>
    </row>
    <row r="40" ht="38.25">
      <c r="A40" s="1" t="s">
        <v>184</v>
      </c>
      <c r="E40" s="33" t="s">
        <v>2780</v>
      </c>
    </row>
    <row r="41" ht="25.5">
      <c r="A41" s="1" t="s">
        <v>185</v>
      </c>
      <c r="E41" s="27" t="s">
        <v>581</v>
      </c>
    </row>
    <row r="42">
      <c r="A42" s="1" t="s">
        <v>178</v>
      </c>
      <c r="B42" s="1">
        <v>9</v>
      </c>
      <c r="C42" s="26" t="s">
        <v>2500</v>
      </c>
      <c r="D42" t="s">
        <v>180</v>
      </c>
      <c r="E42" s="27" t="s">
        <v>2501</v>
      </c>
      <c r="F42" s="28" t="s">
        <v>182</v>
      </c>
      <c r="G42" s="29">
        <v>47.549999999999997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565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2501</v>
      </c>
    </row>
    <row r="44" ht="25.5">
      <c r="A44" s="1" t="s">
        <v>184</v>
      </c>
      <c r="E44" s="33" t="s">
        <v>2781</v>
      </c>
    </row>
    <row r="45" ht="51">
      <c r="A45" s="1" t="s">
        <v>185</v>
      </c>
      <c r="E45" s="27" t="s">
        <v>2503</v>
      </c>
    </row>
    <row r="46">
      <c r="A46" s="1" t="s">
        <v>178</v>
      </c>
      <c r="B46" s="1">
        <v>10</v>
      </c>
      <c r="C46" s="26" t="s">
        <v>896</v>
      </c>
      <c r="D46" t="s">
        <v>180</v>
      </c>
      <c r="E46" s="27" t="s">
        <v>897</v>
      </c>
      <c r="F46" s="28" t="s">
        <v>201</v>
      </c>
      <c r="G46" s="29">
        <v>317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565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897</v>
      </c>
    </row>
    <row r="48" ht="25.5">
      <c r="A48" s="1" t="s">
        <v>184</v>
      </c>
      <c r="E48" s="33" t="s">
        <v>2782</v>
      </c>
    </row>
    <row r="49" ht="25.5">
      <c r="A49" s="1" t="s">
        <v>185</v>
      </c>
      <c r="E49" s="27" t="s">
        <v>1887</v>
      </c>
    </row>
    <row r="50">
      <c r="A50" s="1" t="s">
        <v>178</v>
      </c>
      <c r="B50" s="1">
        <v>11</v>
      </c>
      <c r="C50" s="26" t="s">
        <v>588</v>
      </c>
      <c r="D50" t="s">
        <v>180</v>
      </c>
      <c r="E50" s="27" t="s">
        <v>589</v>
      </c>
      <c r="F50" s="28" t="s">
        <v>201</v>
      </c>
      <c r="G50" s="29">
        <v>317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565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589</v>
      </c>
    </row>
    <row r="52" ht="25.5">
      <c r="A52" s="1" t="s">
        <v>184</v>
      </c>
      <c r="E52" s="33" t="s">
        <v>2782</v>
      </c>
    </row>
    <row r="53" ht="25.5">
      <c r="A53" s="1" t="s">
        <v>185</v>
      </c>
      <c r="E53" s="27" t="s">
        <v>2783</v>
      </c>
    </row>
    <row r="54">
      <c r="A54" s="1" t="s">
        <v>178</v>
      </c>
      <c r="B54" s="1">
        <v>12</v>
      </c>
      <c r="C54" s="26" t="s">
        <v>2505</v>
      </c>
      <c r="D54" t="s">
        <v>180</v>
      </c>
      <c r="E54" s="27" t="s">
        <v>2506</v>
      </c>
      <c r="F54" s="28" t="s">
        <v>201</v>
      </c>
      <c r="G54" s="29">
        <v>317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565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2506</v>
      </c>
    </row>
    <row r="56" ht="25.5">
      <c r="A56" s="1" t="s">
        <v>184</v>
      </c>
      <c r="E56" s="33" t="s">
        <v>2782</v>
      </c>
    </row>
    <row r="57" ht="25.5">
      <c r="A57" s="1" t="s">
        <v>185</v>
      </c>
      <c r="E57" s="27" t="s">
        <v>2784</v>
      </c>
    </row>
    <row r="58">
      <c r="A58" s="1" t="s">
        <v>178</v>
      </c>
      <c r="B58" s="1">
        <v>51</v>
      </c>
      <c r="C58" s="26" t="s">
        <v>2512</v>
      </c>
      <c r="D58" t="s">
        <v>180</v>
      </c>
      <c r="E58" s="27" t="s">
        <v>2513</v>
      </c>
      <c r="F58" s="28" t="s">
        <v>182</v>
      </c>
      <c r="G58" s="29">
        <v>28.800000000000001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180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2513</v>
      </c>
    </row>
    <row r="60" ht="25.5">
      <c r="A60" s="1" t="s">
        <v>184</v>
      </c>
      <c r="E60" s="33" t="s">
        <v>2785</v>
      </c>
    </row>
    <row r="61" ht="191.25">
      <c r="A61" s="1" t="s">
        <v>185</v>
      </c>
      <c r="E61" s="27" t="s">
        <v>2515</v>
      </c>
    </row>
    <row r="62">
      <c r="A62" s="1" t="s">
        <v>175</v>
      </c>
      <c r="C62" s="22" t="s">
        <v>594</v>
      </c>
      <c r="E62" s="23" t="s">
        <v>595</v>
      </c>
      <c r="L62" s="24">
        <f>SUMIFS(L63:L78,A63:A78,"P")</f>
        <v>0</v>
      </c>
      <c r="M62" s="24">
        <f>SUMIFS(M63:M78,A63:A78,"P")</f>
        <v>0</v>
      </c>
      <c r="N62" s="25"/>
    </row>
    <row r="63">
      <c r="A63" s="1" t="s">
        <v>178</v>
      </c>
      <c r="B63" s="1">
        <v>13</v>
      </c>
      <c r="C63" s="26" t="s">
        <v>2516</v>
      </c>
      <c r="D63" t="s">
        <v>180</v>
      </c>
      <c r="E63" s="27" t="s">
        <v>2517</v>
      </c>
      <c r="F63" s="28" t="s">
        <v>201</v>
      </c>
      <c r="G63" s="29">
        <v>635.03999999999996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565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2517</v>
      </c>
    </row>
    <row r="65" ht="51">
      <c r="A65" s="1" t="s">
        <v>184</v>
      </c>
      <c r="E65" s="33" t="s">
        <v>2786</v>
      </c>
    </row>
    <row r="66" ht="25.5">
      <c r="A66" s="1" t="s">
        <v>185</v>
      </c>
      <c r="E66" s="27" t="s">
        <v>2787</v>
      </c>
    </row>
    <row r="67">
      <c r="A67" s="1" t="s">
        <v>178</v>
      </c>
      <c r="B67" s="1">
        <v>14</v>
      </c>
      <c r="C67" s="26" t="s">
        <v>2788</v>
      </c>
      <c r="D67" t="s">
        <v>180</v>
      </c>
      <c r="E67" s="27" t="s">
        <v>2789</v>
      </c>
      <c r="F67" s="28" t="s">
        <v>194</v>
      </c>
      <c r="G67" s="29">
        <v>189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565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2789</v>
      </c>
    </row>
    <row r="69" ht="25.5">
      <c r="A69" s="1" t="s">
        <v>184</v>
      </c>
      <c r="E69" s="33" t="s">
        <v>2790</v>
      </c>
    </row>
    <row r="70" ht="114.75">
      <c r="A70" s="1" t="s">
        <v>185</v>
      </c>
      <c r="E70" s="27" t="s">
        <v>2791</v>
      </c>
    </row>
    <row r="71">
      <c r="A71" s="1" t="s">
        <v>178</v>
      </c>
      <c r="B71" s="1">
        <v>15</v>
      </c>
      <c r="C71" s="26" t="s">
        <v>2524</v>
      </c>
      <c r="D71" t="s">
        <v>180</v>
      </c>
      <c r="E71" s="27" t="s">
        <v>2525</v>
      </c>
      <c r="F71" s="28" t="s">
        <v>182</v>
      </c>
      <c r="G71" s="29">
        <v>1351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565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2525</v>
      </c>
    </row>
    <row r="73" ht="38.25">
      <c r="A73" s="1" t="s">
        <v>184</v>
      </c>
      <c r="E73" s="33" t="s">
        <v>2792</v>
      </c>
    </row>
    <row r="74" ht="38.25">
      <c r="A74" s="1" t="s">
        <v>185</v>
      </c>
      <c r="E74" s="27" t="s">
        <v>1667</v>
      </c>
    </row>
    <row r="75">
      <c r="A75" s="1" t="s">
        <v>178</v>
      </c>
      <c r="B75" s="1">
        <v>16</v>
      </c>
      <c r="C75" s="26" t="s">
        <v>599</v>
      </c>
      <c r="D75" t="s">
        <v>180</v>
      </c>
      <c r="E75" s="27" t="s">
        <v>600</v>
      </c>
      <c r="F75" s="28" t="s">
        <v>201</v>
      </c>
      <c r="G75" s="29">
        <v>3242.4000000000001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565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600</v>
      </c>
    </row>
    <row r="77" ht="38.25">
      <c r="A77" s="1" t="s">
        <v>184</v>
      </c>
      <c r="E77" s="33" t="s">
        <v>2793</v>
      </c>
    </row>
    <row r="78" ht="51">
      <c r="A78" s="1" t="s">
        <v>185</v>
      </c>
      <c r="E78" s="27" t="s">
        <v>602</v>
      </c>
    </row>
    <row r="79">
      <c r="A79" s="1" t="s">
        <v>175</v>
      </c>
      <c r="C79" s="22" t="s">
        <v>608</v>
      </c>
      <c r="E79" s="23" t="s">
        <v>609</v>
      </c>
      <c r="L79" s="24">
        <f>SUMIFS(L80:L123,A80:A123,"P")</f>
        <v>0</v>
      </c>
      <c r="M79" s="24">
        <f>SUMIFS(M80:M123,A80:A123,"P")</f>
        <v>0</v>
      </c>
      <c r="N79" s="25"/>
    </row>
    <row r="80">
      <c r="A80" s="1" t="s">
        <v>178</v>
      </c>
      <c r="B80" s="1">
        <v>17</v>
      </c>
      <c r="C80" s="26" t="s">
        <v>2546</v>
      </c>
      <c r="D80" t="s">
        <v>180</v>
      </c>
      <c r="E80" s="27" t="s">
        <v>2547</v>
      </c>
      <c r="F80" s="28" t="s">
        <v>201</v>
      </c>
      <c r="G80" s="29">
        <v>4924.3199999999997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565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2547</v>
      </c>
    </row>
    <row r="82" ht="38.25">
      <c r="A82" s="1" t="s">
        <v>184</v>
      </c>
      <c r="E82" s="33" t="s">
        <v>2794</v>
      </c>
    </row>
    <row r="83" ht="38.25">
      <c r="A83" s="1" t="s">
        <v>185</v>
      </c>
      <c r="E83" s="27" t="s">
        <v>619</v>
      </c>
    </row>
    <row r="84">
      <c r="A84" s="1" t="s">
        <v>178</v>
      </c>
      <c r="B84" s="1">
        <v>18</v>
      </c>
      <c r="C84" s="26" t="s">
        <v>2055</v>
      </c>
      <c r="D84" t="s">
        <v>180</v>
      </c>
      <c r="E84" s="27" t="s">
        <v>2056</v>
      </c>
      <c r="F84" s="28" t="s">
        <v>201</v>
      </c>
      <c r="G84" s="29">
        <v>250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565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2056</v>
      </c>
    </row>
    <row r="86" ht="25.5">
      <c r="A86" s="1" t="s">
        <v>184</v>
      </c>
      <c r="E86" s="33" t="s">
        <v>2795</v>
      </c>
    </row>
    <row r="87" ht="76.5">
      <c r="A87" s="1" t="s">
        <v>185</v>
      </c>
      <c r="E87" s="27" t="s">
        <v>923</v>
      </c>
    </row>
    <row r="88">
      <c r="A88" s="1" t="s">
        <v>178</v>
      </c>
      <c r="B88" s="1">
        <v>19</v>
      </c>
      <c r="C88" s="26" t="s">
        <v>2796</v>
      </c>
      <c r="D88" t="s">
        <v>180</v>
      </c>
      <c r="E88" s="27" t="s">
        <v>2797</v>
      </c>
      <c r="F88" s="28" t="s">
        <v>201</v>
      </c>
      <c r="G88" s="29">
        <v>2428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565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2797</v>
      </c>
    </row>
    <row r="90" ht="25.5">
      <c r="A90" s="1" t="s">
        <v>184</v>
      </c>
      <c r="E90" s="33" t="s">
        <v>2798</v>
      </c>
    </row>
    <row r="91" ht="38.25">
      <c r="A91" s="1" t="s">
        <v>185</v>
      </c>
      <c r="E91" s="27" t="s">
        <v>2799</v>
      </c>
    </row>
    <row r="92">
      <c r="A92" s="1" t="s">
        <v>178</v>
      </c>
      <c r="B92" s="1">
        <v>20</v>
      </c>
      <c r="C92" s="26" t="s">
        <v>2058</v>
      </c>
      <c r="D92" t="s">
        <v>180</v>
      </c>
      <c r="E92" s="27" t="s">
        <v>2059</v>
      </c>
      <c r="F92" s="28" t="s">
        <v>201</v>
      </c>
      <c r="G92" s="29">
        <v>5408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565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2059</v>
      </c>
    </row>
    <row r="94" ht="25.5">
      <c r="A94" s="1" t="s">
        <v>184</v>
      </c>
      <c r="E94" s="33" t="s">
        <v>2800</v>
      </c>
    </row>
    <row r="95" ht="38.25">
      <c r="A95" s="1" t="s">
        <v>185</v>
      </c>
      <c r="E95" s="27" t="s">
        <v>2799</v>
      </c>
    </row>
    <row r="96">
      <c r="A96" s="1" t="s">
        <v>178</v>
      </c>
      <c r="B96" s="1">
        <v>21</v>
      </c>
      <c r="C96" s="26" t="s">
        <v>2556</v>
      </c>
      <c r="D96" t="s">
        <v>180</v>
      </c>
      <c r="E96" s="27" t="s">
        <v>2557</v>
      </c>
      <c r="F96" s="28" t="s">
        <v>201</v>
      </c>
      <c r="G96" s="29">
        <v>2704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565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2557</v>
      </c>
    </row>
    <row r="98" ht="25.5">
      <c r="A98" s="1" t="s">
        <v>184</v>
      </c>
      <c r="E98" s="33" t="s">
        <v>2801</v>
      </c>
    </row>
    <row r="99" ht="89.25">
      <c r="A99" s="1" t="s">
        <v>185</v>
      </c>
      <c r="E99" s="27" t="s">
        <v>2802</v>
      </c>
    </row>
    <row r="100">
      <c r="A100" s="1" t="s">
        <v>178</v>
      </c>
      <c r="B100" s="1">
        <v>22</v>
      </c>
      <c r="C100" s="26" t="s">
        <v>2559</v>
      </c>
      <c r="D100" t="s">
        <v>180</v>
      </c>
      <c r="E100" s="27" t="s">
        <v>2560</v>
      </c>
      <c r="F100" s="28" t="s">
        <v>201</v>
      </c>
      <c r="G100" s="29">
        <v>2704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565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2560</v>
      </c>
    </row>
    <row r="102" ht="25.5">
      <c r="A102" s="1" t="s">
        <v>184</v>
      </c>
      <c r="E102" s="33" t="s">
        <v>2801</v>
      </c>
    </row>
    <row r="103" ht="89.25">
      <c r="A103" s="1" t="s">
        <v>185</v>
      </c>
      <c r="E103" s="27" t="s">
        <v>2802</v>
      </c>
    </row>
    <row r="104">
      <c r="A104" s="1" t="s">
        <v>178</v>
      </c>
      <c r="B104" s="1">
        <v>23</v>
      </c>
      <c r="C104" s="26" t="s">
        <v>2803</v>
      </c>
      <c r="D104" t="s">
        <v>180</v>
      </c>
      <c r="E104" s="27" t="s">
        <v>2804</v>
      </c>
      <c r="F104" s="28" t="s">
        <v>201</v>
      </c>
      <c r="G104" s="29">
        <v>2428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565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2804</v>
      </c>
    </row>
    <row r="106" ht="25.5">
      <c r="A106" s="1" t="s">
        <v>184</v>
      </c>
      <c r="E106" s="33" t="s">
        <v>2805</v>
      </c>
    </row>
    <row r="107" ht="89.25">
      <c r="A107" s="1" t="s">
        <v>185</v>
      </c>
      <c r="E107" s="27" t="s">
        <v>2802</v>
      </c>
    </row>
    <row r="108">
      <c r="A108" s="1" t="s">
        <v>178</v>
      </c>
      <c r="B108" s="1">
        <v>24</v>
      </c>
      <c r="C108" s="26" t="s">
        <v>2806</v>
      </c>
      <c r="D108" t="s">
        <v>180</v>
      </c>
      <c r="E108" s="27" t="s">
        <v>2807</v>
      </c>
      <c r="F108" s="28" t="s">
        <v>201</v>
      </c>
      <c r="G108" s="29">
        <v>180.68000000000001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565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2807</v>
      </c>
    </row>
    <row r="110" ht="25.5">
      <c r="A110" s="1" t="s">
        <v>184</v>
      </c>
      <c r="E110" s="33" t="s">
        <v>2808</v>
      </c>
    </row>
    <row r="111" ht="165.75">
      <c r="A111" s="1" t="s">
        <v>185</v>
      </c>
      <c r="E111" s="27" t="s">
        <v>933</v>
      </c>
    </row>
    <row r="112">
      <c r="A112" s="1" t="s">
        <v>178</v>
      </c>
      <c r="B112" s="1">
        <v>25</v>
      </c>
      <c r="C112" s="26" t="s">
        <v>931</v>
      </c>
      <c r="D112" t="s">
        <v>180</v>
      </c>
      <c r="E112" s="27" t="s">
        <v>932</v>
      </c>
      <c r="F112" s="28" t="s">
        <v>201</v>
      </c>
      <c r="G112" s="29">
        <v>52.32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565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932</v>
      </c>
    </row>
    <row r="114" ht="25.5">
      <c r="A114" s="1" t="s">
        <v>184</v>
      </c>
      <c r="E114" s="33" t="s">
        <v>2809</v>
      </c>
    </row>
    <row r="115" ht="165.75">
      <c r="A115" s="1" t="s">
        <v>185</v>
      </c>
      <c r="E115" s="27" t="s">
        <v>933</v>
      </c>
    </row>
    <row r="116">
      <c r="A116" s="1" t="s">
        <v>178</v>
      </c>
      <c r="B116" s="1">
        <v>26</v>
      </c>
      <c r="C116" s="26" t="s">
        <v>2810</v>
      </c>
      <c r="D116" t="s">
        <v>180</v>
      </c>
      <c r="E116" s="27" t="s">
        <v>2811</v>
      </c>
      <c r="F116" s="28" t="s">
        <v>201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565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2811</v>
      </c>
    </row>
    <row r="118" ht="25.5">
      <c r="A118" s="1" t="s">
        <v>184</v>
      </c>
      <c r="E118" s="33" t="s">
        <v>2812</v>
      </c>
    </row>
    <row r="119" ht="165.75">
      <c r="A119" s="1" t="s">
        <v>185</v>
      </c>
      <c r="E119" s="27" t="s">
        <v>933</v>
      </c>
    </row>
    <row r="120">
      <c r="A120" s="1" t="s">
        <v>178</v>
      </c>
      <c r="B120" s="1">
        <v>27</v>
      </c>
      <c r="C120" s="26" t="s">
        <v>934</v>
      </c>
      <c r="D120" t="s">
        <v>180</v>
      </c>
      <c r="E120" s="27" t="s">
        <v>935</v>
      </c>
      <c r="F120" s="28" t="s">
        <v>201</v>
      </c>
      <c r="G120" s="29">
        <v>16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935</v>
      </c>
    </row>
    <row r="122">
      <c r="A122" s="1" t="s">
        <v>184</v>
      </c>
      <c r="E122" s="33" t="s">
        <v>2813</v>
      </c>
    </row>
    <row r="123" ht="165.75">
      <c r="A123" s="1" t="s">
        <v>185</v>
      </c>
      <c r="E123" s="27" t="s">
        <v>933</v>
      </c>
    </row>
    <row r="124">
      <c r="A124" s="1" t="s">
        <v>175</v>
      </c>
      <c r="C124" s="22" t="s">
        <v>2573</v>
      </c>
      <c r="E124" s="23" t="s">
        <v>2574</v>
      </c>
      <c r="L124" s="24">
        <f>SUMIFS(L125:L132,A125:A132,"P")</f>
        <v>0</v>
      </c>
      <c r="M124" s="24">
        <f>SUMIFS(M125:M132,A125:A132,"P")</f>
        <v>0</v>
      </c>
      <c r="N124" s="25"/>
    </row>
    <row r="125">
      <c r="A125" s="1" t="s">
        <v>178</v>
      </c>
      <c r="B125" s="1">
        <v>28</v>
      </c>
      <c r="C125" s="26" t="s">
        <v>214</v>
      </c>
      <c r="D125" t="s">
        <v>180</v>
      </c>
      <c r="E125" s="27" t="s">
        <v>215</v>
      </c>
      <c r="F125" s="28" t="s">
        <v>194</v>
      </c>
      <c r="G125" s="29">
        <v>20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565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215</v>
      </c>
    </row>
    <row r="127" ht="25.5">
      <c r="A127" s="1" t="s">
        <v>184</v>
      </c>
      <c r="E127" s="33" t="s">
        <v>2814</v>
      </c>
    </row>
    <row r="128" ht="63.75">
      <c r="A128" s="1" t="s">
        <v>185</v>
      </c>
      <c r="E128" s="27" t="s">
        <v>2815</v>
      </c>
    </row>
    <row r="129">
      <c r="A129" s="1" t="s">
        <v>178</v>
      </c>
      <c r="B129" s="1">
        <v>29</v>
      </c>
      <c r="C129" s="26" t="s">
        <v>2577</v>
      </c>
      <c r="D129" t="s">
        <v>180</v>
      </c>
      <c r="E129" s="27" t="s">
        <v>2578</v>
      </c>
      <c r="F129" s="28" t="s">
        <v>194</v>
      </c>
      <c r="G129" s="29">
        <v>20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565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2578</v>
      </c>
    </row>
    <row r="131" ht="25.5">
      <c r="A131" s="1" t="s">
        <v>184</v>
      </c>
      <c r="E131" s="33" t="s">
        <v>2814</v>
      </c>
    </row>
    <row r="132" ht="76.5">
      <c r="A132" s="1" t="s">
        <v>185</v>
      </c>
      <c r="E132" s="27" t="s">
        <v>2816</v>
      </c>
    </row>
    <row r="133">
      <c r="A133" s="1" t="s">
        <v>175</v>
      </c>
      <c r="C133" s="22" t="s">
        <v>624</v>
      </c>
      <c r="E133" s="23" t="s">
        <v>625</v>
      </c>
      <c r="L133" s="24">
        <f>SUMIFS(L134:L149,A134:A149,"P")</f>
        <v>0</v>
      </c>
      <c r="M133" s="24">
        <f>SUMIFS(M134:M149,A134:A149,"P")</f>
        <v>0</v>
      </c>
      <c r="N133" s="25"/>
    </row>
    <row r="134">
      <c r="A134" s="1" t="s">
        <v>178</v>
      </c>
      <c r="B134" s="1">
        <v>30</v>
      </c>
      <c r="C134" s="26" t="s">
        <v>2586</v>
      </c>
      <c r="D134" t="s">
        <v>180</v>
      </c>
      <c r="E134" s="27" t="s">
        <v>2587</v>
      </c>
      <c r="F134" s="28" t="s">
        <v>194</v>
      </c>
      <c r="G134" s="29">
        <v>22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565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2587</v>
      </c>
    </row>
    <row r="136" ht="25.5">
      <c r="A136" s="1" t="s">
        <v>184</v>
      </c>
      <c r="E136" s="33" t="s">
        <v>2817</v>
      </c>
    </row>
    <row r="137" ht="178.5">
      <c r="A137" s="1" t="s">
        <v>185</v>
      </c>
      <c r="E137" s="27" t="s">
        <v>2818</v>
      </c>
    </row>
    <row r="138">
      <c r="A138" s="1" t="s">
        <v>178</v>
      </c>
      <c r="B138" s="1">
        <v>31</v>
      </c>
      <c r="C138" s="26" t="s">
        <v>2592</v>
      </c>
      <c r="D138" t="s">
        <v>180</v>
      </c>
      <c r="E138" s="27" t="s">
        <v>2593</v>
      </c>
      <c r="F138" s="28" t="s">
        <v>207</v>
      </c>
      <c r="G138" s="29">
        <v>4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565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2593</v>
      </c>
    </row>
    <row r="140" ht="25.5">
      <c r="A140" s="1" t="s">
        <v>184</v>
      </c>
      <c r="E140" s="33" t="s">
        <v>2819</v>
      </c>
    </row>
    <row r="141" ht="51">
      <c r="A141" s="1" t="s">
        <v>185</v>
      </c>
      <c r="E141" s="27" t="s">
        <v>2820</v>
      </c>
    </row>
    <row r="142">
      <c r="A142" s="1" t="s">
        <v>178</v>
      </c>
      <c r="B142" s="1">
        <v>32</v>
      </c>
      <c r="C142" s="26" t="s">
        <v>2206</v>
      </c>
      <c r="D142" t="s">
        <v>180</v>
      </c>
      <c r="E142" s="27" t="s">
        <v>2207</v>
      </c>
      <c r="F142" s="28" t="s">
        <v>194</v>
      </c>
      <c r="G142" s="29">
        <v>22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565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2207</v>
      </c>
    </row>
    <row r="144" ht="25.5">
      <c r="A144" s="1" t="s">
        <v>184</v>
      </c>
      <c r="E144" s="33" t="s">
        <v>2817</v>
      </c>
    </row>
    <row r="145" ht="51">
      <c r="A145" s="1" t="s">
        <v>185</v>
      </c>
      <c r="E145" s="27" t="s">
        <v>2002</v>
      </c>
    </row>
    <row r="146">
      <c r="A146" s="1" t="s">
        <v>178</v>
      </c>
      <c r="B146" s="1">
        <v>33</v>
      </c>
      <c r="C146" s="26" t="s">
        <v>2227</v>
      </c>
      <c r="D146" t="s">
        <v>180</v>
      </c>
      <c r="E146" s="27" t="s">
        <v>2228</v>
      </c>
      <c r="F146" s="28" t="s">
        <v>194</v>
      </c>
      <c r="G146" s="29">
        <v>22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565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2228</v>
      </c>
    </row>
    <row r="148" ht="25.5">
      <c r="A148" s="1" t="s">
        <v>184</v>
      </c>
      <c r="E148" s="33" t="s">
        <v>2817</v>
      </c>
    </row>
    <row r="149" ht="25.5">
      <c r="A149" s="1" t="s">
        <v>185</v>
      </c>
      <c r="E149" s="27" t="s">
        <v>2230</v>
      </c>
    </row>
    <row r="150">
      <c r="A150" s="1" t="s">
        <v>175</v>
      </c>
      <c r="C150" s="22" t="s">
        <v>653</v>
      </c>
      <c r="E150" s="23" t="s">
        <v>654</v>
      </c>
      <c r="L150" s="24">
        <f>SUMIFS(L151:L198,A151:A198,"P")</f>
        <v>0</v>
      </c>
      <c r="M150" s="24">
        <f>SUMIFS(M151:M198,A151:A198,"P")</f>
        <v>0</v>
      </c>
      <c r="N150" s="25"/>
    </row>
    <row r="151">
      <c r="A151" s="1" t="s">
        <v>178</v>
      </c>
      <c r="B151" s="1">
        <v>34</v>
      </c>
      <c r="C151" s="26" t="s">
        <v>2616</v>
      </c>
      <c r="D151" t="s">
        <v>180</v>
      </c>
      <c r="E151" s="27" t="s">
        <v>2617</v>
      </c>
      <c r="F151" s="28" t="s">
        <v>207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565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2617</v>
      </c>
    </row>
    <row r="153" ht="25.5">
      <c r="A153" s="1" t="s">
        <v>184</v>
      </c>
      <c r="E153" s="33" t="s">
        <v>2821</v>
      </c>
    </row>
    <row r="154" ht="38.25">
      <c r="A154" s="1" t="s">
        <v>185</v>
      </c>
      <c r="E154" s="27" t="s">
        <v>2822</v>
      </c>
    </row>
    <row r="155">
      <c r="A155" s="1" t="s">
        <v>178</v>
      </c>
      <c r="B155" s="1">
        <v>35</v>
      </c>
      <c r="C155" s="26" t="s">
        <v>2620</v>
      </c>
      <c r="D155" t="s">
        <v>180</v>
      </c>
      <c r="E155" s="27" t="s">
        <v>2621</v>
      </c>
      <c r="F155" s="28" t="s">
        <v>207</v>
      </c>
      <c r="G155" s="29">
        <v>6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565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2621</v>
      </c>
    </row>
    <row r="157" ht="76.5">
      <c r="A157" s="1" t="s">
        <v>184</v>
      </c>
      <c r="E157" s="33" t="s">
        <v>2823</v>
      </c>
    </row>
    <row r="158" ht="25.5">
      <c r="A158" s="1" t="s">
        <v>185</v>
      </c>
      <c r="E158" s="27" t="s">
        <v>2824</v>
      </c>
    </row>
    <row r="159" ht="25.5">
      <c r="A159" s="1" t="s">
        <v>178</v>
      </c>
      <c r="B159" s="1">
        <v>36</v>
      </c>
      <c r="C159" s="26" t="s">
        <v>2825</v>
      </c>
      <c r="D159" t="s">
        <v>180</v>
      </c>
      <c r="E159" s="27" t="s">
        <v>2826</v>
      </c>
      <c r="F159" s="28" t="s">
        <v>207</v>
      </c>
      <c r="G159" s="29">
        <v>3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565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 ht="25.5">
      <c r="A160" s="1" t="s">
        <v>183</v>
      </c>
      <c r="E160" s="27" t="s">
        <v>2826</v>
      </c>
    </row>
    <row r="161" ht="51">
      <c r="A161" s="1" t="s">
        <v>184</v>
      </c>
      <c r="E161" s="33" t="s">
        <v>2827</v>
      </c>
    </row>
    <row r="162" ht="76.5">
      <c r="A162" s="1" t="s">
        <v>185</v>
      </c>
      <c r="E162" s="27" t="s">
        <v>2728</v>
      </c>
    </row>
    <row r="163" ht="25.5">
      <c r="A163" s="1" t="s">
        <v>178</v>
      </c>
      <c r="B163" s="1">
        <v>37</v>
      </c>
      <c r="C163" s="26" t="s">
        <v>2624</v>
      </c>
      <c r="D163" t="s">
        <v>180</v>
      </c>
      <c r="E163" s="27" t="s">
        <v>2625</v>
      </c>
      <c r="F163" s="28" t="s">
        <v>207</v>
      </c>
      <c r="G163" s="29">
        <v>8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565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 ht="25.5">
      <c r="A164" s="1" t="s">
        <v>183</v>
      </c>
      <c r="E164" s="27" t="s">
        <v>2625</v>
      </c>
    </row>
    <row r="165" ht="76.5">
      <c r="A165" s="1" t="s">
        <v>184</v>
      </c>
      <c r="E165" s="33" t="s">
        <v>2828</v>
      </c>
    </row>
    <row r="166" ht="25.5">
      <c r="A166" s="1" t="s">
        <v>185</v>
      </c>
      <c r="E166" s="27" t="s">
        <v>1138</v>
      </c>
    </row>
    <row r="167">
      <c r="A167" s="1" t="s">
        <v>178</v>
      </c>
      <c r="B167" s="1">
        <v>38</v>
      </c>
      <c r="C167" s="26" t="s">
        <v>2829</v>
      </c>
      <c r="D167" t="s">
        <v>180</v>
      </c>
      <c r="E167" s="27" t="s">
        <v>2830</v>
      </c>
      <c r="F167" s="28" t="s">
        <v>207</v>
      </c>
      <c r="G167" s="29">
        <v>4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565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2830</v>
      </c>
    </row>
    <row r="169" ht="38.25">
      <c r="A169" s="1" t="s">
        <v>184</v>
      </c>
      <c r="E169" s="33" t="s">
        <v>2831</v>
      </c>
    </row>
    <row r="170" ht="51">
      <c r="A170" s="1" t="s">
        <v>185</v>
      </c>
      <c r="E170" s="27" t="s">
        <v>2627</v>
      </c>
    </row>
    <row r="171" ht="25.5">
      <c r="A171" s="1" t="s">
        <v>178</v>
      </c>
      <c r="B171" s="1">
        <v>39</v>
      </c>
      <c r="C171" s="26" t="s">
        <v>2632</v>
      </c>
      <c r="D171" t="s">
        <v>180</v>
      </c>
      <c r="E171" s="27" t="s">
        <v>2633</v>
      </c>
      <c r="F171" s="28" t="s">
        <v>207</v>
      </c>
      <c r="G171" s="29">
        <v>9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565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25.5">
      <c r="A172" s="1" t="s">
        <v>183</v>
      </c>
      <c r="E172" s="27" t="s">
        <v>2633</v>
      </c>
    </row>
    <row r="173" ht="25.5">
      <c r="A173" s="1" t="s">
        <v>184</v>
      </c>
      <c r="E173" s="33" t="s">
        <v>2832</v>
      </c>
    </row>
    <row r="174" ht="25.5">
      <c r="A174" s="1" t="s">
        <v>185</v>
      </c>
      <c r="E174" s="27" t="s">
        <v>2833</v>
      </c>
    </row>
    <row r="175">
      <c r="A175" s="1" t="s">
        <v>178</v>
      </c>
      <c r="B175" s="1">
        <v>40</v>
      </c>
      <c r="C175" s="26" t="s">
        <v>2636</v>
      </c>
      <c r="D175" t="s">
        <v>180</v>
      </c>
      <c r="E175" s="27" t="s">
        <v>2637</v>
      </c>
      <c r="F175" s="28" t="s">
        <v>201</v>
      </c>
      <c r="G175" s="29">
        <v>110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565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2637</v>
      </c>
    </row>
    <row r="177" ht="25.5">
      <c r="A177" s="1" t="s">
        <v>184</v>
      </c>
      <c r="E177" s="33" t="s">
        <v>2834</v>
      </c>
    </row>
    <row r="178" ht="38.25">
      <c r="A178" s="1" t="s">
        <v>185</v>
      </c>
      <c r="E178" s="27" t="s">
        <v>2835</v>
      </c>
    </row>
    <row r="179">
      <c r="A179" s="1" t="s">
        <v>178</v>
      </c>
      <c r="B179" s="1">
        <v>41</v>
      </c>
      <c r="C179" s="26" t="s">
        <v>2644</v>
      </c>
      <c r="D179" t="s">
        <v>180</v>
      </c>
      <c r="E179" s="27" t="s">
        <v>2645</v>
      </c>
      <c r="F179" s="28" t="s">
        <v>194</v>
      </c>
      <c r="G179" s="29">
        <v>158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565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2645</v>
      </c>
    </row>
    <row r="181" ht="25.5">
      <c r="A181" s="1" t="s">
        <v>184</v>
      </c>
      <c r="E181" s="33" t="s">
        <v>2836</v>
      </c>
    </row>
    <row r="182" ht="76.5">
      <c r="A182" s="1" t="s">
        <v>185</v>
      </c>
      <c r="E182" s="27" t="s">
        <v>945</v>
      </c>
    </row>
    <row r="183">
      <c r="A183" s="1" t="s">
        <v>178</v>
      </c>
      <c r="B183" s="1">
        <v>42</v>
      </c>
      <c r="C183" s="26" t="s">
        <v>946</v>
      </c>
      <c r="D183" t="s">
        <v>180</v>
      </c>
      <c r="E183" s="27" t="s">
        <v>947</v>
      </c>
      <c r="F183" s="28" t="s">
        <v>194</v>
      </c>
      <c r="G183" s="29">
        <v>210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565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947</v>
      </c>
    </row>
    <row r="185" ht="25.5">
      <c r="A185" s="1" t="s">
        <v>184</v>
      </c>
      <c r="E185" s="33" t="s">
        <v>2837</v>
      </c>
    </row>
    <row r="186" ht="38.25">
      <c r="A186" s="1" t="s">
        <v>185</v>
      </c>
      <c r="E186" s="27" t="s">
        <v>2838</v>
      </c>
    </row>
    <row r="187">
      <c r="A187" s="1" t="s">
        <v>178</v>
      </c>
      <c r="B187" s="1">
        <v>43</v>
      </c>
      <c r="C187" s="26" t="s">
        <v>948</v>
      </c>
      <c r="D187" t="s">
        <v>180</v>
      </c>
      <c r="E187" s="27" t="s">
        <v>949</v>
      </c>
      <c r="F187" s="28" t="s">
        <v>194</v>
      </c>
      <c r="G187" s="29">
        <v>63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565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949</v>
      </c>
    </row>
    <row r="189" ht="25.5">
      <c r="A189" s="1" t="s">
        <v>184</v>
      </c>
      <c r="E189" s="33" t="s">
        <v>2839</v>
      </c>
    </row>
    <row r="190">
      <c r="A190" s="1" t="s">
        <v>185</v>
      </c>
      <c r="E190" s="27" t="s">
        <v>1313</v>
      </c>
    </row>
    <row r="191">
      <c r="A191" s="1" t="s">
        <v>178</v>
      </c>
      <c r="B191" s="1">
        <v>44</v>
      </c>
      <c r="C191" s="26" t="s">
        <v>2649</v>
      </c>
      <c r="D191" t="s">
        <v>180</v>
      </c>
      <c r="E191" s="27" t="s">
        <v>2650</v>
      </c>
      <c r="F191" s="28" t="s">
        <v>194</v>
      </c>
      <c r="G191" s="29">
        <v>71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565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2650</v>
      </c>
    </row>
    <row r="193" ht="25.5">
      <c r="A193" s="1" t="s">
        <v>184</v>
      </c>
      <c r="E193" s="33" t="s">
        <v>2840</v>
      </c>
    </row>
    <row r="194" ht="25.5">
      <c r="A194" s="1" t="s">
        <v>185</v>
      </c>
      <c r="E194" s="27" t="s">
        <v>2841</v>
      </c>
    </row>
    <row r="195">
      <c r="A195" s="1" t="s">
        <v>178</v>
      </c>
      <c r="B195" s="1">
        <v>45</v>
      </c>
      <c r="C195" s="26" t="s">
        <v>2508</v>
      </c>
      <c r="D195" t="s">
        <v>180</v>
      </c>
      <c r="E195" s="27" t="s">
        <v>2509</v>
      </c>
      <c r="F195" s="28" t="s">
        <v>207</v>
      </c>
      <c r="G195" s="29">
        <v>1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565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2509</v>
      </c>
    </row>
    <row r="197" ht="25.5">
      <c r="A197" s="1" t="s">
        <v>184</v>
      </c>
      <c r="E197" s="33" t="s">
        <v>2842</v>
      </c>
    </row>
    <row r="198" ht="89.25">
      <c r="A198" s="1" t="s">
        <v>185</v>
      </c>
      <c r="E198" s="27" t="s">
        <v>2843</v>
      </c>
    </row>
    <row r="199">
      <c r="A199" s="1" t="s">
        <v>175</v>
      </c>
      <c r="C199" s="22" t="s">
        <v>369</v>
      </c>
      <c r="E199" s="23" t="s">
        <v>370</v>
      </c>
      <c r="L199" s="24">
        <f>SUMIFS(L200:L219,A200:A219,"P")</f>
        <v>0</v>
      </c>
      <c r="M199" s="24">
        <f>SUMIFS(M200:M219,A200:A219,"P")</f>
        <v>0</v>
      </c>
      <c r="N199" s="25"/>
    </row>
    <row r="200" ht="25.5">
      <c r="A200" s="1" t="s">
        <v>178</v>
      </c>
      <c r="B200" s="1">
        <v>46</v>
      </c>
      <c r="C200" s="26" t="s">
        <v>666</v>
      </c>
      <c r="D200" t="s">
        <v>372</v>
      </c>
      <c r="E200" s="27" t="s">
        <v>667</v>
      </c>
      <c r="F200" s="28" t="s">
        <v>374</v>
      </c>
      <c r="G200" s="29">
        <v>4774.9799999999996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180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 ht="204">
      <c r="A201" s="1" t="s">
        <v>183</v>
      </c>
      <c r="E201" s="27" t="s">
        <v>2752</v>
      </c>
    </row>
    <row r="202" ht="38.25">
      <c r="A202" s="1" t="s">
        <v>184</v>
      </c>
      <c r="E202" s="33" t="s">
        <v>2844</v>
      </c>
    </row>
    <row r="203">
      <c r="A203" s="1" t="s">
        <v>185</v>
      </c>
      <c r="E203" s="27" t="s">
        <v>180</v>
      </c>
    </row>
    <row r="204" ht="25.5">
      <c r="A204" s="1" t="s">
        <v>178</v>
      </c>
      <c r="B204" s="1">
        <v>47</v>
      </c>
      <c r="C204" s="26" t="s">
        <v>2658</v>
      </c>
      <c r="D204" t="s">
        <v>372</v>
      </c>
      <c r="E204" s="27" t="s">
        <v>2659</v>
      </c>
      <c r="F204" s="28" t="s">
        <v>374</v>
      </c>
      <c r="G204" s="29">
        <v>35.661999999999999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180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 ht="216.75">
      <c r="A205" s="1" t="s">
        <v>183</v>
      </c>
      <c r="E205" s="27" t="s">
        <v>2754</v>
      </c>
    </row>
    <row r="206" ht="38.25">
      <c r="A206" s="1" t="s">
        <v>184</v>
      </c>
      <c r="E206" s="33" t="s">
        <v>2845</v>
      </c>
    </row>
    <row r="207">
      <c r="A207" s="1" t="s">
        <v>185</v>
      </c>
      <c r="E207" s="27" t="s">
        <v>180</v>
      </c>
    </row>
    <row r="208" ht="25.5">
      <c r="A208" s="1" t="s">
        <v>178</v>
      </c>
      <c r="B208" s="1">
        <v>48</v>
      </c>
      <c r="C208" s="26" t="s">
        <v>2042</v>
      </c>
      <c r="D208" t="s">
        <v>372</v>
      </c>
      <c r="E208" s="27" t="s">
        <v>2043</v>
      </c>
      <c r="F208" s="28" t="s">
        <v>374</v>
      </c>
      <c r="G208" s="29">
        <v>868.26300000000003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180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 ht="204">
      <c r="A209" s="1" t="s">
        <v>183</v>
      </c>
      <c r="E209" s="27" t="s">
        <v>2756</v>
      </c>
    </row>
    <row r="210" ht="25.5">
      <c r="A210" s="1" t="s">
        <v>184</v>
      </c>
      <c r="E210" s="33" t="s">
        <v>2846</v>
      </c>
    </row>
    <row r="211">
      <c r="A211" s="1" t="s">
        <v>185</v>
      </c>
      <c r="E211" s="27" t="s">
        <v>180</v>
      </c>
    </row>
    <row r="212" ht="25.5">
      <c r="A212" s="1" t="s">
        <v>178</v>
      </c>
      <c r="B212" s="1">
        <v>49</v>
      </c>
      <c r="C212" s="26" t="s">
        <v>2662</v>
      </c>
      <c r="D212" t="s">
        <v>372</v>
      </c>
      <c r="E212" s="27" t="s">
        <v>2663</v>
      </c>
      <c r="F212" s="28" t="s">
        <v>374</v>
      </c>
      <c r="G212" s="29">
        <v>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180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 ht="178.5">
      <c r="A213" s="1" t="s">
        <v>183</v>
      </c>
      <c r="E213" s="27" t="s">
        <v>2758</v>
      </c>
    </row>
    <row r="214" ht="25.5">
      <c r="A214" s="1" t="s">
        <v>184</v>
      </c>
      <c r="E214" s="33" t="s">
        <v>2847</v>
      </c>
    </row>
    <row r="215">
      <c r="A215" s="1" t="s">
        <v>185</v>
      </c>
      <c r="E215" s="27" t="s">
        <v>180</v>
      </c>
    </row>
    <row r="216" ht="38.25">
      <c r="A216" s="1" t="s">
        <v>178</v>
      </c>
      <c r="B216" s="1">
        <v>50</v>
      </c>
      <c r="C216" s="26" t="s">
        <v>2665</v>
      </c>
      <c r="D216" t="s">
        <v>372</v>
      </c>
      <c r="E216" s="27" t="s">
        <v>2666</v>
      </c>
      <c r="F216" s="28" t="s">
        <v>374</v>
      </c>
      <c r="G216" s="29">
        <v>5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180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 ht="242.25">
      <c r="A217" s="1" t="s">
        <v>183</v>
      </c>
      <c r="E217" s="27" t="s">
        <v>2759</v>
      </c>
    </row>
    <row r="218" ht="25.5">
      <c r="A218" s="1" t="s">
        <v>184</v>
      </c>
      <c r="E218" s="33" t="s">
        <v>2848</v>
      </c>
    </row>
    <row r="219">
      <c r="A219" s="1" t="s">
        <v>185</v>
      </c>
      <c r="E219" s="27" t="s">
        <v>180</v>
      </c>
    </row>
  </sheetData>
  <sheetProtection sheet="1" objects="1" scenarios="1" spinCount="100000" saltValue="B7VLP/OYyO+rt7wd+1j0CK89ZPgYzQ4M+aFu4cNUJOJpuuoxfedCvXsFMxFUUuJDxrReao2R5rIbY68aPUHJkQ==" hashValue="LslOVfCp8kjVAQhWd3Ut3CQpEuSpsWo3tSCevVlCNe0NdMc0p4pFEtTVRuPwlw+rfZR+/PegGEYnxJIMJnATE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COUNTIFS(L8:L287,"=0",A8:A287,"P")+COUNTIFS(L8:L287,"",A8:A287,"P")+SUM(Q8:Q287)</f>
        <v>0</v>
      </c>
    </row>
    <row r="8">
      <c r="A8" s="1" t="s">
        <v>173</v>
      </c>
      <c r="C8" s="22" t="s">
        <v>2849</v>
      </c>
      <c r="E8" s="23" t="s">
        <v>89</v>
      </c>
      <c r="L8" s="24">
        <f>L9+L223</f>
        <v>0</v>
      </c>
      <c r="M8" s="24">
        <f>M9+M223</f>
        <v>0</v>
      </c>
      <c r="N8" s="25"/>
    </row>
    <row r="9">
      <c r="A9" s="1" t="s">
        <v>2850</v>
      </c>
      <c r="C9" s="22" t="s">
        <v>2851</v>
      </c>
      <c r="E9" s="23" t="s">
        <v>89</v>
      </c>
      <c r="L9" s="24">
        <f>L10+L67+L92+L105+L114+L147+L156+L173+L206</f>
        <v>0</v>
      </c>
      <c r="M9" s="24">
        <f>M10+M67+M92+M105+M114+M147+M156+M173+M206</f>
        <v>0</v>
      </c>
      <c r="N9" s="25"/>
    </row>
    <row r="10">
      <c r="A10" s="1" t="s">
        <v>175</v>
      </c>
      <c r="C10" s="22" t="s">
        <v>176</v>
      </c>
      <c r="E10" s="23" t="s">
        <v>177</v>
      </c>
      <c r="L10" s="24">
        <f>SUMIFS(L11:L66,A11:A66,"P")</f>
        <v>0</v>
      </c>
      <c r="M10" s="24">
        <f>SUMIFS(M11:M66,A11:A66,"P")</f>
        <v>0</v>
      </c>
      <c r="N10" s="25"/>
    </row>
    <row r="11" ht="25.5">
      <c r="A11" s="1" t="s">
        <v>178</v>
      </c>
      <c r="B11" s="1">
        <v>1</v>
      </c>
      <c r="C11" s="26" t="s">
        <v>2474</v>
      </c>
      <c r="D11" t="s">
        <v>180</v>
      </c>
      <c r="E11" s="27" t="s">
        <v>2475</v>
      </c>
      <c r="F11" s="28" t="s">
        <v>182</v>
      </c>
      <c r="G11" s="29">
        <v>357.27999999999997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565</v>
      </c>
      <c r="O11" s="32">
        <f>M11*AA11</f>
        <v>0</v>
      </c>
      <c r="P11" s="1">
        <v>3</v>
      </c>
      <c r="AA11" s="1">
        <f>IF(P11=1,$O$3,IF(P11=2,$O$4,$O$5))</f>
        <v>0</v>
      </c>
    </row>
    <row r="12" ht="25.5">
      <c r="A12" s="1" t="s">
        <v>183</v>
      </c>
      <c r="E12" s="27" t="s">
        <v>2475</v>
      </c>
    </row>
    <row r="13" ht="38.25">
      <c r="A13" s="1" t="s">
        <v>184</v>
      </c>
      <c r="E13" s="33" t="s">
        <v>2852</v>
      </c>
    </row>
    <row r="14" ht="102">
      <c r="A14" s="1" t="s">
        <v>185</v>
      </c>
      <c r="E14" s="27" t="s">
        <v>2473</v>
      </c>
    </row>
    <row r="15" ht="25.5">
      <c r="A15" s="1" t="s">
        <v>178</v>
      </c>
      <c r="B15" s="1">
        <v>2</v>
      </c>
      <c r="C15" s="26" t="s">
        <v>2853</v>
      </c>
      <c r="D15" t="s">
        <v>180</v>
      </c>
      <c r="E15" s="27" t="s">
        <v>2854</v>
      </c>
      <c r="F15" s="28" t="s">
        <v>182</v>
      </c>
      <c r="G15" s="29">
        <v>396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565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183</v>
      </c>
      <c r="E16" s="27" t="s">
        <v>2854</v>
      </c>
    </row>
    <row r="17" ht="51">
      <c r="A17" s="1" t="s">
        <v>184</v>
      </c>
      <c r="E17" s="33" t="s">
        <v>2855</v>
      </c>
    </row>
    <row r="18" ht="63.75">
      <c r="A18" s="1" t="s">
        <v>185</v>
      </c>
      <c r="E18" s="27" t="s">
        <v>2767</v>
      </c>
    </row>
    <row r="19" ht="25.5">
      <c r="A19" s="1" t="s">
        <v>178</v>
      </c>
      <c r="B19" s="1">
        <v>3</v>
      </c>
      <c r="C19" s="26" t="s">
        <v>2477</v>
      </c>
      <c r="D19" t="s">
        <v>180</v>
      </c>
      <c r="E19" s="27" t="s">
        <v>2478</v>
      </c>
      <c r="F19" s="28" t="s">
        <v>194</v>
      </c>
      <c r="G19" s="29">
        <v>20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565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183</v>
      </c>
      <c r="E20" s="27" t="s">
        <v>2478</v>
      </c>
    </row>
    <row r="21" ht="25.5">
      <c r="A21" s="1" t="s">
        <v>184</v>
      </c>
      <c r="E21" s="33" t="s">
        <v>2856</v>
      </c>
    </row>
    <row r="22" ht="63.75">
      <c r="A22" s="1" t="s">
        <v>185</v>
      </c>
      <c r="E22" s="27" t="s">
        <v>2767</v>
      </c>
    </row>
    <row r="23">
      <c r="A23" s="1" t="s">
        <v>178</v>
      </c>
      <c r="B23" s="1">
        <v>4</v>
      </c>
      <c r="C23" s="26" t="s">
        <v>2480</v>
      </c>
      <c r="D23" t="s">
        <v>180</v>
      </c>
      <c r="E23" s="27" t="s">
        <v>2481</v>
      </c>
      <c r="F23" s="28" t="s">
        <v>182</v>
      </c>
      <c r="G23" s="29">
        <v>137.72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565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2481</v>
      </c>
    </row>
    <row r="25" ht="25.5">
      <c r="A25" s="1" t="s">
        <v>184</v>
      </c>
      <c r="E25" s="33" t="s">
        <v>2857</v>
      </c>
    </row>
    <row r="26" ht="63.75">
      <c r="A26" s="1" t="s">
        <v>185</v>
      </c>
      <c r="E26" s="27" t="s">
        <v>2767</v>
      </c>
    </row>
    <row r="27">
      <c r="A27" s="1" t="s">
        <v>178</v>
      </c>
      <c r="B27" s="1">
        <v>5</v>
      </c>
      <c r="C27" s="26" t="s">
        <v>1872</v>
      </c>
      <c r="D27" t="s">
        <v>180</v>
      </c>
      <c r="E27" s="27" t="s">
        <v>1873</v>
      </c>
      <c r="F27" s="28" t="s">
        <v>182</v>
      </c>
      <c r="G27" s="29">
        <v>761.98500000000001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565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1873</v>
      </c>
    </row>
    <row r="29" ht="25.5">
      <c r="A29" s="1" t="s">
        <v>184</v>
      </c>
      <c r="E29" s="33" t="s">
        <v>2858</v>
      </c>
    </row>
    <row r="30" ht="25.5">
      <c r="A30" s="1" t="s">
        <v>185</v>
      </c>
      <c r="E30" s="27" t="s">
        <v>2859</v>
      </c>
    </row>
    <row r="31">
      <c r="A31" s="1" t="s">
        <v>178</v>
      </c>
      <c r="B31" s="1">
        <v>6</v>
      </c>
      <c r="C31" s="26" t="s">
        <v>2773</v>
      </c>
      <c r="D31" t="s">
        <v>180</v>
      </c>
      <c r="E31" s="27" t="s">
        <v>2774</v>
      </c>
      <c r="F31" s="28" t="s">
        <v>182</v>
      </c>
      <c r="G31" s="29">
        <v>5276.8000000000002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565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2774</v>
      </c>
    </row>
    <row r="33" ht="63.75">
      <c r="A33" s="1" t="s">
        <v>184</v>
      </c>
      <c r="E33" s="33" t="s">
        <v>2860</v>
      </c>
    </row>
    <row r="34" ht="408">
      <c r="A34" s="1" t="s">
        <v>185</v>
      </c>
      <c r="E34" s="27" t="s">
        <v>2488</v>
      </c>
    </row>
    <row r="35">
      <c r="A35" s="1" t="s">
        <v>178</v>
      </c>
      <c r="B35" s="1">
        <v>7</v>
      </c>
      <c r="C35" s="26" t="s">
        <v>1342</v>
      </c>
      <c r="D35" t="s">
        <v>180</v>
      </c>
      <c r="E35" s="27" t="s">
        <v>1343</v>
      </c>
      <c r="F35" s="28" t="s">
        <v>182</v>
      </c>
      <c r="G35" s="29">
        <v>213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565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1343</v>
      </c>
    </row>
    <row r="37" ht="25.5">
      <c r="A37" s="1" t="s">
        <v>184</v>
      </c>
      <c r="E37" s="33" t="s">
        <v>2861</v>
      </c>
    </row>
    <row r="38" ht="216.75">
      <c r="A38" s="1" t="s">
        <v>185</v>
      </c>
      <c r="E38" s="27" t="s">
        <v>2862</v>
      </c>
    </row>
    <row r="39">
      <c r="A39" s="1" t="s">
        <v>178</v>
      </c>
      <c r="B39" s="1">
        <v>8</v>
      </c>
      <c r="C39" s="26" t="s">
        <v>2776</v>
      </c>
      <c r="D39" t="s">
        <v>180</v>
      </c>
      <c r="E39" s="27" t="s">
        <v>2777</v>
      </c>
      <c r="F39" s="28" t="s">
        <v>182</v>
      </c>
      <c r="G39" s="29">
        <v>276.92000000000002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565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2777</v>
      </c>
    </row>
    <row r="41" ht="38.25">
      <c r="A41" s="1" t="s">
        <v>184</v>
      </c>
      <c r="E41" s="33" t="s">
        <v>2863</v>
      </c>
    </row>
    <row r="42" ht="267.75">
      <c r="A42" s="1" t="s">
        <v>185</v>
      </c>
      <c r="E42" s="27" t="s">
        <v>2864</v>
      </c>
    </row>
    <row r="43">
      <c r="A43" s="1" t="s">
        <v>178</v>
      </c>
      <c r="B43" s="1">
        <v>9</v>
      </c>
      <c r="C43" s="26" t="s">
        <v>196</v>
      </c>
      <c r="D43" t="s">
        <v>180</v>
      </c>
      <c r="E43" s="27" t="s">
        <v>197</v>
      </c>
      <c r="F43" s="28" t="s">
        <v>182</v>
      </c>
      <c r="G43" s="29">
        <v>213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565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197</v>
      </c>
    </row>
    <row r="45" ht="25.5">
      <c r="A45" s="1" t="s">
        <v>184</v>
      </c>
      <c r="E45" s="33" t="s">
        <v>2865</v>
      </c>
    </row>
    <row r="46" ht="229.5">
      <c r="A46" s="1" t="s">
        <v>185</v>
      </c>
      <c r="E46" s="27" t="s">
        <v>2495</v>
      </c>
    </row>
    <row r="47">
      <c r="A47" s="1" t="s">
        <v>178</v>
      </c>
      <c r="B47" s="1">
        <v>10</v>
      </c>
      <c r="C47" s="26" t="s">
        <v>579</v>
      </c>
      <c r="D47" t="s">
        <v>180</v>
      </c>
      <c r="E47" s="27" t="s">
        <v>580</v>
      </c>
      <c r="F47" s="28" t="s">
        <v>201</v>
      </c>
      <c r="G47" s="29">
        <v>7107.4799999999996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565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580</v>
      </c>
    </row>
    <row r="49" ht="63.75">
      <c r="A49" s="1" t="s">
        <v>184</v>
      </c>
      <c r="E49" s="33" t="s">
        <v>2866</v>
      </c>
    </row>
    <row r="50" ht="25.5">
      <c r="A50" s="1" t="s">
        <v>185</v>
      </c>
      <c r="E50" s="27" t="s">
        <v>581</v>
      </c>
    </row>
    <row r="51">
      <c r="A51" s="1" t="s">
        <v>178</v>
      </c>
      <c r="B51" s="1">
        <v>11</v>
      </c>
      <c r="C51" s="26" t="s">
        <v>2500</v>
      </c>
      <c r="D51" t="s">
        <v>180</v>
      </c>
      <c r="E51" s="27" t="s">
        <v>2501</v>
      </c>
      <c r="F51" s="28" t="s">
        <v>182</v>
      </c>
      <c r="G51" s="29">
        <v>124.89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565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2501</v>
      </c>
    </row>
    <row r="53" ht="25.5">
      <c r="A53" s="1" t="s">
        <v>184</v>
      </c>
      <c r="E53" s="33" t="s">
        <v>2867</v>
      </c>
    </row>
    <row r="54" ht="51">
      <c r="A54" s="1" t="s">
        <v>185</v>
      </c>
      <c r="E54" s="27" t="s">
        <v>2868</v>
      </c>
    </row>
    <row r="55">
      <c r="A55" s="1" t="s">
        <v>178</v>
      </c>
      <c r="B55" s="1">
        <v>12</v>
      </c>
      <c r="C55" s="26" t="s">
        <v>896</v>
      </c>
      <c r="D55" t="s">
        <v>180</v>
      </c>
      <c r="E55" s="27" t="s">
        <v>897</v>
      </c>
      <c r="F55" s="28" t="s">
        <v>201</v>
      </c>
      <c r="G55" s="29">
        <v>832.60000000000002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565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897</v>
      </c>
    </row>
    <row r="57" ht="25.5">
      <c r="A57" s="1" t="s">
        <v>184</v>
      </c>
      <c r="E57" s="33" t="s">
        <v>2869</v>
      </c>
    </row>
    <row r="58" ht="25.5">
      <c r="A58" s="1" t="s">
        <v>185</v>
      </c>
      <c r="E58" s="27" t="s">
        <v>1887</v>
      </c>
    </row>
    <row r="59">
      <c r="A59" s="1" t="s">
        <v>178</v>
      </c>
      <c r="B59" s="1">
        <v>13</v>
      </c>
      <c r="C59" s="26" t="s">
        <v>588</v>
      </c>
      <c r="D59" t="s">
        <v>180</v>
      </c>
      <c r="E59" s="27" t="s">
        <v>589</v>
      </c>
      <c r="F59" s="28" t="s">
        <v>201</v>
      </c>
      <c r="G59" s="29">
        <v>832.60000000000002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565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589</v>
      </c>
    </row>
    <row r="61" ht="25.5">
      <c r="A61" s="1" t="s">
        <v>184</v>
      </c>
      <c r="E61" s="33" t="s">
        <v>2870</v>
      </c>
    </row>
    <row r="62" ht="25.5">
      <c r="A62" s="1" t="s">
        <v>185</v>
      </c>
      <c r="E62" s="27" t="s">
        <v>2871</v>
      </c>
    </row>
    <row r="63">
      <c r="A63" s="1" t="s">
        <v>178</v>
      </c>
      <c r="B63" s="1">
        <v>14</v>
      </c>
      <c r="C63" s="26" t="s">
        <v>2505</v>
      </c>
      <c r="D63" t="s">
        <v>180</v>
      </c>
      <c r="E63" s="27" t="s">
        <v>2506</v>
      </c>
      <c r="F63" s="28" t="s">
        <v>201</v>
      </c>
      <c r="G63" s="29">
        <v>832.60000000000002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565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2506</v>
      </c>
    </row>
    <row r="65" ht="25.5">
      <c r="A65" s="1" t="s">
        <v>184</v>
      </c>
      <c r="E65" s="33" t="s">
        <v>2872</v>
      </c>
    </row>
    <row r="66" ht="25.5">
      <c r="A66" s="1" t="s">
        <v>185</v>
      </c>
      <c r="E66" s="27" t="s">
        <v>2784</v>
      </c>
    </row>
    <row r="67">
      <c r="A67" s="1" t="s">
        <v>175</v>
      </c>
      <c r="C67" s="22" t="s">
        <v>594</v>
      </c>
      <c r="E67" s="23" t="s">
        <v>595</v>
      </c>
      <c r="L67" s="24">
        <f>SUMIFS(L68:L91,A68:A91,"P")</f>
        <v>0</v>
      </c>
      <c r="M67" s="24">
        <f>SUMIFS(M68:M91,A68:A91,"P")</f>
        <v>0</v>
      </c>
      <c r="N67" s="25"/>
    </row>
    <row r="68">
      <c r="A68" s="1" t="s">
        <v>178</v>
      </c>
      <c r="B68" s="1">
        <v>15</v>
      </c>
      <c r="C68" s="26" t="s">
        <v>2516</v>
      </c>
      <c r="D68" t="s">
        <v>180</v>
      </c>
      <c r="E68" s="27" t="s">
        <v>2517</v>
      </c>
      <c r="F68" s="28" t="s">
        <v>201</v>
      </c>
      <c r="G68" s="29">
        <v>5080.3199999999997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565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2517</v>
      </c>
    </row>
    <row r="70" ht="51">
      <c r="A70" s="1" t="s">
        <v>184</v>
      </c>
      <c r="E70" s="33" t="s">
        <v>2873</v>
      </c>
    </row>
    <row r="71" ht="25.5">
      <c r="A71" s="1" t="s">
        <v>185</v>
      </c>
      <c r="E71" s="27" t="s">
        <v>2787</v>
      </c>
    </row>
    <row r="72">
      <c r="A72" s="1" t="s">
        <v>178</v>
      </c>
      <c r="B72" s="1">
        <v>16</v>
      </c>
      <c r="C72" s="26" t="s">
        <v>2788</v>
      </c>
      <c r="D72" t="s">
        <v>180</v>
      </c>
      <c r="E72" s="27" t="s">
        <v>2789</v>
      </c>
      <c r="F72" s="28" t="s">
        <v>194</v>
      </c>
      <c r="G72" s="29">
        <v>1512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565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2789</v>
      </c>
    </row>
    <row r="74" ht="25.5">
      <c r="A74" s="1" t="s">
        <v>184</v>
      </c>
      <c r="E74" s="33" t="s">
        <v>2874</v>
      </c>
    </row>
    <row r="75" ht="114.75">
      <c r="A75" s="1" t="s">
        <v>185</v>
      </c>
      <c r="E75" s="27" t="s">
        <v>2791</v>
      </c>
    </row>
    <row r="76">
      <c r="A76" s="1" t="s">
        <v>178</v>
      </c>
      <c r="B76" s="1">
        <v>17</v>
      </c>
      <c r="C76" s="26" t="s">
        <v>2524</v>
      </c>
      <c r="D76" t="s">
        <v>180</v>
      </c>
      <c r="E76" s="27" t="s">
        <v>2525</v>
      </c>
      <c r="F76" s="28" t="s">
        <v>182</v>
      </c>
      <c r="G76" s="29">
        <v>3072.4000000000001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565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2525</v>
      </c>
    </row>
    <row r="78" ht="25.5">
      <c r="A78" s="1" t="s">
        <v>184</v>
      </c>
      <c r="E78" s="33" t="s">
        <v>2875</v>
      </c>
    </row>
    <row r="79" ht="38.25">
      <c r="A79" s="1" t="s">
        <v>185</v>
      </c>
      <c r="E79" s="27" t="s">
        <v>2876</v>
      </c>
    </row>
    <row r="80">
      <c r="A80" s="1" t="s">
        <v>178</v>
      </c>
      <c r="B80" s="1">
        <v>18</v>
      </c>
      <c r="C80" s="26" t="s">
        <v>599</v>
      </c>
      <c r="D80" t="s">
        <v>180</v>
      </c>
      <c r="E80" s="27" t="s">
        <v>600</v>
      </c>
      <c r="F80" s="28" t="s">
        <v>201</v>
      </c>
      <c r="G80" s="29">
        <v>7373.7600000000002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565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600</v>
      </c>
    </row>
    <row r="82" ht="38.25">
      <c r="A82" s="1" t="s">
        <v>184</v>
      </c>
      <c r="E82" s="33" t="s">
        <v>2877</v>
      </c>
    </row>
    <row r="83" ht="102">
      <c r="A83" s="1" t="s">
        <v>185</v>
      </c>
      <c r="E83" s="27" t="s">
        <v>2529</v>
      </c>
    </row>
    <row r="84">
      <c r="A84" s="1" t="s">
        <v>178</v>
      </c>
      <c r="B84" s="1">
        <v>19</v>
      </c>
      <c r="C84" s="26" t="s">
        <v>1349</v>
      </c>
      <c r="D84" t="s">
        <v>180</v>
      </c>
      <c r="E84" s="27" t="s">
        <v>1350</v>
      </c>
      <c r="F84" s="28" t="s">
        <v>182</v>
      </c>
      <c r="G84" s="29">
        <v>8.1600000000000001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565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1350</v>
      </c>
    </row>
    <row r="86" ht="25.5">
      <c r="A86" s="1" t="s">
        <v>184</v>
      </c>
      <c r="E86" s="33" t="s">
        <v>2878</v>
      </c>
    </row>
    <row r="87" ht="409.5">
      <c r="A87" s="1" t="s">
        <v>185</v>
      </c>
      <c r="E87" s="27" t="s">
        <v>2879</v>
      </c>
    </row>
    <row r="88">
      <c r="A88" s="1" t="s">
        <v>178</v>
      </c>
      <c r="B88" s="1">
        <v>20</v>
      </c>
      <c r="C88" s="26" t="s">
        <v>1002</v>
      </c>
      <c r="D88" t="s">
        <v>180</v>
      </c>
      <c r="E88" s="27" t="s">
        <v>1003</v>
      </c>
      <c r="F88" s="28" t="s">
        <v>374</v>
      </c>
      <c r="G88" s="29">
        <v>1.8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565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1003</v>
      </c>
    </row>
    <row r="90" ht="25.5">
      <c r="A90" s="1" t="s">
        <v>184</v>
      </c>
      <c r="E90" s="33" t="s">
        <v>2880</v>
      </c>
    </row>
    <row r="91" ht="255">
      <c r="A91" s="1" t="s">
        <v>185</v>
      </c>
      <c r="E91" s="27" t="s">
        <v>2881</v>
      </c>
    </row>
    <row r="92">
      <c r="A92" s="1" t="s">
        <v>175</v>
      </c>
      <c r="C92" s="22" t="s">
        <v>1034</v>
      </c>
      <c r="E92" s="23" t="s">
        <v>1372</v>
      </c>
      <c r="L92" s="24">
        <f>SUMIFS(L93:L104,A93:A104,"P")</f>
        <v>0</v>
      </c>
      <c r="M92" s="24">
        <f>SUMIFS(M93:M104,A93:A104,"P")</f>
        <v>0</v>
      </c>
      <c r="N92" s="25"/>
    </row>
    <row r="93">
      <c r="A93" s="1" t="s">
        <v>178</v>
      </c>
      <c r="B93" s="1">
        <v>21</v>
      </c>
      <c r="C93" s="26" t="s">
        <v>1036</v>
      </c>
      <c r="D93" t="s">
        <v>180</v>
      </c>
      <c r="E93" s="27" t="s">
        <v>1373</v>
      </c>
      <c r="F93" s="28" t="s">
        <v>182</v>
      </c>
      <c r="G93" s="29">
        <v>21.98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565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1373</v>
      </c>
    </row>
    <row r="95" ht="25.5">
      <c r="A95" s="1" t="s">
        <v>184</v>
      </c>
      <c r="E95" s="33" t="s">
        <v>2882</v>
      </c>
    </row>
    <row r="96" ht="369.75">
      <c r="A96" s="1" t="s">
        <v>185</v>
      </c>
      <c r="E96" s="27" t="s">
        <v>2883</v>
      </c>
    </row>
    <row r="97">
      <c r="A97" s="1" t="s">
        <v>178</v>
      </c>
      <c r="B97" s="1">
        <v>22</v>
      </c>
      <c r="C97" s="26" t="s">
        <v>1040</v>
      </c>
      <c r="D97" t="s">
        <v>180</v>
      </c>
      <c r="E97" s="27" t="s">
        <v>1041</v>
      </c>
      <c r="F97" s="28" t="s">
        <v>374</v>
      </c>
      <c r="G97" s="29">
        <v>4.8399999999999999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565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1041</v>
      </c>
    </row>
    <row r="99" ht="25.5">
      <c r="A99" s="1" t="s">
        <v>184</v>
      </c>
      <c r="E99" s="33" t="s">
        <v>2884</v>
      </c>
    </row>
    <row r="100" ht="255">
      <c r="A100" s="1" t="s">
        <v>185</v>
      </c>
      <c r="E100" s="27" t="s">
        <v>2885</v>
      </c>
    </row>
    <row r="101" ht="25.5">
      <c r="A101" s="1" t="s">
        <v>178</v>
      </c>
      <c r="B101" s="1">
        <v>23</v>
      </c>
      <c r="C101" s="26" t="s">
        <v>2886</v>
      </c>
      <c r="D101" t="s">
        <v>180</v>
      </c>
      <c r="E101" s="27" t="s">
        <v>2887</v>
      </c>
      <c r="F101" s="28" t="s">
        <v>182</v>
      </c>
      <c r="G101" s="29">
        <v>275.75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565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25.5">
      <c r="A102" s="1" t="s">
        <v>183</v>
      </c>
      <c r="E102" s="27" t="s">
        <v>2887</v>
      </c>
    </row>
    <row r="103" ht="25.5">
      <c r="A103" s="1" t="s">
        <v>184</v>
      </c>
      <c r="E103" s="33" t="s">
        <v>2888</v>
      </c>
    </row>
    <row r="104" ht="25.5">
      <c r="A104" s="1" t="s">
        <v>185</v>
      </c>
      <c r="E104" s="27" t="s">
        <v>2889</v>
      </c>
    </row>
    <row r="105">
      <c r="A105" s="1" t="s">
        <v>175</v>
      </c>
      <c r="C105" s="22" t="s">
        <v>603</v>
      </c>
      <c r="E105" s="23" t="s">
        <v>604</v>
      </c>
      <c r="L105" s="24">
        <f>SUMIFS(L106:L113,A106:A113,"P")</f>
        <v>0</v>
      </c>
      <c r="M105" s="24">
        <f>SUMIFS(M106:M113,A106:A113,"P")</f>
        <v>0</v>
      </c>
      <c r="N105" s="25"/>
    </row>
    <row r="106">
      <c r="A106" s="1" t="s">
        <v>178</v>
      </c>
      <c r="B106" s="1">
        <v>24</v>
      </c>
      <c r="C106" s="26" t="s">
        <v>1259</v>
      </c>
      <c r="D106" t="s">
        <v>180</v>
      </c>
      <c r="E106" s="27" t="s">
        <v>1260</v>
      </c>
      <c r="F106" s="28" t="s">
        <v>182</v>
      </c>
      <c r="G106" s="29">
        <v>31.440000000000001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565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1260</v>
      </c>
    </row>
    <row r="108" ht="25.5">
      <c r="A108" s="1" t="s">
        <v>184</v>
      </c>
      <c r="E108" s="33" t="s">
        <v>2890</v>
      </c>
    </row>
    <row r="109" ht="357">
      <c r="A109" s="1" t="s">
        <v>185</v>
      </c>
      <c r="E109" s="27" t="s">
        <v>2891</v>
      </c>
    </row>
    <row r="110">
      <c r="A110" s="1" t="s">
        <v>178</v>
      </c>
      <c r="B110" s="1">
        <v>25</v>
      </c>
      <c r="C110" s="26" t="s">
        <v>1264</v>
      </c>
      <c r="D110" t="s">
        <v>180</v>
      </c>
      <c r="E110" s="27" t="s">
        <v>1265</v>
      </c>
      <c r="F110" s="28" t="s">
        <v>182</v>
      </c>
      <c r="G110" s="29">
        <v>41.920000000000002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565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1265</v>
      </c>
    </row>
    <row r="112" ht="25.5">
      <c r="A112" s="1" t="s">
        <v>184</v>
      </c>
      <c r="E112" s="33" t="s">
        <v>2892</v>
      </c>
    </row>
    <row r="113" ht="38.25">
      <c r="A113" s="1" t="s">
        <v>185</v>
      </c>
      <c r="E113" s="27" t="s">
        <v>2876</v>
      </c>
    </row>
    <row r="114">
      <c r="A114" s="1" t="s">
        <v>175</v>
      </c>
      <c r="C114" s="22" t="s">
        <v>608</v>
      </c>
      <c r="E114" s="23" t="s">
        <v>609</v>
      </c>
      <c r="L114" s="24">
        <f>SUMIFS(L115:L146,A115:A146,"P")</f>
        <v>0</v>
      </c>
      <c r="M114" s="24">
        <f>SUMIFS(M115:M146,A115:A146,"P")</f>
        <v>0</v>
      </c>
      <c r="N114" s="25"/>
    </row>
    <row r="115">
      <c r="A115" s="1" t="s">
        <v>178</v>
      </c>
      <c r="B115" s="1">
        <v>26</v>
      </c>
      <c r="C115" s="26" t="s">
        <v>2893</v>
      </c>
      <c r="D115" t="s">
        <v>180</v>
      </c>
      <c r="E115" s="27" t="s">
        <v>2894</v>
      </c>
      <c r="F115" s="28" t="s">
        <v>201</v>
      </c>
      <c r="G115" s="29">
        <v>632.79999999999995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565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2894</v>
      </c>
    </row>
    <row r="117" ht="25.5">
      <c r="A117" s="1" t="s">
        <v>184</v>
      </c>
      <c r="E117" s="33" t="s">
        <v>2895</v>
      </c>
    </row>
    <row r="118" ht="89.25">
      <c r="A118" s="1" t="s">
        <v>185</v>
      </c>
      <c r="E118" s="27" t="s">
        <v>2896</v>
      </c>
    </row>
    <row r="119">
      <c r="A119" s="1" t="s">
        <v>178</v>
      </c>
      <c r="B119" s="1">
        <v>27</v>
      </c>
      <c r="C119" s="26" t="s">
        <v>2546</v>
      </c>
      <c r="D119" t="s">
        <v>180</v>
      </c>
      <c r="E119" s="27" t="s">
        <v>2547</v>
      </c>
      <c r="F119" s="28" t="s">
        <v>201</v>
      </c>
      <c r="G119" s="29">
        <v>12922.4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565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2547</v>
      </c>
    </row>
    <row r="121" ht="38.25">
      <c r="A121" s="1" t="s">
        <v>184</v>
      </c>
      <c r="E121" s="33" t="s">
        <v>2897</v>
      </c>
    </row>
    <row r="122" ht="51">
      <c r="A122" s="1" t="s">
        <v>185</v>
      </c>
      <c r="E122" s="27" t="s">
        <v>2898</v>
      </c>
    </row>
    <row r="123">
      <c r="A123" s="1" t="s">
        <v>178</v>
      </c>
      <c r="B123" s="1">
        <v>28</v>
      </c>
      <c r="C123" s="26" t="s">
        <v>2796</v>
      </c>
      <c r="D123" t="s">
        <v>180</v>
      </c>
      <c r="E123" s="27" t="s">
        <v>2797</v>
      </c>
      <c r="F123" s="28" t="s">
        <v>201</v>
      </c>
      <c r="G123" s="29">
        <v>6144.8000000000002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565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2797</v>
      </c>
    </row>
    <row r="125" ht="25.5">
      <c r="A125" s="1" t="s">
        <v>184</v>
      </c>
      <c r="E125" s="33" t="s">
        <v>2899</v>
      </c>
    </row>
    <row r="126" ht="51">
      <c r="A126" s="1" t="s">
        <v>185</v>
      </c>
      <c r="E126" s="27" t="s">
        <v>2900</v>
      </c>
    </row>
    <row r="127">
      <c r="A127" s="1" t="s">
        <v>178</v>
      </c>
      <c r="B127" s="1">
        <v>29</v>
      </c>
      <c r="C127" s="26" t="s">
        <v>2058</v>
      </c>
      <c r="D127" t="s">
        <v>180</v>
      </c>
      <c r="E127" s="27" t="s">
        <v>2059</v>
      </c>
      <c r="F127" s="28" t="s">
        <v>201</v>
      </c>
      <c r="G127" s="29">
        <v>12566.799999999999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565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2059</v>
      </c>
    </row>
    <row r="129" ht="25.5">
      <c r="A129" s="1" t="s">
        <v>184</v>
      </c>
      <c r="E129" s="33" t="s">
        <v>2901</v>
      </c>
    </row>
    <row r="130" ht="51">
      <c r="A130" s="1" t="s">
        <v>185</v>
      </c>
      <c r="E130" s="27" t="s">
        <v>2900</v>
      </c>
    </row>
    <row r="131">
      <c r="A131" s="1" t="s">
        <v>178</v>
      </c>
      <c r="B131" s="1">
        <v>30</v>
      </c>
      <c r="C131" s="26" t="s">
        <v>2556</v>
      </c>
      <c r="D131" t="s">
        <v>180</v>
      </c>
      <c r="E131" s="27" t="s">
        <v>2557</v>
      </c>
      <c r="F131" s="28" t="s">
        <v>201</v>
      </c>
      <c r="G131" s="29">
        <v>6283.3999999999996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565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2557</v>
      </c>
    </row>
    <row r="133" ht="25.5">
      <c r="A133" s="1" t="s">
        <v>184</v>
      </c>
      <c r="E133" s="33" t="s">
        <v>2902</v>
      </c>
    </row>
    <row r="134" ht="140.25">
      <c r="A134" s="1" t="s">
        <v>185</v>
      </c>
      <c r="E134" s="27" t="s">
        <v>2903</v>
      </c>
    </row>
    <row r="135">
      <c r="A135" s="1" t="s">
        <v>178</v>
      </c>
      <c r="B135" s="1">
        <v>31</v>
      </c>
      <c r="C135" s="26" t="s">
        <v>2904</v>
      </c>
      <c r="D135" t="s">
        <v>180</v>
      </c>
      <c r="E135" s="27" t="s">
        <v>2905</v>
      </c>
      <c r="F135" s="28" t="s">
        <v>201</v>
      </c>
      <c r="G135" s="29">
        <v>138.59999999999999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565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2905</v>
      </c>
    </row>
    <row r="137" ht="25.5">
      <c r="A137" s="1" t="s">
        <v>184</v>
      </c>
      <c r="E137" s="33" t="s">
        <v>2906</v>
      </c>
    </row>
    <row r="138" ht="140.25">
      <c r="A138" s="1" t="s">
        <v>185</v>
      </c>
      <c r="E138" s="27" t="s">
        <v>2903</v>
      </c>
    </row>
    <row r="139">
      <c r="A139" s="1" t="s">
        <v>178</v>
      </c>
      <c r="B139" s="1">
        <v>32</v>
      </c>
      <c r="C139" s="26" t="s">
        <v>2559</v>
      </c>
      <c r="D139" t="s">
        <v>180</v>
      </c>
      <c r="E139" s="27" t="s">
        <v>2560</v>
      </c>
      <c r="F139" s="28" t="s">
        <v>201</v>
      </c>
      <c r="G139" s="29">
        <v>6144.8000000000002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565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2560</v>
      </c>
    </row>
    <row r="141" ht="25.5">
      <c r="A141" s="1" t="s">
        <v>184</v>
      </c>
      <c r="E141" s="33" t="s">
        <v>2899</v>
      </c>
    </row>
    <row r="142" ht="140.25">
      <c r="A142" s="1" t="s">
        <v>185</v>
      </c>
      <c r="E142" s="27" t="s">
        <v>2903</v>
      </c>
    </row>
    <row r="143">
      <c r="A143" s="1" t="s">
        <v>178</v>
      </c>
      <c r="B143" s="1">
        <v>33</v>
      </c>
      <c r="C143" s="26" t="s">
        <v>2803</v>
      </c>
      <c r="D143" t="s">
        <v>180</v>
      </c>
      <c r="E143" s="27" t="s">
        <v>2804</v>
      </c>
      <c r="F143" s="28" t="s">
        <v>201</v>
      </c>
      <c r="G143" s="29">
        <v>6144.8000000000002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565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2804</v>
      </c>
    </row>
    <row r="145" ht="25.5">
      <c r="A145" s="1" t="s">
        <v>184</v>
      </c>
      <c r="E145" s="33" t="s">
        <v>2899</v>
      </c>
    </row>
    <row r="146" ht="140.25">
      <c r="A146" s="1" t="s">
        <v>185</v>
      </c>
      <c r="E146" s="27" t="s">
        <v>2903</v>
      </c>
    </row>
    <row r="147">
      <c r="A147" s="1" t="s">
        <v>175</v>
      </c>
      <c r="C147" s="22" t="s">
        <v>2573</v>
      </c>
      <c r="E147" s="23" t="s">
        <v>2574</v>
      </c>
      <c r="L147" s="24">
        <f>SUMIFS(L148:L155,A148:A155,"P")</f>
        <v>0</v>
      </c>
      <c r="M147" s="24">
        <f>SUMIFS(M148:M155,A148:A155,"P")</f>
        <v>0</v>
      </c>
      <c r="N147" s="25"/>
    </row>
    <row r="148">
      <c r="A148" s="1" t="s">
        <v>178</v>
      </c>
      <c r="B148" s="1">
        <v>34</v>
      </c>
      <c r="C148" s="26" t="s">
        <v>214</v>
      </c>
      <c r="D148" t="s">
        <v>180</v>
      </c>
      <c r="E148" s="27" t="s">
        <v>215</v>
      </c>
      <c r="F148" s="28" t="s">
        <v>194</v>
      </c>
      <c r="G148" s="29">
        <v>710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565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215</v>
      </c>
    </row>
    <row r="150" ht="25.5">
      <c r="A150" s="1" t="s">
        <v>184</v>
      </c>
      <c r="E150" s="33" t="s">
        <v>2907</v>
      </c>
    </row>
    <row r="151" ht="76.5">
      <c r="A151" s="1" t="s">
        <v>185</v>
      </c>
      <c r="E151" s="27" t="s">
        <v>2908</v>
      </c>
    </row>
    <row r="152">
      <c r="A152" s="1" t="s">
        <v>178</v>
      </c>
      <c r="B152" s="1">
        <v>35</v>
      </c>
      <c r="C152" s="26" t="s">
        <v>2577</v>
      </c>
      <c r="D152" t="s">
        <v>180</v>
      </c>
      <c r="E152" s="27" t="s">
        <v>2578</v>
      </c>
      <c r="F152" s="28" t="s">
        <v>194</v>
      </c>
      <c r="G152" s="29">
        <v>710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565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2578</v>
      </c>
    </row>
    <row r="154" ht="25.5">
      <c r="A154" s="1" t="s">
        <v>184</v>
      </c>
      <c r="E154" s="33" t="s">
        <v>2907</v>
      </c>
    </row>
    <row r="155" ht="89.25">
      <c r="A155" s="1" t="s">
        <v>185</v>
      </c>
      <c r="E155" s="27" t="s">
        <v>2909</v>
      </c>
    </row>
    <row r="156">
      <c r="A156" s="1" t="s">
        <v>175</v>
      </c>
      <c r="C156" s="22" t="s">
        <v>624</v>
      </c>
      <c r="E156" s="23" t="s">
        <v>625</v>
      </c>
      <c r="L156" s="24">
        <f>SUMIFS(L157:L172,A157:A172,"P")</f>
        <v>0</v>
      </c>
      <c r="M156" s="24">
        <f>SUMIFS(M157:M172,A157:A172,"P")</f>
        <v>0</v>
      </c>
      <c r="N156" s="25"/>
    </row>
    <row r="157">
      <c r="A157" s="1" t="s">
        <v>178</v>
      </c>
      <c r="B157" s="1">
        <v>36</v>
      </c>
      <c r="C157" s="26" t="s">
        <v>2586</v>
      </c>
      <c r="D157" t="s">
        <v>180</v>
      </c>
      <c r="E157" s="27" t="s">
        <v>2587</v>
      </c>
      <c r="F157" s="28" t="s">
        <v>194</v>
      </c>
      <c r="G157" s="29">
        <v>74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565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2587</v>
      </c>
    </row>
    <row r="159" ht="25.5">
      <c r="A159" s="1" t="s">
        <v>184</v>
      </c>
      <c r="E159" s="33" t="s">
        <v>2910</v>
      </c>
    </row>
    <row r="160" ht="242.25">
      <c r="A160" s="1" t="s">
        <v>185</v>
      </c>
      <c r="E160" s="27" t="s">
        <v>2911</v>
      </c>
    </row>
    <row r="161">
      <c r="A161" s="1" t="s">
        <v>178</v>
      </c>
      <c r="B161" s="1">
        <v>37</v>
      </c>
      <c r="C161" s="26" t="s">
        <v>2592</v>
      </c>
      <c r="D161" t="s">
        <v>180</v>
      </c>
      <c r="E161" s="27" t="s">
        <v>2593</v>
      </c>
      <c r="F161" s="28" t="s">
        <v>207</v>
      </c>
      <c r="G161" s="29">
        <v>21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565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2593</v>
      </c>
    </row>
    <row r="163" ht="25.5">
      <c r="A163" s="1" t="s">
        <v>184</v>
      </c>
      <c r="E163" s="33" t="s">
        <v>2912</v>
      </c>
    </row>
    <row r="164" ht="76.5">
      <c r="A164" s="1" t="s">
        <v>185</v>
      </c>
      <c r="E164" s="27" t="s">
        <v>2913</v>
      </c>
    </row>
    <row r="165">
      <c r="A165" s="1" t="s">
        <v>178</v>
      </c>
      <c r="B165" s="1">
        <v>38</v>
      </c>
      <c r="C165" s="26" t="s">
        <v>2206</v>
      </c>
      <c r="D165" t="s">
        <v>180</v>
      </c>
      <c r="E165" s="27" t="s">
        <v>2207</v>
      </c>
      <c r="F165" s="28" t="s">
        <v>194</v>
      </c>
      <c r="G165" s="29">
        <v>74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565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2207</v>
      </c>
    </row>
    <row r="167" ht="25.5">
      <c r="A167" s="1" t="s">
        <v>184</v>
      </c>
      <c r="E167" s="33" t="s">
        <v>2910</v>
      </c>
    </row>
    <row r="168" ht="51">
      <c r="A168" s="1" t="s">
        <v>185</v>
      </c>
      <c r="E168" s="27" t="s">
        <v>2002</v>
      </c>
    </row>
    <row r="169">
      <c r="A169" s="1" t="s">
        <v>178</v>
      </c>
      <c r="B169" s="1">
        <v>39</v>
      </c>
      <c r="C169" s="26" t="s">
        <v>2227</v>
      </c>
      <c r="D169" t="s">
        <v>180</v>
      </c>
      <c r="E169" s="27" t="s">
        <v>2228</v>
      </c>
      <c r="F169" s="28" t="s">
        <v>194</v>
      </c>
      <c r="G169" s="29">
        <v>74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565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183</v>
      </c>
      <c r="E170" s="27" t="s">
        <v>2228</v>
      </c>
    </row>
    <row r="171" ht="25.5">
      <c r="A171" s="1" t="s">
        <v>184</v>
      </c>
      <c r="E171" s="33" t="s">
        <v>2910</v>
      </c>
    </row>
    <row r="172" ht="25.5">
      <c r="A172" s="1" t="s">
        <v>185</v>
      </c>
      <c r="E172" s="27" t="s">
        <v>2230</v>
      </c>
    </row>
    <row r="173">
      <c r="A173" s="1" t="s">
        <v>175</v>
      </c>
      <c r="C173" s="22" t="s">
        <v>653</v>
      </c>
      <c r="E173" s="23" t="s">
        <v>654</v>
      </c>
      <c r="L173" s="24">
        <f>SUMIFS(L174:L205,A174:A205,"P")</f>
        <v>0</v>
      </c>
      <c r="M173" s="24">
        <f>SUMIFS(M174:M205,A174:A205,"P")</f>
        <v>0</v>
      </c>
      <c r="N173" s="25"/>
    </row>
    <row r="174">
      <c r="A174" s="1" t="s">
        <v>178</v>
      </c>
      <c r="B174" s="1">
        <v>40</v>
      </c>
      <c r="C174" s="26" t="s">
        <v>2914</v>
      </c>
      <c r="D174" t="s">
        <v>180</v>
      </c>
      <c r="E174" s="27" t="s">
        <v>2915</v>
      </c>
      <c r="F174" s="28" t="s">
        <v>194</v>
      </c>
      <c r="G174" s="29">
        <v>72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565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2915</v>
      </c>
    </row>
    <row r="176" ht="25.5">
      <c r="A176" s="1" t="s">
        <v>184</v>
      </c>
      <c r="E176" s="33" t="s">
        <v>2916</v>
      </c>
    </row>
    <row r="177" ht="114.75">
      <c r="A177" s="1" t="s">
        <v>185</v>
      </c>
      <c r="E177" s="27" t="s">
        <v>2917</v>
      </c>
    </row>
    <row r="178">
      <c r="A178" s="1" t="s">
        <v>178</v>
      </c>
      <c r="B178" s="1">
        <v>41</v>
      </c>
      <c r="C178" s="26" t="s">
        <v>2616</v>
      </c>
      <c r="D178" t="s">
        <v>180</v>
      </c>
      <c r="E178" s="27" t="s">
        <v>2617</v>
      </c>
      <c r="F178" s="28" t="s">
        <v>207</v>
      </c>
      <c r="G178" s="29">
        <v>14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565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2617</v>
      </c>
    </row>
    <row r="180" ht="25.5">
      <c r="A180" s="1" t="s">
        <v>184</v>
      </c>
      <c r="E180" s="33" t="s">
        <v>2918</v>
      </c>
    </row>
    <row r="181" ht="63.75">
      <c r="A181" s="1" t="s">
        <v>185</v>
      </c>
      <c r="E181" s="27" t="s">
        <v>2919</v>
      </c>
    </row>
    <row r="182" ht="25.5">
      <c r="A182" s="1" t="s">
        <v>178</v>
      </c>
      <c r="B182" s="1">
        <v>42</v>
      </c>
      <c r="C182" s="26" t="s">
        <v>2624</v>
      </c>
      <c r="D182" t="s">
        <v>180</v>
      </c>
      <c r="E182" s="27" t="s">
        <v>2625</v>
      </c>
      <c r="F182" s="28" t="s">
        <v>207</v>
      </c>
      <c r="G182" s="29">
        <v>7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565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25.5">
      <c r="A183" s="1" t="s">
        <v>183</v>
      </c>
      <c r="E183" s="27" t="s">
        <v>2625</v>
      </c>
    </row>
    <row r="184" ht="76.5">
      <c r="A184" s="1" t="s">
        <v>184</v>
      </c>
      <c r="E184" s="33" t="s">
        <v>2920</v>
      </c>
    </row>
    <row r="185" ht="25.5">
      <c r="A185" s="1" t="s">
        <v>185</v>
      </c>
      <c r="E185" s="27" t="s">
        <v>1138</v>
      </c>
    </row>
    <row r="186" ht="25.5">
      <c r="A186" s="1" t="s">
        <v>178</v>
      </c>
      <c r="B186" s="1">
        <v>43</v>
      </c>
      <c r="C186" s="26" t="s">
        <v>2632</v>
      </c>
      <c r="D186" t="s">
        <v>180</v>
      </c>
      <c r="E186" s="27" t="s">
        <v>2633</v>
      </c>
      <c r="F186" s="28" t="s">
        <v>207</v>
      </c>
      <c r="G186" s="29">
        <v>20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565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25.5">
      <c r="A187" s="1" t="s">
        <v>183</v>
      </c>
      <c r="E187" s="27" t="s">
        <v>2633</v>
      </c>
    </row>
    <row r="188" ht="25.5">
      <c r="A188" s="1" t="s">
        <v>184</v>
      </c>
      <c r="E188" s="33" t="s">
        <v>2921</v>
      </c>
    </row>
    <row r="189" ht="25.5">
      <c r="A189" s="1" t="s">
        <v>185</v>
      </c>
      <c r="E189" s="27" t="s">
        <v>2833</v>
      </c>
    </row>
    <row r="190">
      <c r="A190" s="1" t="s">
        <v>178</v>
      </c>
      <c r="B190" s="1">
        <v>44</v>
      </c>
      <c r="C190" s="26" t="s">
        <v>2636</v>
      </c>
      <c r="D190" t="s">
        <v>180</v>
      </c>
      <c r="E190" s="27" t="s">
        <v>2637</v>
      </c>
      <c r="F190" s="28" t="s">
        <v>201</v>
      </c>
      <c r="G190" s="29">
        <v>100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565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2637</v>
      </c>
    </row>
    <row r="192" ht="25.5">
      <c r="A192" s="1" t="s">
        <v>184</v>
      </c>
      <c r="E192" s="33" t="s">
        <v>2922</v>
      </c>
    </row>
    <row r="193" ht="38.25">
      <c r="A193" s="1" t="s">
        <v>185</v>
      </c>
      <c r="E193" s="27" t="s">
        <v>2923</v>
      </c>
    </row>
    <row r="194">
      <c r="A194" s="1" t="s">
        <v>178</v>
      </c>
      <c r="B194" s="1">
        <v>45</v>
      </c>
      <c r="C194" s="26" t="s">
        <v>946</v>
      </c>
      <c r="D194" t="s">
        <v>180</v>
      </c>
      <c r="E194" s="27" t="s">
        <v>947</v>
      </c>
      <c r="F194" s="28" t="s">
        <v>194</v>
      </c>
      <c r="G194" s="29">
        <v>1627.5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565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947</v>
      </c>
    </row>
    <row r="196" ht="25.5">
      <c r="A196" s="1" t="s">
        <v>184</v>
      </c>
      <c r="E196" s="33" t="s">
        <v>2924</v>
      </c>
    </row>
    <row r="197" ht="38.25">
      <c r="A197" s="1" t="s">
        <v>185</v>
      </c>
      <c r="E197" s="27" t="s">
        <v>2925</v>
      </c>
    </row>
    <row r="198">
      <c r="A198" s="1" t="s">
        <v>178</v>
      </c>
      <c r="B198" s="1">
        <v>46</v>
      </c>
      <c r="C198" s="26" t="s">
        <v>948</v>
      </c>
      <c r="D198" t="s">
        <v>180</v>
      </c>
      <c r="E198" s="27" t="s">
        <v>949</v>
      </c>
      <c r="F198" s="28" t="s">
        <v>194</v>
      </c>
      <c r="G198" s="29">
        <v>50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565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949</v>
      </c>
    </row>
    <row r="200" ht="25.5">
      <c r="A200" s="1" t="s">
        <v>184</v>
      </c>
      <c r="E200" s="33" t="s">
        <v>2926</v>
      </c>
    </row>
    <row r="201">
      <c r="A201" s="1" t="s">
        <v>185</v>
      </c>
      <c r="E201" s="27" t="s">
        <v>1313</v>
      </c>
    </row>
    <row r="202">
      <c r="A202" s="1" t="s">
        <v>178</v>
      </c>
      <c r="B202" s="1">
        <v>47</v>
      </c>
      <c r="C202" s="26" t="s">
        <v>2649</v>
      </c>
      <c r="D202" t="s">
        <v>180</v>
      </c>
      <c r="E202" s="27" t="s">
        <v>2650</v>
      </c>
      <c r="F202" s="28" t="s">
        <v>194</v>
      </c>
      <c r="G202" s="29">
        <v>135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565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2650</v>
      </c>
    </row>
    <row r="204" ht="25.5">
      <c r="A204" s="1" t="s">
        <v>184</v>
      </c>
      <c r="E204" s="33" t="s">
        <v>2927</v>
      </c>
    </row>
    <row r="205" ht="25.5">
      <c r="A205" s="1" t="s">
        <v>185</v>
      </c>
      <c r="E205" s="27" t="s">
        <v>2652</v>
      </c>
    </row>
    <row r="206">
      <c r="A206" s="1" t="s">
        <v>175</v>
      </c>
      <c r="C206" s="22" t="s">
        <v>369</v>
      </c>
      <c r="E206" s="23" t="s">
        <v>370</v>
      </c>
      <c r="L206" s="24">
        <f>SUMIFS(L207:L222,A207:A222,"P")</f>
        <v>0</v>
      </c>
      <c r="M206" s="24">
        <f>SUMIFS(M207:M222,A207:A222,"P")</f>
        <v>0</v>
      </c>
      <c r="N206" s="25"/>
    </row>
    <row r="207" ht="25.5">
      <c r="A207" s="1" t="s">
        <v>178</v>
      </c>
      <c r="B207" s="1">
        <v>48</v>
      </c>
      <c r="C207" s="26" t="s">
        <v>666</v>
      </c>
      <c r="D207" t="s">
        <v>372</v>
      </c>
      <c r="E207" s="27" t="s">
        <v>667</v>
      </c>
      <c r="F207" s="28" t="s">
        <v>374</v>
      </c>
      <c r="G207" s="29">
        <v>13540.495999999999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04">
      <c r="A208" s="1" t="s">
        <v>183</v>
      </c>
      <c r="E208" s="27" t="s">
        <v>2752</v>
      </c>
    </row>
    <row r="209" ht="127.5">
      <c r="A209" s="1" t="s">
        <v>184</v>
      </c>
      <c r="E209" s="33" t="s">
        <v>2928</v>
      </c>
    </row>
    <row r="210">
      <c r="A210" s="1" t="s">
        <v>185</v>
      </c>
      <c r="E210" s="27" t="s">
        <v>180</v>
      </c>
    </row>
    <row r="211" ht="25.5">
      <c r="A211" s="1" t="s">
        <v>178</v>
      </c>
      <c r="B211" s="1">
        <v>49</v>
      </c>
      <c r="C211" s="26" t="s">
        <v>2658</v>
      </c>
      <c r="D211" t="s">
        <v>372</v>
      </c>
      <c r="E211" s="27" t="s">
        <v>2659</v>
      </c>
      <c r="F211" s="28" t="s">
        <v>374</v>
      </c>
      <c r="G211" s="29">
        <v>178.63999999999999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04">
      <c r="A212" s="1" t="s">
        <v>183</v>
      </c>
      <c r="E212" s="27" t="s">
        <v>2756</v>
      </c>
    </row>
    <row r="213" ht="38.25">
      <c r="A213" s="1" t="s">
        <v>184</v>
      </c>
      <c r="E213" s="33" t="s">
        <v>2929</v>
      </c>
    </row>
    <row r="214">
      <c r="A214" s="1" t="s">
        <v>185</v>
      </c>
      <c r="E214" s="27" t="s">
        <v>180</v>
      </c>
    </row>
    <row r="215" ht="25.5">
      <c r="A215" s="1" t="s">
        <v>178</v>
      </c>
      <c r="B215" s="1">
        <v>50</v>
      </c>
      <c r="C215" s="26" t="s">
        <v>2042</v>
      </c>
      <c r="D215" t="s">
        <v>372</v>
      </c>
      <c r="E215" s="27" t="s">
        <v>2043</v>
      </c>
      <c r="F215" s="28" t="s">
        <v>374</v>
      </c>
      <c r="G215" s="29">
        <v>302.98399999999998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 ht="204">
      <c r="A216" s="1" t="s">
        <v>183</v>
      </c>
      <c r="E216" s="27" t="s">
        <v>2756</v>
      </c>
    </row>
    <row r="217" ht="25.5">
      <c r="A217" s="1" t="s">
        <v>184</v>
      </c>
      <c r="E217" s="33" t="s">
        <v>2930</v>
      </c>
    </row>
    <row r="218">
      <c r="A218" s="1" t="s">
        <v>185</v>
      </c>
      <c r="E218" s="27" t="s">
        <v>180</v>
      </c>
    </row>
    <row r="219" ht="25.5">
      <c r="A219" s="1" t="s">
        <v>178</v>
      </c>
      <c r="B219" s="1">
        <v>51</v>
      </c>
      <c r="C219" s="26" t="s">
        <v>2662</v>
      </c>
      <c r="D219" t="s">
        <v>372</v>
      </c>
      <c r="E219" s="27" t="s">
        <v>2663</v>
      </c>
      <c r="F219" s="28" t="s">
        <v>374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180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 ht="178.5">
      <c r="A220" s="1" t="s">
        <v>183</v>
      </c>
      <c r="E220" s="27" t="s">
        <v>2758</v>
      </c>
    </row>
    <row r="221" ht="25.5">
      <c r="A221" s="1" t="s">
        <v>184</v>
      </c>
      <c r="E221" s="33" t="s">
        <v>2931</v>
      </c>
    </row>
    <row r="222">
      <c r="A222" s="1" t="s">
        <v>185</v>
      </c>
      <c r="E222" s="27" t="s">
        <v>180</v>
      </c>
    </row>
    <row r="223">
      <c r="A223" s="1" t="s">
        <v>2850</v>
      </c>
      <c r="C223" s="22" t="s">
        <v>2932</v>
      </c>
      <c r="E223" s="23" t="s">
        <v>2933</v>
      </c>
      <c r="L223" s="24">
        <f>L224+L233+L270</f>
        <v>0</v>
      </c>
      <c r="M223" s="24">
        <f>M224+M233+M270</f>
        <v>0</v>
      </c>
      <c r="N223" s="25"/>
    </row>
    <row r="224">
      <c r="A224" s="1" t="s">
        <v>175</v>
      </c>
      <c r="C224" s="22" t="s">
        <v>176</v>
      </c>
      <c r="E224" s="23" t="s">
        <v>2934</v>
      </c>
      <c r="L224" s="24">
        <f>SUMIFS(L225:L232,A225:A232,"P")</f>
        <v>0</v>
      </c>
      <c r="M224" s="24">
        <f>SUMIFS(M225:M232,A225:A232,"P")</f>
        <v>0</v>
      </c>
      <c r="N224" s="25"/>
    </row>
    <row r="225">
      <c r="A225" s="1" t="s">
        <v>178</v>
      </c>
      <c r="B225" s="1">
        <v>1</v>
      </c>
      <c r="C225" s="26" t="s">
        <v>2935</v>
      </c>
      <c r="D225" t="s">
        <v>180</v>
      </c>
      <c r="E225" s="27" t="s">
        <v>2936</v>
      </c>
      <c r="F225" s="28" t="s">
        <v>201</v>
      </c>
      <c r="G225" s="29">
        <v>7000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565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183</v>
      </c>
      <c r="E226" s="27" t="s">
        <v>2936</v>
      </c>
    </row>
    <row r="227">
      <c r="A227" s="1" t="s">
        <v>184</v>
      </c>
    </row>
    <row r="228">
      <c r="A228" s="1" t="s">
        <v>185</v>
      </c>
      <c r="E228" s="27" t="s">
        <v>180</v>
      </c>
    </row>
    <row r="229">
      <c r="A229" s="1" t="s">
        <v>178</v>
      </c>
      <c r="B229" s="1">
        <v>2</v>
      </c>
      <c r="C229" s="26" t="s">
        <v>2937</v>
      </c>
      <c r="D229" t="s">
        <v>180</v>
      </c>
      <c r="E229" s="27" t="s">
        <v>2938</v>
      </c>
      <c r="F229" s="28" t="s">
        <v>201</v>
      </c>
      <c r="G229" s="29">
        <v>2000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565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183</v>
      </c>
      <c r="E230" s="27" t="s">
        <v>2938</v>
      </c>
    </row>
    <row r="231">
      <c r="A231" s="1" t="s">
        <v>184</v>
      </c>
    </row>
    <row r="232">
      <c r="A232" s="1" t="s">
        <v>185</v>
      </c>
      <c r="E232" s="27" t="s">
        <v>180</v>
      </c>
    </row>
    <row r="233">
      <c r="A233" s="1" t="s">
        <v>175</v>
      </c>
      <c r="C233" s="22" t="s">
        <v>775</v>
      </c>
      <c r="E233" s="23" t="s">
        <v>776</v>
      </c>
      <c r="L233" s="24">
        <f>SUMIFS(L234:L269,A234:A269,"P")</f>
        <v>0</v>
      </c>
      <c r="M233" s="24">
        <f>SUMIFS(M234:M269,A234:A269,"P")</f>
        <v>0</v>
      </c>
      <c r="N233" s="25"/>
    </row>
    <row r="234">
      <c r="A234" s="1" t="s">
        <v>178</v>
      </c>
      <c r="B234" s="1">
        <v>3</v>
      </c>
      <c r="C234" s="26" t="s">
        <v>2939</v>
      </c>
      <c r="D234" t="s">
        <v>180</v>
      </c>
      <c r="E234" s="27" t="s">
        <v>2940</v>
      </c>
      <c r="F234" s="28" t="s">
        <v>182</v>
      </c>
      <c r="G234" s="29">
        <v>4.5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565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183</v>
      </c>
      <c r="E235" s="27" t="s">
        <v>2940</v>
      </c>
    </row>
    <row r="236">
      <c r="A236" s="1" t="s">
        <v>184</v>
      </c>
    </row>
    <row r="237">
      <c r="A237" s="1" t="s">
        <v>185</v>
      </c>
      <c r="E237" s="27" t="s">
        <v>180</v>
      </c>
    </row>
    <row r="238">
      <c r="A238" s="1" t="s">
        <v>178</v>
      </c>
      <c r="B238" s="1">
        <v>4</v>
      </c>
      <c r="C238" s="26" t="s">
        <v>777</v>
      </c>
      <c r="D238" t="s">
        <v>180</v>
      </c>
      <c r="E238" s="27" t="s">
        <v>778</v>
      </c>
      <c r="F238" s="28" t="s">
        <v>182</v>
      </c>
      <c r="G238" s="29">
        <v>2656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565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183</v>
      </c>
      <c r="E239" s="27" t="s">
        <v>2941</v>
      </c>
    </row>
    <row r="240">
      <c r="A240" s="1" t="s">
        <v>184</v>
      </c>
    </row>
    <row r="241">
      <c r="A241" s="1" t="s">
        <v>185</v>
      </c>
      <c r="E241" s="27" t="s">
        <v>180</v>
      </c>
    </row>
    <row r="242" ht="25.5">
      <c r="A242" s="1" t="s">
        <v>178</v>
      </c>
      <c r="B242" s="1">
        <v>5</v>
      </c>
      <c r="C242" s="26" t="s">
        <v>2942</v>
      </c>
      <c r="D242" t="s">
        <v>180</v>
      </c>
      <c r="E242" s="27" t="s">
        <v>2943</v>
      </c>
      <c r="F242" s="28" t="s">
        <v>194</v>
      </c>
      <c r="G242" s="29">
        <v>1346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565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 ht="25.5">
      <c r="A243" s="1" t="s">
        <v>183</v>
      </c>
      <c r="E243" s="27" t="s">
        <v>2943</v>
      </c>
    </row>
    <row r="244">
      <c r="A244" s="1" t="s">
        <v>184</v>
      </c>
    </row>
    <row r="245">
      <c r="A245" s="1" t="s">
        <v>185</v>
      </c>
      <c r="E245" s="27" t="s">
        <v>180</v>
      </c>
    </row>
    <row r="246" ht="38.25">
      <c r="A246" s="1" t="s">
        <v>178</v>
      </c>
      <c r="B246" s="1">
        <v>6</v>
      </c>
      <c r="C246" s="26" t="s">
        <v>2944</v>
      </c>
      <c r="D246" t="s">
        <v>180</v>
      </c>
      <c r="E246" s="27" t="s">
        <v>2945</v>
      </c>
      <c r="F246" s="28" t="s">
        <v>194</v>
      </c>
      <c r="G246" s="29">
        <v>75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565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 ht="38.25">
      <c r="A247" s="1" t="s">
        <v>183</v>
      </c>
      <c r="E247" s="27" t="s">
        <v>2945</v>
      </c>
    </row>
    <row r="248">
      <c r="A248" s="1" t="s">
        <v>184</v>
      </c>
    </row>
    <row r="249">
      <c r="A249" s="1" t="s">
        <v>185</v>
      </c>
      <c r="E249" s="27" t="s">
        <v>180</v>
      </c>
    </row>
    <row r="250" ht="38.25">
      <c r="A250" s="1" t="s">
        <v>178</v>
      </c>
      <c r="B250" s="1">
        <v>7</v>
      </c>
      <c r="C250" s="26" t="s">
        <v>2946</v>
      </c>
      <c r="D250" t="s">
        <v>180</v>
      </c>
      <c r="E250" s="27" t="s">
        <v>2947</v>
      </c>
      <c r="F250" s="28" t="s">
        <v>194</v>
      </c>
      <c r="G250" s="29">
        <v>450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565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38.25">
      <c r="A251" s="1" t="s">
        <v>183</v>
      </c>
      <c r="E251" s="27" t="s">
        <v>2947</v>
      </c>
    </row>
    <row r="252">
      <c r="A252" s="1" t="s">
        <v>184</v>
      </c>
    </row>
    <row r="253">
      <c r="A253" s="1" t="s">
        <v>185</v>
      </c>
      <c r="E253" s="27" t="s">
        <v>180</v>
      </c>
    </row>
    <row r="254">
      <c r="A254" s="1" t="s">
        <v>178</v>
      </c>
      <c r="B254" s="1">
        <v>8</v>
      </c>
      <c r="C254" s="26" t="s">
        <v>2948</v>
      </c>
      <c r="D254" t="s">
        <v>180</v>
      </c>
      <c r="E254" s="27" t="s">
        <v>2949</v>
      </c>
      <c r="F254" s="28" t="s">
        <v>207</v>
      </c>
      <c r="G254" s="29">
        <v>2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565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 ht="38.25">
      <c r="A255" s="1" t="s">
        <v>183</v>
      </c>
      <c r="E255" s="27" t="s">
        <v>2950</v>
      </c>
    </row>
    <row r="256">
      <c r="A256" s="1" t="s">
        <v>184</v>
      </c>
    </row>
    <row r="257">
      <c r="A257" s="1" t="s">
        <v>185</v>
      </c>
      <c r="E257" s="27" t="s">
        <v>180</v>
      </c>
    </row>
    <row r="258">
      <c r="A258" s="1" t="s">
        <v>178</v>
      </c>
      <c r="B258" s="1">
        <v>9</v>
      </c>
      <c r="C258" s="26" t="s">
        <v>1331</v>
      </c>
      <c r="D258" t="s">
        <v>180</v>
      </c>
      <c r="E258" s="27" t="s">
        <v>1332</v>
      </c>
      <c r="F258" s="28" t="s">
        <v>182</v>
      </c>
      <c r="G258" s="29">
        <v>36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565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183</v>
      </c>
      <c r="E259" s="27" t="s">
        <v>1332</v>
      </c>
    </row>
    <row r="260">
      <c r="A260" s="1" t="s">
        <v>184</v>
      </c>
    </row>
    <row r="261">
      <c r="A261" s="1" t="s">
        <v>185</v>
      </c>
      <c r="E261" s="27" t="s">
        <v>180</v>
      </c>
    </row>
    <row r="262">
      <c r="A262" s="1" t="s">
        <v>178</v>
      </c>
      <c r="B262" s="1">
        <v>10</v>
      </c>
      <c r="C262" s="26" t="s">
        <v>2951</v>
      </c>
      <c r="D262" t="s">
        <v>180</v>
      </c>
      <c r="E262" s="27" t="s">
        <v>2952</v>
      </c>
      <c r="F262" s="28" t="s">
        <v>374</v>
      </c>
      <c r="G262" s="29">
        <v>7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565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 ht="25.5">
      <c r="A263" s="1" t="s">
        <v>183</v>
      </c>
      <c r="E263" s="27" t="s">
        <v>2953</v>
      </c>
    </row>
    <row r="264">
      <c r="A264" s="1" t="s">
        <v>184</v>
      </c>
    </row>
    <row r="265">
      <c r="A265" s="1" t="s">
        <v>185</v>
      </c>
      <c r="E265" s="27" t="s">
        <v>180</v>
      </c>
    </row>
    <row r="266" ht="25.5">
      <c r="A266" s="1" t="s">
        <v>178</v>
      </c>
      <c r="B266" s="1">
        <v>15</v>
      </c>
      <c r="C266" s="26" t="s">
        <v>2954</v>
      </c>
      <c r="D266" t="s">
        <v>180</v>
      </c>
      <c r="E266" s="27" t="s">
        <v>2955</v>
      </c>
      <c r="F266" s="28" t="s">
        <v>182</v>
      </c>
      <c r="G266" s="29">
        <v>900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180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 ht="25.5">
      <c r="A267" s="1" t="s">
        <v>183</v>
      </c>
      <c r="E267" s="27" t="s">
        <v>2955</v>
      </c>
    </row>
    <row r="268">
      <c r="A268" s="1" t="s">
        <v>184</v>
      </c>
    </row>
    <row r="269">
      <c r="A269" s="1" t="s">
        <v>185</v>
      </c>
      <c r="E269" s="27" t="s">
        <v>180</v>
      </c>
    </row>
    <row r="270">
      <c r="A270" s="1" t="s">
        <v>175</v>
      </c>
      <c r="C270" s="22" t="s">
        <v>369</v>
      </c>
      <c r="E270" s="23" t="s">
        <v>2956</v>
      </c>
      <c r="L270" s="24">
        <f>SUMIFS(L271:L286,A271:A286,"P")</f>
        <v>0</v>
      </c>
      <c r="M270" s="24">
        <f>SUMIFS(M271:M286,A271:A286,"P")</f>
        <v>0</v>
      </c>
      <c r="N270" s="25"/>
    </row>
    <row r="271" ht="38.25">
      <c r="A271" s="1" t="s">
        <v>178</v>
      </c>
      <c r="B271" s="1">
        <v>11</v>
      </c>
      <c r="C271" s="26" t="s">
        <v>371</v>
      </c>
      <c r="D271" t="s">
        <v>372</v>
      </c>
      <c r="E271" s="27" t="s">
        <v>373</v>
      </c>
      <c r="F271" s="28" t="s">
        <v>374</v>
      </c>
      <c r="G271" s="29">
        <v>86.400000000000006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180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 ht="25.5">
      <c r="A272" s="1" t="s">
        <v>183</v>
      </c>
      <c r="E272" s="27" t="s">
        <v>1519</v>
      </c>
    </row>
    <row r="273">
      <c r="A273" s="1" t="s">
        <v>184</v>
      </c>
    </row>
    <row r="274">
      <c r="A274" s="1" t="s">
        <v>185</v>
      </c>
      <c r="E274" s="27" t="s">
        <v>180</v>
      </c>
    </row>
    <row r="275" ht="25.5">
      <c r="A275" s="1" t="s">
        <v>178</v>
      </c>
      <c r="B275" s="1">
        <v>12</v>
      </c>
      <c r="C275" s="26" t="s">
        <v>2957</v>
      </c>
      <c r="D275" t="s">
        <v>372</v>
      </c>
      <c r="E275" s="27" t="s">
        <v>2958</v>
      </c>
      <c r="F275" s="28" t="s">
        <v>374</v>
      </c>
      <c r="G275" s="29">
        <v>3845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180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 ht="25.5">
      <c r="A276" s="1" t="s">
        <v>183</v>
      </c>
      <c r="E276" s="27" t="s">
        <v>2959</v>
      </c>
    </row>
    <row r="277">
      <c r="A277" s="1" t="s">
        <v>184</v>
      </c>
    </row>
    <row r="278">
      <c r="A278" s="1" t="s">
        <v>185</v>
      </c>
      <c r="E278" s="27" t="s">
        <v>180</v>
      </c>
    </row>
    <row r="279" ht="38.25">
      <c r="A279" s="1" t="s">
        <v>178</v>
      </c>
      <c r="B279" s="1">
        <v>13</v>
      </c>
      <c r="C279" s="26" t="s">
        <v>807</v>
      </c>
      <c r="D279" t="s">
        <v>372</v>
      </c>
      <c r="E279" s="27" t="s">
        <v>808</v>
      </c>
      <c r="F279" s="28" t="s">
        <v>374</v>
      </c>
      <c r="G279" s="29">
        <v>773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180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 ht="38.25">
      <c r="A280" s="1" t="s">
        <v>183</v>
      </c>
      <c r="E280" s="27" t="s">
        <v>809</v>
      </c>
    </row>
    <row r="281">
      <c r="A281" s="1" t="s">
        <v>184</v>
      </c>
    </row>
    <row r="282">
      <c r="A282" s="1" t="s">
        <v>185</v>
      </c>
      <c r="E282" s="27" t="s">
        <v>180</v>
      </c>
    </row>
    <row r="283" ht="38.25">
      <c r="A283" s="1" t="s">
        <v>178</v>
      </c>
      <c r="B283" s="1">
        <v>14</v>
      </c>
      <c r="C283" s="26" t="s">
        <v>810</v>
      </c>
      <c r="D283" t="s">
        <v>372</v>
      </c>
      <c r="E283" s="27" t="s">
        <v>811</v>
      </c>
      <c r="F283" s="28" t="s">
        <v>374</v>
      </c>
      <c r="G283" s="29">
        <v>962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180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 ht="38.25">
      <c r="A284" s="1" t="s">
        <v>183</v>
      </c>
      <c r="E284" s="27" t="s">
        <v>2960</v>
      </c>
    </row>
    <row r="285">
      <c r="A285" s="1" t="s">
        <v>184</v>
      </c>
    </row>
    <row r="286">
      <c r="A286" s="1" t="s">
        <v>185</v>
      </c>
      <c r="E286" s="27" t="s">
        <v>180</v>
      </c>
    </row>
  </sheetData>
  <sheetProtection sheet="1" objects="1" scenarios="1" spinCount="100000" saltValue="1oHQZkvyM4MFVGIwJcpdNlCmFK4Pm6X5vxBVCol/EnduRGR8WsWAhfxqb54a6hXBksAqGC0rl7sWs3sQNWASfA==" hashValue="O3FGSAMZjCu7yD/FOynB3svD1JhBxq2dYW3LVYRVjfM1fWoQf+0eMa3a8l2Gt98Ksxh/40aCdzsrChFH2o7+6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COUNTIFS(L8:L349,"=0",A8:A349,"P")+COUNTIFS(L8:L349,"",A8:A349,"P")+SUM(Q8:Q349)</f>
        <v>0</v>
      </c>
    </row>
    <row r="8">
      <c r="A8" s="1" t="s">
        <v>173</v>
      </c>
      <c r="C8" s="22" t="s">
        <v>405</v>
      </c>
      <c r="E8" s="23" t="s">
        <v>17</v>
      </c>
      <c r="L8" s="24">
        <f>L9+L34+L307+L320</f>
        <v>0</v>
      </c>
      <c r="M8" s="24">
        <f>M9+M34+M307+M320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178</v>
      </c>
      <c r="B10" s="1">
        <v>2</v>
      </c>
      <c r="C10" s="26" t="s">
        <v>406</v>
      </c>
      <c r="D10" t="s">
        <v>180</v>
      </c>
      <c r="E10" s="27" t="s">
        <v>188</v>
      </c>
      <c r="F10" s="28" t="s">
        <v>182</v>
      </c>
      <c r="G10" s="29">
        <v>3216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25.5">
      <c r="A13" s="1" t="s">
        <v>185</v>
      </c>
      <c r="E13" s="27" t="s">
        <v>189</v>
      </c>
    </row>
    <row r="14">
      <c r="A14" s="1" t="s">
        <v>178</v>
      </c>
      <c r="B14" s="1">
        <v>75</v>
      </c>
      <c r="C14" s="26" t="s">
        <v>179</v>
      </c>
      <c r="D14" t="s">
        <v>180</v>
      </c>
      <c r="E14" s="27" t="s">
        <v>181</v>
      </c>
      <c r="F14" s="28" t="s">
        <v>182</v>
      </c>
      <c r="G14" s="29">
        <v>650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344.25">
      <c r="A17" s="1" t="s">
        <v>185</v>
      </c>
      <c r="E17" s="27" t="s">
        <v>186</v>
      </c>
    </row>
    <row r="18">
      <c r="A18" s="1" t="s">
        <v>178</v>
      </c>
      <c r="B18" s="1">
        <v>76</v>
      </c>
      <c r="C18" s="26" t="s">
        <v>190</v>
      </c>
      <c r="D18" t="s">
        <v>180</v>
      </c>
      <c r="E18" s="27" t="s">
        <v>191</v>
      </c>
      <c r="F18" s="28" t="s">
        <v>182</v>
      </c>
      <c r="G18" s="29">
        <v>128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344.25">
      <c r="A21" s="1" t="s">
        <v>185</v>
      </c>
      <c r="E21" s="27" t="s">
        <v>186</v>
      </c>
    </row>
    <row r="22">
      <c r="A22" s="1" t="s">
        <v>178</v>
      </c>
      <c r="B22" s="1">
        <v>4</v>
      </c>
      <c r="C22" s="26" t="s">
        <v>192</v>
      </c>
      <c r="D22" t="s">
        <v>180</v>
      </c>
      <c r="E22" s="27" t="s">
        <v>193</v>
      </c>
      <c r="F22" s="28" t="s">
        <v>194</v>
      </c>
      <c r="G22" s="29">
        <v>165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25.5">
      <c r="A25" s="1" t="s">
        <v>185</v>
      </c>
      <c r="E25" s="27" t="s">
        <v>195</v>
      </c>
    </row>
    <row r="26">
      <c r="A26" s="1" t="s">
        <v>178</v>
      </c>
      <c r="B26" s="1">
        <v>5</v>
      </c>
      <c r="C26" s="26" t="s">
        <v>196</v>
      </c>
      <c r="D26" t="s">
        <v>180</v>
      </c>
      <c r="E26" s="27" t="s">
        <v>197</v>
      </c>
      <c r="F26" s="28" t="s">
        <v>182</v>
      </c>
      <c r="G26" s="29">
        <v>778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229.5">
      <c r="A29" s="1" t="s">
        <v>185</v>
      </c>
      <c r="E29" s="27" t="s">
        <v>198</v>
      </c>
    </row>
    <row r="30">
      <c r="A30" s="1" t="s">
        <v>178</v>
      </c>
      <c r="B30" s="1">
        <v>6</v>
      </c>
      <c r="C30" s="26" t="s">
        <v>199</v>
      </c>
      <c r="D30" t="s">
        <v>180</v>
      </c>
      <c r="E30" s="27" t="s">
        <v>200</v>
      </c>
      <c r="F30" s="28" t="s">
        <v>201</v>
      </c>
      <c r="G30" s="29">
        <v>700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>
      <c r="A33" s="1" t="s">
        <v>185</v>
      </c>
      <c r="E33" s="27" t="s">
        <v>202</v>
      </c>
    </row>
    <row r="34">
      <c r="A34" s="1" t="s">
        <v>175</v>
      </c>
      <c r="C34" s="22" t="s">
        <v>203</v>
      </c>
      <c r="E34" s="23" t="s">
        <v>204</v>
      </c>
      <c r="L34" s="24">
        <f>SUMIFS(L35:L306,A35:A306,"P")</f>
        <v>0</v>
      </c>
      <c r="M34" s="24">
        <f>SUMIFS(M35:M306,A35:A306,"P")</f>
        <v>0</v>
      </c>
      <c r="N34" s="25"/>
    </row>
    <row r="35">
      <c r="A35" s="1" t="s">
        <v>178</v>
      </c>
      <c r="B35" s="1">
        <v>7</v>
      </c>
      <c r="C35" s="26" t="s">
        <v>205</v>
      </c>
      <c r="D35" t="s">
        <v>180</v>
      </c>
      <c r="E35" s="27" t="s">
        <v>206</v>
      </c>
      <c r="F35" s="28" t="s">
        <v>207</v>
      </c>
      <c r="G35" s="29">
        <v>96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</row>
    <row r="38" ht="102">
      <c r="A38" s="1" t="s">
        <v>185</v>
      </c>
      <c r="E38" s="27" t="s">
        <v>208</v>
      </c>
    </row>
    <row r="39">
      <c r="A39" s="1" t="s">
        <v>178</v>
      </c>
      <c r="B39" s="1">
        <v>8</v>
      </c>
      <c r="C39" s="26" t="s">
        <v>212</v>
      </c>
      <c r="D39" t="s">
        <v>180</v>
      </c>
      <c r="E39" s="27" t="s">
        <v>213</v>
      </c>
      <c r="F39" s="28" t="s">
        <v>194</v>
      </c>
      <c r="G39" s="29">
        <v>26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</row>
    <row r="42" ht="102">
      <c r="A42" s="1" t="s">
        <v>185</v>
      </c>
      <c r="E42" s="27" t="s">
        <v>211</v>
      </c>
    </row>
    <row r="43">
      <c r="A43" s="1" t="s">
        <v>178</v>
      </c>
      <c r="B43" s="1">
        <v>9</v>
      </c>
      <c r="C43" s="26" t="s">
        <v>214</v>
      </c>
      <c r="D43" t="s">
        <v>180</v>
      </c>
      <c r="E43" s="27" t="s">
        <v>215</v>
      </c>
      <c r="F43" s="28" t="s">
        <v>194</v>
      </c>
      <c r="G43" s="29">
        <v>200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102">
      <c r="A46" s="1" t="s">
        <v>185</v>
      </c>
      <c r="E46" s="27" t="s">
        <v>216</v>
      </c>
    </row>
    <row r="47">
      <c r="A47" s="1" t="s">
        <v>178</v>
      </c>
      <c r="B47" s="1">
        <v>10</v>
      </c>
      <c r="C47" s="26" t="s">
        <v>217</v>
      </c>
      <c r="D47" t="s">
        <v>180</v>
      </c>
      <c r="E47" s="27" t="s">
        <v>218</v>
      </c>
      <c r="F47" s="28" t="s">
        <v>194</v>
      </c>
      <c r="G47" s="29">
        <v>1300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</row>
    <row r="50" ht="140.25">
      <c r="A50" s="1" t="s">
        <v>185</v>
      </c>
      <c r="E50" s="27" t="s">
        <v>219</v>
      </c>
    </row>
    <row r="51">
      <c r="A51" s="1" t="s">
        <v>178</v>
      </c>
      <c r="B51" s="1">
        <v>11</v>
      </c>
      <c r="C51" s="26" t="s">
        <v>407</v>
      </c>
      <c r="D51" t="s">
        <v>180</v>
      </c>
      <c r="E51" s="27" t="s">
        <v>408</v>
      </c>
      <c r="F51" s="28" t="s">
        <v>194</v>
      </c>
      <c r="G51" s="29">
        <v>210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</row>
    <row r="54" ht="76.5">
      <c r="A54" s="1" t="s">
        <v>185</v>
      </c>
      <c r="E54" s="27" t="s">
        <v>222</v>
      </c>
    </row>
    <row r="55">
      <c r="A55" s="1" t="s">
        <v>178</v>
      </c>
      <c r="B55" s="1">
        <v>12</v>
      </c>
      <c r="C55" s="26" t="s">
        <v>409</v>
      </c>
      <c r="D55" t="s">
        <v>180</v>
      </c>
      <c r="E55" s="27" t="s">
        <v>410</v>
      </c>
      <c r="F55" s="28" t="s">
        <v>194</v>
      </c>
      <c r="G55" s="29">
        <v>330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</row>
    <row r="58" ht="76.5">
      <c r="A58" s="1" t="s">
        <v>185</v>
      </c>
      <c r="E58" s="27" t="s">
        <v>222</v>
      </c>
    </row>
    <row r="59" ht="25.5">
      <c r="A59" s="1" t="s">
        <v>178</v>
      </c>
      <c r="B59" s="1">
        <v>79</v>
      </c>
      <c r="C59" s="26" t="s">
        <v>411</v>
      </c>
      <c r="D59" t="s">
        <v>180</v>
      </c>
      <c r="E59" s="27" t="s">
        <v>412</v>
      </c>
      <c r="F59" s="28" t="s">
        <v>207</v>
      </c>
      <c r="G59" s="29">
        <v>8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</row>
    <row r="62" ht="89.25">
      <c r="A62" s="1" t="s">
        <v>185</v>
      </c>
      <c r="E62" s="27" t="s">
        <v>225</v>
      </c>
    </row>
    <row r="63">
      <c r="A63" s="1" t="s">
        <v>178</v>
      </c>
      <c r="B63" s="1">
        <v>78</v>
      </c>
      <c r="C63" s="26" t="s">
        <v>229</v>
      </c>
      <c r="D63" t="s">
        <v>180</v>
      </c>
      <c r="E63" s="27" t="s">
        <v>230</v>
      </c>
      <c r="F63" s="28" t="s">
        <v>231</v>
      </c>
      <c r="G63" s="29">
        <v>6.0449999999999999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>
      <c r="A65" s="1" t="s">
        <v>184</v>
      </c>
    </row>
    <row r="66" ht="76.5">
      <c r="A66" s="1" t="s">
        <v>185</v>
      </c>
      <c r="E66" s="27" t="s">
        <v>232</v>
      </c>
    </row>
    <row r="67">
      <c r="A67" s="1" t="s">
        <v>178</v>
      </c>
      <c r="B67" s="1">
        <v>77</v>
      </c>
      <c r="C67" s="26" t="s">
        <v>233</v>
      </c>
      <c r="D67" t="s">
        <v>180</v>
      </c>
      <c r="E67" s="27" t="s">
        <v>234</v>
      </c>
      <c r="F67" s="28" t="s">
        <v>231</v>
      </c>
      <c r="G67" s="29">
        <v>7.9199999999999999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</row>
    <row r="70" ht="76.5">
      <c r="A70" s="1" t="s">
        <v>185</v>
      </c>
      <c r="E70" s="27" t="s">
        <v>232</v>
      </c>
    </row>
    <row r="71">
      <c r="A71" s="1" t="s">
        <v>178</v>
      </c>
      <c r="B71" s="1">
        <v>15</v>
      </c>
      <c r="C71" s="26" t="s">
        <v>413</v>
      </c>
      <c r="D71" t="s">
        <v>180</v>
      </c>
      <c r="E71" s="27" t="s">
        <v>414</v>
      </c>
      <c r="F71" s="28" t="s">
        <v>231</v>
      </c>
      <c r="G71" s="29">
        <v>6.5449999999999999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180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183</v>
      </c>
      <c r="E72" s="27" t="s">
        <v>180</v>
      </c>
    </row>
    <row r="73">
      <c r="A73" s="1" t="s">
        <v>184</v>
      </c>
    </row>
    <row r="74" ht="76.5">
      <c r="A74" s="1" t="s">
        <v>185</v>
      </c>
      <c r="E74" s="27" t="s">
        <v>232</v>
      </c>
    </row>
    <row r="75">
      <c r="A75" s="1" t="s">
        <v>178</v>
      </c>
      <c r="B75" s="1">
        <v>16</v>
      </c>
      <c r="C75" s="26" t="s">
        <v>235</v>
      </c>
      <c r="D75" t="s">
        <v>180</v>
      </c>
      <c r="E75" s="27" t="s">
        <v>236</v>
      </c>
      <c r="F75" s="28" t="s">
        <v>231</v>
      </c>
      <c r="G75" s="29">
        <v>6.0449999999999999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180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180</v>
      </c>
    </row>
    <row r="77">
      <c r="A77" s="1" t="s">
        <v>184</v>
      </c>
    </row>
    <row r="78" ht="191.25">
      <c r="A78" s="1" t="s">
        <v>185</v>
      </c>
      <c r="E78" s="27" t="s">
        <v>237</v>
      </c>
    </row>
    <row r="79">
      <c r="A79" s="1" t="s">
        <v>178</v>
      </c>
      <c r="B79" s="1">
        <v>17</v>
      </c>
      <c r="C79" s="26" t="s">
        <v>238</v>
      </c>
      <c r="D79" t="s">
        <v>180</v>
      </c>
      <c r="E79" s="27" t="s">
        <v>239</v>
      </c>
      <c r="F79" s="28" t="s">
        <v>231</v>
      </c>
      <c r="G79" s="29">
        <v>1.5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180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180</v>
      </c>
    </row>
    <row r="81">
      <c r="A81" s="1" t="s">
        <v>184</v>
      </c>
    </row>
    <row r="82" ht="127.5">
      <c r="A82" s="1" t="s">
        <v>185</v>
      </c>
      <c r="E82" s="27" t="s">
        <v>240</v>
      </c>
    </row>
    <row r="83">
      <c r="A83" s="1" t="s">
        <v>178</v>
      </c>
      <c r="B83" s="1">
        <v>18</v>
      </c>
      <c r="C83" s="26" t="s">
        <v>241</v>
      </c>
      <c r="D83" t="s">
        <v>180</v>
      </c>
      <c r="E83" s="27" t="s">
        <v>242</v>
      </c>
      <c r="F83" s="28" t="s">
        <v>231</v>
      </c>
      <c r="G83" s="29">
        <v>7.9199999999999999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180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</row>
    <row r="86" ht="191.25">
      <c r="A86" s="1" t="s">
        <v>185</v>
      </c>
      <c r="E86" s="27" t="s">
        <v>243</v>
      </c>
    </row>
    <row r="87">
      <c r="A87" s="1" t="s">
        <v>178</v>
      </c>
      <c r="B87" s="1">
        <v>19</v>
      </c>
      <c r="C87" s="26" t="s">
        <v>415</v>
      </c>
      <c r="D87" t="s">
        <v>180</v>
      </c>
      <c r="E87" s="27" t="s">
        <v>416</v>
      </c>
      <c r="F87" s="28" t="s">
        <v>231</v>
      </c>
      <c r="G87" s="29">
        <v>6.5449999999999999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180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</row>
    <row r="90" ht="191.25">
      <c r="A90" s="1" t="s">
        <v>185</v>
      </c>
      <c r="E90" s="27" t="s">
        <v>417</v>
      </c>
    </row>
    <row r="91" ht="25.5">
      <c r="A91" s="1" t="s">
        <v>178</v>
      </c>
      <c r="B91" s="1">
        <v>20</v>
      </c>
      <c r="C91" s="26" t="s">
        <v>246</v>
      </c>
      <c r="D91" t="s">
        <v>180</v>
      </c>
      <c r="E91" s="27" t="s">
        <v>247</v>
      </c>
      <c r="F91" s="28" t="s">
        <v>207</v>
      </c>
      <c r="G91" s="29">
        <v>27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180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</row>
    <row r="94" ht="114.75">
      <c r="A94" s="1" t="s">
        <v>185</v>
      </c>
      <c r="E94" s="27" t="s">
        <v>248</v>
      </c>
    </row>
    <row r="95" ht="25.5">
      <c r="A95" s="1" t="s">
        <v>178</v>
      </c>
      <c r="B95" s="1">
        <v>21</v>
      </c>
      <c r="C95" s="26" t="s">
        <v>249</v>
      </c>
      <c r="D95" t="s">
        <v>180</v>
      </c>
      <c r="E95" s="27" t="s">
        <v>250</v>
      </c>
      <c r="F95" s="28" t="s">
        <v>207</v>
      </c>
      <c r="G95" s="29">
        <v>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180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</row>
    <row r="98" ht="114.75">
      <c r="A98" s="1" t="s">
        <v>185</v>
      </c>
      <c r="E98" s="27" t="s">
        <v>248</v>
      </c>
    </row>
    <row r="99" ht="25.5">
      <c r="A99" s="1" t="s">
        <v>178</v>
      </c>
      <c r="B99" s="1">
        <v>22</v>
      </c>
      <c r="C99" s="26" t="s">
        <v>251</v>
      </c>
      <c r="D99" t="s">
        <v>180</v>
      </c>
      <c r="E99" s="27" t="s">
        <v>252</v>
      </c>
      <c r="F99" s="28" t="s">
        <v>207</v>
      </c>
      <c r="G99" s="29">
        <v>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180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</row>
    <row r="102" ht="140.25">
      <c r="A102" s="1" t="s">
        <v>185</v>
      </c>
      <c r="E102" s="27" t="s">
        <v>253</v>
      </c>
    </row>
    <row r="103" ht="25.5">
      <c r="A103" s="1" t="s">
        <v>178</v>
      </c>
      <c r="B103" s="1">
        <v>89</v>
      </c>
      <c r="C103" s="26" t="s">
        <v>418</v>
      </c>
      <c r="D103" t="s">
        <v>180</v>
      </c>
      <c r="E103" s="27" t="s">
        <v>419</v>
      </c>
      <c r="F103" s="28" t="s">
        <v>207</v>
      </c>
      <c r="G103" s="29">
        <v>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</row>
    <row r="106" ht="127.5">
      <c r="A106" s="1" t="s">
        <v>185</v>
      </c>
      <c r="E106" s="27" t="s">
        <v>420</v>
      </c>
    </row>
    <row r="107">
      <c r="A107" s="1" t="s">
        <v>178</v>
      </c>
      <c r="B107" s="1">
        <v>23</v>
      </c>
      <c r="C107" s="26" t="s">
        <v>421</v>
      </c>
      <c r="D107" t="s">
        <v>180</v>
      </c>
      <c r="E107" s="27" t="s">
        <v>422</v>
      </c>
      <c r="F107" s="28" t="s">
        <v>207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</row>
    <row r="110" ht="102">
      <c r="A110" s="1" t="s">
        <v>185</v>
      </c>
      <c r="E110" s="27" t="s">
        <v>423</v>
      </c>
    </row>
    <row r="111">
      <c r="A111" s="1" t="s">
        <v>178</v>
      </c>
      <c r="B111" s="1">
        <v>24</v>
      </c>
      <c r="C111" s="26" t="s">
        <v>424</v>
      </c>
      <c r="D111" t="s">
        <v>180</v>
      </c>
      <c r="E111" s="27" t="s">
        <v>425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</row>
    <row r="114" ht="102">
      <c r="A114" s="1" t="s">
        <v>185</v>
      </c>
      <c r="E114" s="27" t="s">
        <v>426</v>
      </c>
    </row>
    <row r="115">
      <c r="A115" s="1" t="s">
        <v>178</v>
      </c>
      <c r="B115" s="1">
        <v>25</v>
      </c>
      <c r="C115" s="26" t="s">
        <v>427</v>
      </c>
      <c r="D115" t="s">
        <v>180</v>
      </c>
      <c r="E115" s="27" t="s">
        <v>428</v>
      </c>
      <c r="F115" s="28" t="s">
        <v>207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</row>
    <row r="118" ht="102">
      <c r="A118" s="1" t="s">
        <v>185</v>
      </c>
      <c r="E118" s="27" t="s">
        <v>429</v>
      </c>
    </row>
    <row r="119">
      <c r="A119" s="1" t="s">
        <v>178</v>
      </c>
      <c r="B119" s="1">
        <v>26</v>
      </c>
      <c r="C119" s="26" t="s">
        <v>430</v>
      </c>
      <c r="D119" t="s">
        <v>180</v>
      </c>
      <c r="E119" s="27" t="s">
        <v>431</v>
      </c>
      <c r="F119" s="28" t="s">
        <v>207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</row>
    <row r="122" ht="102">
      <c r="A122" s="1" t="s">
        <v>185</v>
      </c>
      <c r="E122" s="27" t="s">
        <v>432</v>
      </c>
    </row>
    <row r="123" ht="25.5">
      <c r="A123" s="1" t="s">
        <v>178</v>
      </c>
      <c r="B123" s="1">
        <v>87</v>
      </c>
      <c r="C123" s="26" t="s">
        <v>433</v>
      </c>
      <c r="D123" t="s">
        <v>180</v>
      </c>
      <c r="E123" s="27" t="s">
        <v>434</v>
      </c>
      <c r="F123" s="28" t="s">
        <v>207</v>
      </c>
      <c r="G123" s="29">
        <v>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180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</row>
    <row r="126" ht="114.75">
      <c r="A126" s="1" t="s">
        <v>185</v>
      </c>
      <c r="E126" s="27" t="s">
        <v>435</v>
      </c>
    </row>
    <row r="127" ht="25.5">
      <c r="A127" s="1" t="s">
        <v>178</v>
      </c>
      <c r="B127" s="1">
        <v>27</v>
      </c>
      <c r="C127" s="26" t="s">
        <v>436</v>
      </c>
      <c r="D127" t="s">
        <v>180</v>
      </c>
      <c r="E127" s="27" t="s">
        <v>437</v>
      </c>
      <c r="F127" s="28" t="s">
        <v>207</v>
      </c>
      <c r="G127" s="29">
        <v>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180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</row>
    <row r="130" ht="89.25">
      <c r="A130" s="1" t="s">
        <v>185</v>
      </c>
      <c r="E130" s="27" t="s">
        <v>438</v>
      </c>
    </row>
    <row r="131" ht="25.5">
      <c r="A131" s="1" t="s">
        <v>178</v>
      </c>
      <c r="B131" s="1">
        <v>28</v>
      </c>
      <c r="C131" s="26" t="s">
        <v>439</v>
      </c>
      <c r="D131" t="s">
        <v>180</v>
      </c>
      <c r="E131" s="27" t="s">
        <v>440</v>
      </c>
      <c r="F131" s="28" t="s">
        <v>207</v>
      </c>
      <c r="G131" s="29">
        <v>1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</row>
    <row r="134" ht="89.25">
      <c r="A134" s="1" t="s">
        <v>185</v>
      </c>
      <c r="E134" s="27" t="s">
        <v>441</v>
      </c>
    </row>
    <row r="135" ht="25.5">
      <c r="A135" s="1" t="s">
        <v>178</v>
      </c>
      <c r="B135" s="1">
        <v>29</v>
      </c>
      <c r="C135" s="26" t="s">
        <v>442</v>
      </c>
      <c r="D135" t="s">
        <v>180</v>
      </c>
      <c r="E135" s="27" t="s">
        <v>443</v>
      </c>
      <c r="F135" s="28" t="s">
        <v>207</v>
      </c>
      <c r="G135" s="29">
        <v>2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180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</row>
    <row r="138" ht="102">
      <c r="A138" s="1" t="s">
        <v>185</v>
      </c>
      <c r="E138" s="27" t="s">
        <v>444</v>
      </c>
    </row>
    <row r="139">
      <c r="A139" s="1" t="s">
        <v>178</v>
      </c>
      <c r="B139" s="1">
        <v>30</v>
      </c>
      <c r="C139" s="26" t="s">
        <v>445</v>
      </c>
      <c r="D139" t="s">
        <v>180</v>
      </c>
      <c r="E139" s="27" t="s">
        <v>446</v>
      </c>
      <c r="F139" s="28" t="s">
        <v>207</v>
      </c>
      <c r="G139" s="29">
        <v>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180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</row>
    <row r="142" ht="153">
      <c r="A142" s="1" t="s">
        <v>185</v>
      </c>
      <c r="E142" s="27" t="s">
        <v>447</v>
      </c>
    </row>
    <row r="143">
      <c r="A143" s="1" t="s">
        <v>178</v>
      </c>
      <c r="B143" s="1">
        <v>31</v>
      </c>
      <c r="C143" s="26" t="s">
        <v>448</v>
      </c>
      <c r="D143" t="s">
        <v>180</v>
      </c>
      <c r="E143" s="27" t="s">
        <v>449</v>
      </c>
      <c r="F143" s="28" t="s">
        <v>207</v>
      </c>
      <c r="G143" s="29">
        <v>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180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</row>
    <row r="146" ht="153">
      <c r="A146" s="1" t="s">
        <v>185</v>
      </c>
      <c r="E146" s="27" t="s">
        <v>450</v>
      </c>
    </row>
    <row r="147">
      <c r="A147" s="1" t="s">
        <v>178</v>
      </c>
      <c r="B147" s="1">
        <v>32</v>
      </c>
      <c r="C147" s="26" t="s">
        <v>451</v>
      </c>
      <c r="D147" t="s">
        <v>180</v>
      </c>
      <c r="E147" s="27" t="s">
        <v>452</v>
      </c>
      <c r="F147" s="28" t="s">
        <v>207</v>
      </c>
      <c r="G147" s="29">
        <v>1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180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>
      <c r="A149" s="1" t="s">
        <v>184</v>
      </c>
    </row>
    <row r="150" ht="114.75">
      <c r="A150" s="1" t="s">
        <v>185</v>
      </c>
      <c r="E150" s="27" t="s">
        <v>453</v>
      </c>
    </row>
    <row r="151">
      <c r="A151" s="1" t="s">
        <v>178</v>
      </c>
      <c r="B151" s="1">
        <v>33</v>
      </c>
      <c r="C151" s="26" t="s">
        <v>454</v>
      </c>
      <c r="D151" t="s">
        <v>180</v>
      </c>
      <c r="E151" s="27" t="s">
        <v>455</v>
      </c>
      <c r="F151" s="28" t="s">
        <v>207</v>
      </c>
      <c r="G151" s="29">
        <v>1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180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180</v>
      </c>
    </row>
    <row r="153">
      <c r="A153" s="1" t="s">
        <v>184</v>
      </c>
    </row>
    <row r="154" ht="102">
      <c r="A154" s="1" t="s">
        <v>185</v>
      </c>
      <c r="E154" s="27" t="s">
        <v>456</v>
      </c>
    </row>
    <row r="155">
      <c r="A155" s="1" t="s">
        <v>178</v>
      </c>
      <c r="B155" s="1">
        <v>34</v>
      </c>
      <c r="C155" s="26" t="s">
        <v>457</v>
      </c>
      <c r="D155" t="s">
        <v>180</v>
      </c>
      <c r="E155" s="27" t="s">
        <v>458</v>
      </c>
      <c r="F155" s="28" t="s">
        <v>207</v>
      </c>
      <c r="G155" s="29">
        <v>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180</v>
      </c>
    </row>
    <row r="157">
      <c r="A157" s="1" t="s">
        <v>184</v>
      </c>
    </row>
    <row r="158" ht="140.25">
      <c r="A158" s="1" t="s">
        <v>185</v>
      </c>
      <c r="E158" s="27" t="s">
        <v>459</v>
      </c>
    </row>
    <row r="159" ht="25.5">
      <c r="A159" s="1" t="s">
        <v>178</v>
      </c>
      <c r="B159" s="1">
        <v>35</v>
      </c>
      <c r="C159" s="26" t="s">
        <v>460</v>
      </c>
      <c r="D159" t="s">
        <v>180</v>
      </c>
      <c r="E159" s="27" t="s">
        <v>461</v>
      </c>
      <c r="F159" s="28" t="s">
        <v>207</v>
      </c>
      <c r="G159" s="29">
        <v>3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180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</row>
    <row r="162" ht="114.75">
      <c r="A162" s="1" t="s">
        <v>185</v>
      </c>
      <c r="E162" s="27" t="s">
        <v>462</v>
      </c>
    </row>
    <row r="163" ht="25.5">
      <c r="A163" s="1" t="s">
        <v>178</v>
      </c>
      <c r="B163" s="1">
        <v>36</v>
      </c>
      <c r="C163" s="26" t="s">
        <v>463</v>
      </c>
      <c r="D163" t="s">
        <v>180</v>
      </c>
      <c r="E163" s="27" t="s">
        <v>464</v>
      </c>
      <c r="F163" s="28" t="s">
        <v>207</v>
      </c>
      <c r="G163" s="29">
        <v>3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180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</row>
    <row r="166" ht="114.75">
      <c r="A166" s="1" t="s">
        <v>185</v>
      </c>
      <c r="E166" s="27" t="s">
        <v>465</v>
      </c>
    </row>
    <row r="167" ht="25.5">
      <c r="A167" s="1" t="s">
        <v>178</v>
      </c>
      <c r="B167" s="1">
        <v>37</v>
      </c>
      <c r="C167" s="26" t="s">
        <v>466</v>
      </c>
      <c r="D167" t="s">
        <v>180</v>
      </c>
      <c r="E167" s="27" t="s">
        <v>467</v>
      </c>
      <c r="F167" s="28" t="s">
        <v>207</v>
      </c>
      <c r="G167" s="29">
        <v>3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180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</row>
    <row r="170" ht="140.25">
      <c r="A170" s="1" t="s">
        <v>185</v>
      </c>
      <c r="E170" s="27" t="s">
        <v>468</v>
      </c>
    </row>
    <row r="171" ht="25.5">
      <c r="A171" s="1" t="s">
        <v>178</v>
      </c>
      <c r="B171" s="1">
        <v>38</v>
      </c>
      <c r="C171" s="26" t="s">
        <v>299</v>
      </c>
      <c r="D171" t="s">
        <v>180</v>
      </c>
      <c r="E171" s="27" t="s">
        <v>300</v>
      </c>
      <c r="F171" s="28" t="s">
        <v>207</v>
      </c>
      <c r="G171" s="29">
        <v>1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180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183</v>
      </c>
      <c r="E172" s="27" t="s">
        <v>180</v>
      </c>
    </row>
    <row r="173">
      <c r="A173" s="1" t="s">
        <v>184</v>
      </c>
    </row>
    <row r="174" ht="127.5">
      <c r="A174" s="1" t="s">
        <v>185</v>
      </c>
      <c r="E174" s="27" t="s">
        <v>301</v>
      </c>
    </row>
    <row r="175" ht="25.5">
      <c r="A175" s="1" t="s">
        <v>178</v>
      </c>
      <c r="B175" s="1">
        <v>39</v>
      </c>
      <c r="C175" s="26" t="s">
        <v>302</v>
      </c>
      <c r="D175" t="s">
        <v>180</v>
      </c>
      <c r="E175" s="27" t="s">
        <v>303</v>
      </c>
      <c r="F175" s="28" t="s">
        <v>207</v>
      </c>
      <c r="G175" s="29">
        <v>9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180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183</v>
      </c>
      <c r="E176" s="27" t="s">
        <v>180</v>
      </c>
    </row>
    <row r="177">
      <c r="A177" s="1" t="s">
        <v>184</v>
      </c>
    </row>
    <row r="178" ht="127.5">
      <c r="A178" s="1" t="s">
        <v>185</v>
      </c>
      <c r="E178" s="27" t="s">
        <v>304</v>
      </c>
    </row>
    <row r="179" ht="25.5">
      <c r="A179" s="1" t="s">
        <v>178</v>
      </c>
      <c r="B179" s="1">
        <v>40</v>
      </c>
      <c r="C179" s="26" t="s">
        <v>305</v>
      </c>
      <c r="D179" t="s">
        <v>180</v>
      </c>
      <c r="E179" s="27" t="s">
        <v>306</v>
      </c>
      <c r="F179" s="28" t="s">
        <v>207</v>
      </c>
      <c r="G179" s="29">
        <v>1</v>
      </c>
      <c r="H179" s="28">
        <v>0</v>
      </c>
      <c r="I179" s="30">
        <f>ROUND(G179*H179,P4)</f>
        <v>0</v>
      </c>
      <c r="L179" s="31">
        <v>0</v>
      </c>
      <c r="M179" s="24">
        <f>ROUND(G179*L179,P4)</f>
        <v>0</v>
      </c>
      <c r="N179" s="25" t="s">
        <v>180</v>
      </c>
      <c r="O179" s="32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183</v>
      </c>
      <c r="E180" s="27" t="s">
        <v>180</v>
      </c>
    </row>
    <row r="181">
      <c r="A181" s="1" t="s">
        <v>184</v>
      </c>
    </row>
    <row r="182" ht="102">
      <c r="A182" s="1" t="s">
        <v>185</v>
      </c>
      <c r="E182" s="27" t="s">
        <v>307</v>
      </c>
    </row>
    <row r="183" ht="25.5">
      <c r="A183" s="1" t="s">
        <v>178</v>
      </c>
      <c r="B183" s="1">
        <v>41</v>
      </c>
      <c r="C183" s="26" t="s">
        <v>308</v>
      </c>
      <c r="D183" t="s">
        <v>180</v>
      </c>
      <c r="E183" s="27" t="s">
        <v>309</v>
      </c>
      <c r="F183" s="28" t="s">
        <v>207</v>
      </c>
      <c r="G183" s="29">
        <v>1</v>
      </c>
      <c r="H183" s="28">
        <v>0</v>
      </c>
      <c r="I183" s="30">
        <f>ROUND(G183*H183,P4)</f>
        <v>0</v>
      </c>
      <c r="L183" s="31">
        <v>0</v>
      </c>
      <c r="M183" s="24">
        <f>ROUND(G183*L183,P4)</f>
        <v>0</v>
      </c>
      <c r="N183" s="25" t="s">
        <v>180</v>
      </c>
      <c r="O183" s="32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183</v>
      </c>
      <c r="E184" s="27" t="s">
        <v>180</v>
      </c>
    </row>
    <row r="185">
      <c r="A185" s="1" t="s">
        <v>184</v>
      </c>
    </row>
    <row r="186" ht="127.5">
      <c r="A186" s="1" t="s">
        <v>185</v>
      </c>
      <c r="E186" s="27" t="s">
        <v>310</v>
      </c>
    </row>
    <row r="187" ht="25.5">
      <c r="A187" s="1" t="s">
        <v>178</v>
      </c>
      <c r="B187" s="1">
        <v>42</v>
      </c>
      <c r="C187" s="26" t="s">
        <v>311</v>
      </c>
      <c r="D187" t="s">
        <v>180</v>
      </c>
      <c r="E187" s="27" t="s">
        <v>312</v>
      </c>
      <c r="F187" s="28" t="s">
        <v>207</v>
      </c>
      <c r="G187" s="29">
        <v>3</v>
      </c>
      <c r="H187" s="28">
        <v>0</v>
      </c>
      <c r="I187" s="30">
        <f>ROUND(G187*H187,P4)</f>
        <v>0</v>
      </c>
      <c r="L187" s="31">
        <v>0</v>
      </c>
      <c r="M187" s="24">
        <f>ROUND(G187*L187,P4)</f>
        <v>0</v>
      </c>
      <c r="N187" s="25" t="s">
        <v>180</v>
      </c>
      <c r="O187" s="32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183</v>
      </c>
      <c r="E188" s="27" t="s">
        <v>180</v>
      </c>
    </row>
    <row r="189">
      <c r="A189" s="1" t="s">
        <v>184</v>
      </c>
    </row>
    <row r="190" ht="153">
      <c r="A190" s="1" t="s">
        <v>185</v>
      </c>
      <c r="E190" s="27" t="s">
        <v>313</v>
      </c>
    </row>
    <row r="191" ht="25.5">
      <c r="A191" s="1" t="s">
        <v>178</v>
      </c>
      <c r="B191" s="1">
        <v>43</v>
      </c>
      <c r="C191" s="26" t="s">
        <v>320</v>
      </c>
      <c r="D191" t="s">
        <v>180</v>
      </c>
      <c r="E191" s="27" t="s">
        <v>321</v>
      </c>
      <c r="F191" s="28" t="s">
        <v>207</v>
      </c>
      <c r="G191" s="29">
        <v>3</v>
      </c>
      <c r="H191" s="28">
        <v>0</v>
      </c>
      <c r="I191" s="30">
        <f>ROUND(G191*H191,P4)</f>
        <v>0</v>
      </c>
      <c r="L191" s="31">
        <v>0</v>
      </c>
      <c r="M191" s="24">
        <f>ROUND(G191*L191,P4)</f>
        <v>0</v>
      </c>
      <c r="N191" s="25" t="s">
        <v>180</v>
      </c>
      <c r="O191" s="32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183</v>
      </c>
      <c r="E192" s="27" t="s">
        <v>180</v>
      </c>
    </row>
    <row r="193">
      <c r="A193" s="1" t="s">
        <v>184</v>
      </c>
    </row>
    <row r="194" ht="153">
      <c r="A194" s="1" t="s">
        <v>185</v>
      </c>
      <c r="E194" s="27" t="s">
        <v>322</v>
      </c>
    </row>
    <row r="195">
      <c r="A195" s="1" t="s">
        <v>178</v>
      </c>
      <c r="B195" s="1">
        <v>44</v>
      </c>
      <c r="C195" s="26" t="s">
        <v>469</v>
      </c>
      <c r="D195" t="s">
        <v>180</v>
      </c>
      <c r="E195" s="27" t="s">
        <v>470</v>
      </c>
      <c r="F195" s="28" t="s">
        <v>207</v>
      </c>
      <c r="G195" s="29">
        <v>6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180</v>
      </c>
    </row>
    <row r="197">
      <c r="A197" s="1" t="s">
        <v>184</v>
      </c>
    </row>
    <row r="198" ht="114.75">
      <c r="A198" s="1" t="s">
        <v>185</v>
      </c>
      <c r="E198" s="27" t="s">
        <v>471</v>
      </c>
    </row>
    <row r="199">
      <c r="A199" s="1" t="s">
        <v>178</v>
      </c>
      <c r="B199" s="1">
        <v>45</v>
      </c>
      <c r="C199" s="26" t="s">
        <v>472</v>
      </c>
      <c r="D199" t="s">
        <v>180</v>
      </c>
      <c r="E199" s="27" t="s">
        <v>473</v>
      </c>
      <c r="F199" s="28" t="s">
        <v>207</v>
      </c>
      <c r="G199" s="29">
        <v>7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180</v>
      </c>
    </row>
    <row r="201">
      <c r="A201" s="1" t="s">
        <v>184</v>
      </c>
    </row>
    <row r="202" ht="114.75">
      <c r="A202" s="1" t="s">
        <v>185</v>
      </c>
      <c r="E202" s="27" t="s">
        <v>474</v>
      </c>
    </row>
    <row r="203">
      <c r="A203" s="1" t="s">
        <v>178</v>
      </c>
      <c r="B203" s="1">
        <v>46</v>
      </c>
      <c r="C203" s="26" t="s">
        <v>475</v>
      </c>
      <c r="D203" t="s">
        <v>180</v>
      </c>
      <c r="E203" s="27" t="s">
        <v>476</v>
      </c>
      <c r="F203" s="28" t="s">
        <v>207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183</v>
      </c>
      <c r="E204" s="27" t="s">
        <v>180</v>
      </c>
    </row>
    <row r="205">
      <c r="A205" s="1" t="s">
        <v>184</v>
      </c>
    </row>
    <row r="206" ht="127.5">
      <c r="A206" s="1" t="s">
        <v>185</v>
      </c>
      <c r="E206" s="27" t="s">
        <v>477</v>
      </c>
    </row>
    <row r="207">
      <c r="A207" s="1" t="s">
        <v>178</v>
      </c>
      <c r="B207" s="1">
        <v>47</v>
      </c>
      <c r="C207" s="26" t="s">
        <v>478</v>
      </c>
      <c r="D207" t="s">
        <v>180</v>
      </c>
      <c r="E207" s="27" t="s">
        <v>479</v>
      </c>
      <c r="F207" s="28" t="s">
        <v>207</v>
      </c>
      <c r="G207" s="29">
        <v>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183</v>
      </c>
      <c r="E208" s="27" t="s">
        <v>180</v>
      </c>
    </row>
    <row r="209">
      <c r="A209" s="1" t="s">
        <v>184</v>
      </c>
    </row>
    <row r="210" ht="114.75">
      <c r="A210" s="1" t="s">
        <v>185</v>
      </c>
      <c r="E210" s="27" t="s">
        <v>480</v>
      </c>
    </row>
    <row r="211">
      <c r="A211" s="1" t="s">
        <v>178</v>
      </c>
      <c r="B211" s="1">
        <v>48</v>
      </c>
      <c r="C211" s="26" t="s">
        <v>481</v>
      </c>
      <c r="D211" t="s">
        <v>180</v>
      </c>
      <c r="E211" s="27" t="s">
        <v>482</v>
      </c>
      <c r="F211" s="28" t="s">
        <v>207</v>
      </c>
      <c r="G211" s="29">
        <v>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180</v>
      </c>
    </row>
    <row r="213">
      <c r="A213" s="1" t="s">
        <v>184</v>
      </c>
    </row>
    <row r="214" ht="127.5">
      <c r="A214" s="1" t="s">
        <v>185</v>
      </c>
      <c r="E214" s="27" t="s">
        <v>483</v>
      </c>
    </row>
    <row r="215" ht="25.5">
      <c r="A215" s="1" t="s">
        <v>178</v>
      </c>
      <c r="B215" s="1">
        <v>49</v>
      </c>
      <c r="C215" s="26" t="s">
        <v>484</v>
      </c>
      <c r="D215" t="s">
        <v>180</v>
      </c>
      <c r="E215" s="27" t="s">
        <v>485</v>
      </c>
      <c r="F215" s="28" t="s">
        <v>207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180</v>
      </c>
    </row>
    <row r="217">
      <c r="A217" s="1" t="s">
        <v>184</v>
      </c>
    </row>
    <row r="218" ht="114.75">
      <c r="A218" s="1" t="s">
        <v>185</v>
      </c>
      <c r="E218" s="27" t="s">
        <v>486</v>
      </c>
    </row>
    <row r="219" ht="25.5">
      <c r="A219" s="1" t="s">
        <v>178</v>
      </c>
      <c r="B219" s="1">
        <v>50</v>
      </c>
      <c r="C219" s="26" t="s">
        <v>487</v>
      </c>
      <c r="D219" t="s">
        <v>180</v>
      </c>
      <c r="E219" s="27" t="s">
        <v>488</v>
      </c>
      <c r="F219" s="28" t="s">
        <v>207</v>
      </c>
      <c r="G219" s="29">
        <v>1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180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183</v>
      </c>
      <c r="E220" s="27" t="s">
        <v>180</v>
      </c>
    </row>
    <row r="221">
      <c r="A221" s="1" t="s">
        <v>184</v>
      </c>
    </row>
    <row r="222" ht="140.25">
      <c r="A222" s="1" t="s">
        <v>185</v>
      </c>
      <c r="E222" s="27" t="s">
        <v>489</v>
      </c>
    </row>
    <row r="223">
      <c r="A223" s="1" t="s">
        <v>178</v>
      </c>
      <c r="B223" s="1">
        <v>51</v>
      </c>
      <c r="C223" s="26" t="s">
        <v>490</v>
      </c>
      <c r="D223" t="s">
        <v>180</v>
      </c>
      <c r="E223" s="27" t="s">
        <v>491</v>
      </c>
      <c r="F223" s="28" t="s">
        <v>207</v>
      </c>
      <c r="G223" s="29">
        <v>1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180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183</v>
      </c>
      <c r="E224" s="27" t="s">
        <v>180</v>
      </c>
    </row>
    <row r="225">
      <c r="A225" s="1" t="s">
        <v>184</v>
      </c>
    </row>
    <row r="226" ht="114.75">
      <c r="A226" s="1" t="s">
        <v>185</v>
      </c>
      <c r="E226" s="27" t="s">
        <v>492</v>
      </c>
    </row>
    <row r="227">
      <c r="A227" s="1" t="s">
        <v>178</v>
      </c>
      <c r="B227" s="1">
        <v>52</v>
      </c>
      <c r="C227" s="26" t="s">
        <v>493</v>
      </c>
      <c r="D227" t="s">
        <v>180</v>
      </c>
      <c r="E227" s="27" t="s">
        <v>494</v>
      </c>
      <c r="F227" s="28" t="s">
        <v>207</v>
      </c>
      <c r="G227" s="29">
        <v>1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180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183</v>
      </c>
      <c r="E228" s="27" t="s">
        <v>180</v>
      </c>
    </row>
    <row r="229">
      <c r="A229" s="1" t="s">
        <v>184</v>
      </c>
    </row>
    <row r="230" ht="102">
      <c r="A230" s="1" t="s">
        <v>185</v>
      </c>
      <c r="E230" s="27" t="s">
        <v>495</v>
      </c>
    </row>
    <row r="231">
      <c r="A231" s="1" t="s">
        <v>178</v>
      </c>
      <c r="B231" s="1">
        <v>53</v>
      </c>
      <c r="C231" s="26" t="s">
        <v>496</v>
      </c>
      <c r="D231" t="s">
        <v>180</v>
      </c>
      <c r="E231" s="27" t="s">
        <v>497</v>
      </c>
      <c r="F231" s="28" t="s">
        <v>207</v>
      </c>
      <c r="G231" s="29">
        <v>2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180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183</v>
      </c>
      <c r="E232" s="27" t="s">
        <v>180</v>
      </c>
    </row>
    <row r="233">
      <c r="A233" s="1" t="s">
        <v>184</v>
      </c>
    </row>
    <row r="234" ht="114.75">
      <c r="A234" s="1" t="s">
        <v>185</v>
      </c>
      <c r="E234" s="27" t="s">
        <v>498</v>
      </c>
    </row>
    <row r="235">
      <c r="A235" s="1" t="s">
        <v>178</v>
      </c>
      <c r="B235" s="1">
        <v>54</v>
      </c>
      <c r="C235" s="26" t="s">
        <v>499</v>
      </c>
      <c r="D235" t="s">
        <v>180</v>
      </c>
      <c r="E235" s="27" t="s">
        <v>500</v>
      </c>
      <c r="F235" s="28" t="s">
        <v>207</v>
      </c>
      <c r="G235" s="29">
        <v>2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180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183</v>
      </c>
      <c r="E236" s="27" t="s">
        <v>180</v>
      </c>
    </row>
    <row r="237">
      <c r="A237" s="1" t="s">
        <v>184</v>
      </c>
    </row>
    <row r="238" ht="127.5">
      <c r="A238" s="1" t="s">
        <v>185</v>
      </c>
      <c r="E238" s="27" t="s">
        <v>501</v>
      </c>
    </row>
    <row r="239">
      <c r="A239" s="1" t="s">
        <v>178</v>
      </c>
      <c r="B239" s="1">
        <v>55</v>
      </c>
      <c r="C239" s="26" t="s">
        <v>502</v>
      </c>
      <c r="D239" t="s">
        <v>180</v>
      </c>
      <c r="E239" s="27" t="s">
        <v>503</v>
      </c>
      <c r="F239" s="28" t="s">
        <v>207</v>
      </c>
      <c r="G239" s="29">
        <v>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180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183</v>
      </c>
      <c r="E240" s="27" t="s">
        <v>180</v>
      </c>
    </row>
    <row r="241">
      <c r="A241" s="1" t="s">
        <v>184</v>
      </c>
    </row>
    <row r="242" ht="114.75">
      <c r="A242" s="1" t="s">
        <v>185</v>
      </c>
      <c r="E242" s="27" t="s">
        <v>504</v>
      </c>
    </row>
    <row r="243">
      <c r="A243" s="1" t="s">
        <v>178</v>
      </c>
      <c r="B243" s="1">
        <v>56</v>
      </c>
      <c r="C243" s="26" t="s">
        <v>505</v>
      </c>
      <c r="D243" t="s">
        <v>180</v>
      </c>
      <c r="E243" s="27" t="s">
        <v>506</v>
      </c>
      <c r="F243" s="28" t="s">
        <v>207</v>
      </c>
      <c r="G243" s="29">
        <v>2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180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183</v>
      </c>
      <c r="E244" s="27" t="s">
        <v>180</v>
      </c>
    </row>
    <row r="245">
      <c r="A245" s="1" t="s">
        <v>184</v>
      </c>
    </row>
    <row r="246" ht="127.5">
      <c r="A246" s="1" t="s">
        <v>185</v>
      </c>
      <c r="E246" s="27" t="s">
        <v>507</v>
      </c>
    </row>
    <row r="247">
      <c r="A247" s="1" t="s">
        <v>178</v>
      </c>
      <c r="B247" s="1">
        <v>57</v>
      </c>
      <c r="C247" s="26" t="s">
        <v>508</v>
      </c>
      <c r="D247" t="s">
        <v>180</v>
      </c>
      <c r="E247" s="27" t="s">
        <v>509</v>
      </c>
      <c r="F247" s="28" t="s">
        <v>207</v>
      </c>
      <c r="G247" s="29">
        <v>1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180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183</v>
      </c>
      <c r="E248" s="27" t="s">
        <v>180</v>
      </c>
    </row>
    <row r="249">
      <c r="A249" s="1" t="s">
        <v>184</v>
      </c>
    </row>
    <row r="250" ht="114.75">
      <c r="A250" s="1" t="s">
        <v>185</v>
      </c>
      <c r="E250" s="27" t="s">
        <v>510</v>
      </c>
    </row>
    <row r="251">
      <c r="A251" s="1" t="s">
        <v>178</v>
      </c>
      <c r="B251" s="1">
        <v>58</v>
      </c>
      <c r="C251" s="26" t="s">
        <v>511</v>
      </c>
      <c r="D251" t="s">
        <v>180</v>
      </c>
      <c r="E251" s="27" t="s">
        <v>512</v>
      </c>
      <c r="F251" s="28" t="s">
        <v>207</v>
      </c>
      <c r="G251" s="29">
        <v>1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180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183</v>
      </c>
      <c r="E252" s="27" t="s">
        <v>180</v>
      </c>
    </row>
    <row r="253">
      <c r="A253" s="1" t="s">
        <v>184</v>
      </c>
    </row>
    <row r="254" ht="102">
      <c r="A254" s="1" t="s">
        <v>185</v>
      </c>
      <c r="E254" s="27" t="s">
        <v>513</v>
      </c>
    </row>
    <row r="255">
      <c r="A255" s="1" t="s">
        <v>178</v>
      </c>
      <c r="B255" s="1">
        <v>59</v>
      </c>
      <c r="C255" s="26" t="s">
        <v>514</v>
      </c>
      <c r="D255" t="s">
        <v>180</v>
      </c>
      <c r="E255" s="27" t="s">
        <v>515</v>
      </c>
      <c r="F255" s="28" t="s">
        <v>352</v>
      </c>
      <c r="G255" s="29">
        <v>16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180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183</v>
      </c>
      <c r="E256" s="27" t="s">
        <v>180</v>
      </c>
    </row>
    <row r="257">
      <c r="A257" s="1" t="s">
        <v>184</v>
      </c>
    </row>
    <row r="258" ht="102">
      <c r="A258" s="1" t="s">
        <v>185</v>
      </c>
      <c r="E258" s="27" t="s">
        <v>516</v>
      </c>
    </row>
    <row r="259">
      <c r="A259" s="1" t="s">
        <v>178</v>
      </c>
      <c r="B259" s="1">
        <v>60</v>
      </c>
      <c r="C259" s="26" t="s">
        <v>354</v>
      </c>
      <c r="D259" t="s">
        <v>180</v>
      </c>
      <c r="E259" s="27" t="s">
        <v>355</v>
      </c>
      <c r="F259" s="28" t="s">
        <v>207</v>
      </c>
      <c r="G259" s="29">
        <v>8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180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183</v>
      </c>
      <c r="E260" s="27" t="s">
        <v>180</v>
      </c>
    </row>
    <row r="261">
      <c r="A261" s="1" t="s">
        <v>184</v>
      </c>
    </row>
    <row r="262" ht="140.25">
      <c r="A262" s="1" t="s">
        <v>185</v>
      </c>
      <c r="E262" s="27" t="s">
        <v>356</v>
      </c>
    </row>
    <row r="263">
      <c r="A263" s="1" t="s">
        <v>178</v>
      </c>
      <c r="B263" s="1">
        <v>61</v>
      </c>
      <c r="C263" s="26" t="s">
        <v>357</v>
      </c>
      <c r="D263" t="s">
        <v>180</v>
      </c>
      <c r="E263" s="27" t="s">
        <v>358</v>
      </c>
      <c r="F263" s="28" t="s">
        <v>207</v>
      </c>
      <c r="G263" s="29">
        <v>1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180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180</v>
      </c>
    </row>
    <row r="265">
      <c r="A265" s="1" t="s">
        <v>184</v>
      </c>
    </row>
    <row r="266" ht="114.75">
      <c r="A266" s="1" t="s">
        <v>185</v>
      </c>
      <c r="E266" s="27" t="s">
        <v>359</v>
      </c>
    </row>
    <row r="267" ht="25.5">
      <c r="A267" s="1" t="s">
        <v>178</v>
      </c>
      <c r="B267" s="1">
        <v>62</v>
      </c>
      <c r="C267" s="26" t="s">
        <v>517</v>
      </c>
      <c r="D267" t="s">
        <v>180</v>
      </c>
      <c r="E267" s="27" t="s">
        <v>518</v>
      </c>
      <c r="F267" s="28" t="s">
        <v>207</v>
      </c>
      <c r="G267" s="29">
        <v>2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180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180</v>
      </c>
    </row>
    <row r="269">
      <c r="A269" s="1" t="s">
        <v>184</v>
      </c>
    </row>
    <row r="270" ht="102">
      <c r="A270" s="1" t="s">
        <v>185</v>
      </c>
      <c r="E270" s="27" t="s">
        <v>519</v>
      </c>
    </row>
    <row r="271">
      <c r="A271" s="1" t="s">
        <v>178</v>
      </c>
      <c r="B271" s="1">
        <v>63</v>
      </c>
      <c r="C271" s="26" t="s">
        <v>360</v>
      </c>
      <c r="D271" t="s">
        <v>180</v>
      </c>
      <c r="E271" s="27" t="s">
        <v>361</v>
      </c>
      <c r="F271" s="28" t="s">
        <v>352</v>
      </c>
      <c r="G271" s="29">
        <v>26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180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180</v>
      </c>
    </row>
    <row r="273">
      <c r="A273" s="1" t="s">
        <v>184</v>
      </c>
    </row>
    <row r="274" ht="114.75">
      <c r="A274" s="1" t="s">
        <v>185</v>
      </c>
      <c r="E274" s="27" t="s">
        <v>362</v>
      </c>
    </row>
    <row r="275">
      <c r="A275" s="1" t="s">
        <v>178</v>
      </c>
      <c r="B275" s="1">
        <v>64</v>
      </c>
      <c r="C275" s="26" t="s">
        <v>363</v>
      </c>
      <c r="D275" t="s">
        <v>180</v>
      </c>
      <c r="E275" s="27" t="s">
        <v>364</v>
      </c>
      <c r="F275" s="28" t="s">
        <v>207</v>
      </c>
      <c r="G275" s="29">
        <v>4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180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180</v>
      </c>
    </row>
    <row r="277">
      <c r="A277" s="1" t="s">
        <v>184</v>
      </c>
    </row>
    <row r="278" ht="76.5">
      <c r="A278" s="1" t="s">
        <v>185</v>
      </c>
      <c r="E278" s="27" t="s">
        <v>365</v>
      </c>
    </row>
    <row r="279">
      <c r="A279" s="1" t="s">
        <v>178</v>
      </c>
      <c r="B279" s="1">
        <v>66</v>
      </c>
      <c r="C279" s="26" t="s">
        <v>520</v>
      </c>
      <c r="D279" t="s">
        <v>180</v>
      </c>
      <c r="E279" s="27" t="s">
        <v>521</v>
      </c>
      <c r="F279" s="28" t="s">
        <v>207</v>
      </c>
      <c r="G279" s="29">
        <v>6</v>
      </c>
      <c r="H279" s="28">
        <v>0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180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180</v>
      </c>
    </row>
    <row r="281">
      <c r="A281" s="1" t="s">
        <v>184</v>
      </c>
    </row>
    <row r="282" ht="89.25">
      <c r="A282" s="1" t="s">
        <v>185</v>
      </c>
      <c r="E282" s="27" t="s">
        <v>522</v>
      </c>
    </row>
    <row r="283">
      <c r="A283" s="1" t="s">
        <v>178</v>
      </c>
      <c r="B283" s="1">
        <v>67</v>
      </c>
      <c r="C283" s="26" t="s">
        <v>523</v>
      </c>
      <c r="D283" t="s">
        <v>180</v>
      </c>
      <c r="E283" s="27" t="s">
        <v>524</v>
      </c>
      <c r="F283" s="28" t="s">
        <v>207</v>
      </c>
      <c r="G283" s="29">
        <v>6</v>
      </c>
      <c r="H283" s="28">
        <v>0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180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180</v>
      </c>
    </row>
    <row r="285">
      <c r="A285" s="1" t="s">
        <v>184</v>
      </c>
    </row>
    <row r="286" ht="76.5">
      <c r="A286" s="1" t="s">
        <v>185</v>
      </c>
      <c r="E286" s="27" t="s">
        <v>525</v>
      </c>
    </row>
    <row r="287">
      <c r="A287" s="1" t="s">
        <v>178</v>
      </c>
      <c r="B287" s="1">
        <v>68</v>
      </c>
      <c r="C287" s="26" t="s">
        <v>526</v>
      </c>
      <c r="D287" t="s">
        <v>180</v>
      </c>
      <c r="E287" s="27" t="s">
        <v>527</v>
      </c>
      <c r="F287" s="28" t="s">
        <v>207</v>
      </c>
      <c r="G287" s="29">
        <v>7</v>
      </c>
      <c r="H287" s="28">
        <v>0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180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180</v>
      </c>
    </row>
    <row r="289">
      <c r="A289" s="1" t="s">
        <v>184</v>
      </c>
    </row>
    <row r="290" ht="89.25">
      <c r="A290" s="1" t="s">
        <v>185</v>
      </c>
      <c r="E290" s="27" t="s">
        <v>528</v>
      </c>
    </row>
    <row r="291">
      <c r="A291" s="1" t="s">
        <v>178</v>
      </c>
      <c r="B291" s="1">
        <v>69</v>
      </c>
      <c r="C291" s="26" t="s">
        <v>529</v>
      </c>
      <c r="D291" t="s">
        <v>180</v>
      </c>
      <c r="E291" s="27" t="s">
        <v>530</v>
      </c>
      <c r="F291" s="28" t="s">
        <v>531</v>
      </c>
      <c r="G291" s="29">
        <v>1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180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180</v>
      </c>
    </row>
    <row r="293">
      <c r="A293" s="1" t="s">
        <v>184</v>
      </c>
    </row>
    <row r="294" ht="89.25">
      <c r="A294" s="1" t="s">
        <v>185</v>
      </c>
      <c r="E294" s="27" t="s">
        <v>532</v>
      </c>
    </row>
    <row r="295">
      <c r="A295" s="1" t="s">
        <v>178</v>
      </c>
      <c r="B295" s="1">
        <v>81</v>
      </c>
      <c r="C295" s="26" t="s">
        <v>533</v>
      </c>
      <c r="D295" t="s">
        <v>180</v>
      </c>
      <c r="E295" s="27" t="s">
        <v>534</v>
      </c>
      <c r="F295" s="28" t="s">
        <v>207</v>
      </c>
      <c r="G295" s="29">
        <v>2</v>
      </c>
      <c r="H295" s="28">
        <v>0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180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183</v>
      </c>
      <c r="E296" s="27" t="s">
        <v>180</v>
      </c>
    </row>
    <row r="297">
      <c r="A297" s="1" t="s">
        <v>184</v>
      </c>
    </row>
    <row r="298" ht="89.25">
      <c r="A298" s="1" t="s">
        <v>185</v>
      </c>
      <c r="E298" s="27" t="s">
        <v>535</v>
      </c>
    </row>
    <row r="299">
      <c r="A299" s="1" t="s">
        <v>178</v>
      </c>
      <c r="B299" s="1">
        <v>70</v>
      </c>
      <c r="C299" s="26" t="s">
        <v>536</v>
      </c>
      <c r="D299" t="s">
        <v>180</v>
      </c>
      <c r="E299" s="27" t="s">
        <v>537</v>
      </c>
      <c r="F299" s="28" t="s">
        <v>207</v>
      </c>
      <c r="G299" s="29">
        <v>6</v>
      </c>
      <c r="H299" s="28">
        <v>0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180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183</v>
      </c>
      <c r="E300" s="27" t="s">
        <v>180</v>
      </c>
    </row>
    <row r="301">
      <c r="A301" s="1" t="s">
        <v>184</v>
      </c>
    </row>
    <row r="302" ht="76.5">
      <c r="A302" s="1" t="s">
        <v>185</v>
      </c>
      <c r="E302" s="27" t="s">
        <v>538</v>
      </c>
    </row>
    <row r="303">
      <c r="A303" s="1" t="s">
        <v>178</v>
      </c>
      <c r="B303" s="1">
        <v>71</v>
      </c>
      <c r="C303" s="26" t="s">
        <v>366</v>
      </c>
      <c r="D303" t="s">
        <v>180</v>
      </c>
      <c r="E303" s="27" t="s">
        <v>367</v>
      </c>
      <c r="F303" s="28" t="s">
        <v>207</v>
      </c>
      <c r="G303" s="29">
        <v>3</v>
      </c>
      <c r="H303" s="28">
        <v>0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180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183</v>
      </c>
      <c r="E304" s="27" t="s">
        <v>180</v>
      </c>
    </row>
    <row r="305">
      <c r="A305" s="1" t="s">
        <v>184</v>
      </c>
    </row>
    <row r="306" ht="89.25">
      <c r="A306" s="1" t="s">
        <v>185</v>
      </c>
      <c r="E306" s="27" t="s">
        <v>368</v>
      </c>
    </row>
    <row r="307">
      <c r="A307" s="1" t="s">
        <v>175</v>
      </c>
      <c r="C307" s="22" t="s">
        <v>369</v>
      </c>
      <c r="E307" s="23" t="s">
        <v>370</v>
      </c>
      <c r="L307" s="24">
        <f>SUMIFS(L308:L319,A308:A319,"P")</f>
        <v>0</v>
      </c>
      <c r="M307" s="24">
        <f>SUMIFS(M308:M319,A308:A319,"P")</f>
        <v>0</v>
      </c>
      <c r="N307" s="25"/>
    </row>
    <row r="308" ht="38.25">
      <c r="A308" s="1" t="s">
        <v>178</v>
      </c>
      <c r="B308" s="1">
        <v>72</v>
      </c>
      <c r="C308" s="26" t="s">
        <v>371</v>
      </c>
      <c r="D308" t="s">
        <v>372</v>
      </c>
      <c r="E308" s="27" t="s">
        <v>373</v>
      </c>
      <c r="F308" s="28" t="s">
        <v>374</v>
      </c>
      <c r="G308" s="29">
        <v>1.5</v>
      </c>
      <c r="H308" s="28">
        <v>0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180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183</v>
      </c>
      <c r="E309" s="27" t="s">
        <v>375</v>
      </c>
    </row>
    <row r="310" ht="51">
      <c r="A310" s="1" t="s">
        <v>184</v>
      </c>
      <c r="E310" s="33" t="s">
        <v>539</v>
      </c>
    </row>
    <row r="311" ht="153">
      <c r="A311" s="1" t="s">
        <v>185</v>
      </c>
      <c r="E311" s="27" t="s">
        <v>377</v>
      </c>
    </row>
    <row r="312" ht="38.25">
      <c r="A312" s="1" t="s">
        <v>178</v>
      </c>
      <c r="B312" s="1">
        <v>73</v>
      </c>
      <c r="C312" s="26" t="s">
        <v>378</v>
      </c>
      <c r="D312" t="s">
        <v>372</v>
      </c>
      <c r="E312" s="27" t="s">
        <v>379</v>
      </c>
      <c r="F312" s="28" t="s">
        <v>374</v>
      </c>
      <c r="G312" s="29">
        <v>1</v>
      </c>
      <c r="H312" s="28">
        <v>0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180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 ht="25.5">
      <c r="A313" s="1" t="s">
        <v>183</v>
      </c>
      <c r="E313" s="27" t="s">
        <v>380</v>
      </c>
    </row>
    <row r="314" ht="51">
      <c r="A314" s="1" t="s">
        <v>184</v>
      </c>
      <c r="E314" s="33" t="s">
        <v>540</v>
      </c>
    </row>
    <row r="315" ht="153">
      <c r="A315" s="1" t="s">
        <v>185</v>
      </c>
      <c r="E315" s="27" t="s">
        <v>377</v>
      </c>
    </row>
    <row r="316" ht="25.5">
      <c r="A316" s="1" t="s">
        <v>178</v>
      </c>
      <c r="B316" s="1">
        <v>74</v>
      </c>
      <c r="C316" s="26" t="s">
        <v>382</v>
      </c>
      <c r="D316" t="s">
        <v>372</v>
      </c>
      <c r="E316" s="27" t="s">
        <v>383</v>
      </c>
      <c r="F316" s="28" t="s">
        <v>374</v>
      </c>
      <c r="G316" s="29">
        <v>0.01</v>
      </c>
      <c r="H316" s="28">
        <v>0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180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183</v>
      </c>
      <c r="E317" s="27" t="s">
        <v>375</v>
      </c>
    </row>
    <row r="318" ht="51">
      <c r="A318" s="1" t="s">
        <v>184</v>
      </c>
      <c r="E318" s="33" t="s">
        <v>541</v>
      </c>
    </row>
    <row r="319" ht="153">
      <c r="A319" s="1" t="s">
        <v>185</v>
      </c>
      <c r="E319" s="27" t="s">
        <v>377</v>
      </c>
    </row>
    <row r="320">
      <c r="A320" s="1" t="s">
        <v>175</v>
      </c>
      <c r="C320" s="22" t="s">
        <v>389</v>
      </c>
      <c r="E320" s="23" t="s">
        <v>390</v>
      </c>
      <c r="L320" s="24">
        <f>SUMIFS(L321:L348,A321:A348,"P")</f>
        <v>0</v>
      </c>
      <c r="M320" s="24">
        <f>SUMIFS(M321:M348,A321:A348,"P")</f>
        <v>0</v>
      </c>
      <c r="N320" s="25"/>
    </row>
    <row r="321">
      <c r="A321" s="1" t="s">
        <v>178</v>
      </c>
      <c r="B321" s="1">
        <v>83</v>
      </c>
      <c r="C321" s="26" t="s">
        <v>542</v>
      </c>
      <c r="D321" t="s">
        <v>180</v>
      </c>
      <c r="E321" s="27" t="s">
        <v>543</v>
      </c>
      <c r="F321" s="28" t="s">
        <v>544</v>
      </c>
      <c r="G321" s="29">
        <v>650</v>
      </c>
      <c r="H321" s="28">
        <v>0</v>
      </c>
      <c r="I321" s="30">
        <f>ROUND(G321*H321,P4)</f>
        <v>0</v>
      </c>
      <c r="L321" s="31">
        <v>0</v>
      </c>
      <c r="M321" s="24">
        <f>ROUND(G321*L321,P4)</f>
        <v>0</v>
      </c>
      <c r="N321" s="25" t="s">
        <v>180</v>
      </c>
      <c r="O321" s="32">
        <f>M321*AA321</f>
        <v>0</v>
      </c>
      <c r="P321" s="1">
        <v>3</v>
      </c>
      <c r="AA321" s="1">
        <f>IF(P321=1,$O$3,IF(P321=2,$O$4,$O$5))</f>
        <v>0</v>
      </c>
    </row>
    <row r="322">
      <c r="A322" s="1" t="s">
        <v>183</v>
      </c>
      <c r="E322" s="27" t="s">
        <v>180</v>
      </c>
    </row>
    <row r="323">
      <c r="A323" s="1" t="s">
        <v>184</v>
      </c>
    </row>
    <row r="324" ht="76.5">
      <c r="A324" s="1" t="s">
        <v>185</v>
      </c>
      <c r="E324" s="27" t="s">
        <v>545</v>
      </c>
    </row>
    <row r="325">
      <c r="A325" s="1" t="s">
        <v>178</v>
      </c>
      <c r="B325" s="1">
        <v>84</v>
      </c>
      <c r="C325" s="26" t="s">
        <v>546</v>
      </c>
      <c r="D325" t="s">
        <v>180</v>
      </c>
      <c r="E325" s="27" t="s">
        <v>547</v>
      </c>
      <c r="F325" s="28" t="s">
        <v>544</v>
      </c>
      <c r="G325" s="29">
        <v>531</v>
      </c>
      <c r="H325" s="28">
        <v>0</v>
      </c>
      <c r="I325" s="30">
        <f>ROUND(G325*H325,P4)</f>
        <v>0</v>
      </c>
      <c r="L325" s="31">
        <v>0</v>
      </c>
      <c r="M325" s="24">
        <f>ROUND(G325*L325,P4)</f>
        <v>0</v>
      </c>
      <c r="N325" s="25" t="s">
        <v>180</v>
      </c>
      <c r="O325" s="32">
        <f>M325*AA325</f>
        <v>0</v>
      </c>
      <c r="P325" s="1">
        <v>3</v>
      </c>
      <c r="AA325" s="1">
        <f>IF(P325=1,$O$3,IF(P325=2,$O$4,$O$5))</f>
        <v>0</v>
      </c>
    </row>
    <row r="326">
      <c r="A326" s="1" t="s">
        <v>183</v>
      </c>
      <c r="E326" s="27" t="s">
        <v>180</v>
      </c>
    </row>
    <row r="327">
      <c r="A327" s="1" t="s">
        <v>184</v>
      </c>
    </row>
    <row r="328" ht="76.5">
      <c r="A328" s="1" t="s">
        <v>185</v>
      </c>
      <c r="E328" s="27" t="s">
        <v>548</v>
      </c>
    </row>
    <row r="329">
      <c r="A329" s="1" t="s">
        <v>178</v>
      </c>
      <c r="B329" s="1">
        <v>80</v>
      </c>
      <c r="C329" s="26" t="s">
        <v>549</v>
      </c>
      <c r="D329" t="s">
        <v>180</v>
      </c>
      <c r="E329" s="27" t="s">
        <v>550</v>
      </c>
      <c r="F329" s="28" t="s">
        <v>207</v>
      </c>
      <c r="G329" s="29">
        <v>2</v>
      </c>
      <c r="H329" s="28">
        <v>0</v>
      </c>
      <c r="I329" s="30">
        <f>ROUND(G329*H329,P4)</f>
        <v>0</v>
      </c>
      <c r="L329" s="31">
        <v>0</v>
      </c>
      <c r="M329" s="24">
        <f>ROUND(G329*L329,P4)</f>
        <v>0</v>
      </c>
      <c r="N329" s="25" t="s">
        <v>180</v>
      </c>
      <c r="O329" s="32">
        <f>M329*AA329</f>
        <v>0</v>
      </c>
      <c r="P329" s="1">
        <v>3</v>
      </c>
      <c r="AA329" s="1">
        <f>IF(P329=1,$O$3,IF(P329=2,$O$4,$O$5))</f>
        <v>0</v>
      </c>
    </row>
    <row r="330">
      <c r="A330" s="1" t="s">
        <v>183</v>
      </c>
      <c r="E330" s="27" t="s">
        <v>180</v>
      </c>
    </row>
    <row r="331">
      <c r="A331" s="1" t="s">
        <v>184</v>
      </c>
    </row>
    <row r="332">
      <c r="A332" s="1" t="s">
        <v>185</v>
      </c>
      <c r="E332" s="27" t="s">
        <v>551</v>
      </c>
    </row>
    <row r="333">
      <c r="A333" s="1" t="s">
        <v>178</v>
      </c>
      <c r="B333" s="1">
        <v>85</v>
      </c>
      <c r="C333" s="26" t="s">
        <v>552</v>
      </c>
      <c r="D333" t="s">
        <v>180</v>
      </c>
      <c r="E333" s="27" t="s">
        <v>553</v>
      </c>
      <c r="F333" s="28" t="s">
        <v>207</v>
      </c>
      <c r="G333" s="29">
        <v>1</v>
      </c>
      <c r="H333" s="28">
        <v>0</v>
      </c>
      <c r="I333" s="30">
        <f>ROUND(G333*H333,P4)</f>
        <v>0</v>
      </c>
      <c r="L333" s="31">
        <v>0</v>
      </c>
      <c r="M333" s="24">
        <f>ROUND(G333*L333,P4)</f>
        <v>0</v>
      </c>
      <c r="N333" s="25" t="s">
        <v>180</v>
      </c>
      <c r="O333" s="32">
        <f>M333*AA333</f>
        <v>0</v>
      </c>
      <c r="P333" s="1">
        <v>3</v>
      </c>
      <c r="AA333" s="1">
        <f>IF(P333=1,$O$3,IF(P333=2,$O$4,$O$5))</f>
        <v>0</v>
      </c>
    </row>
    <row r="334">
      <c r="A334" s="1" t="s">
        <v>183</v>
      </c>
      <c r="E334" s="27" t="s">
        <v>180</v>
      </c>
    </row>
    <row r="335">
      <c r="A335" s="1" t="s">
        <v>184</v>
      </c>
    </row>
    <row r="336" ht="89.25">
      <c r="A336" s="1" t="s">
        <v>185</v>
      </c>
      <c r="E336" s="27" t="s">
        <v>522</v>
      </c>
    </row>
    <row r="337">
      <c r="A337" s="1" t="s">
        <v>178</v>
      </c>
      <c r="B337" s="1">
        <v>86</v>
      </c>
      <c r="C337" s="26" t="s">
        <v>554</v>
      </c>
      <c r="D337" t="s">
        <v>180</v>
      </c>
      <c r="E337" s="27" t="s">
        <v>555</v>
      </c>
      <c r="F337" s="28" t="s">
        <v>207</v>
      </c>
      <c r="G337" s="29">
        <v>1</v>
      </c>
      <c r="H337" s="28">
        <v>0</v>
      </c>
      <c r="I337" s="30">
        <f>ROUND(G337*H337,P4)</f>
        <v>0</v>
      </c>
      <c r="L337" s="31">
        <v>0</v>
      </c>
      <c r="M337" s="24">
        <f>ROUND(G337*L337,P4)</f>
        <v>0</v>
      </c>
      <c r="N337" s="25" t="s">
        <v>180</v>
      </c>
      <c r="O337" s="32">
        <f>M337*AA337</f>
        <v>0</v>
      </c>
      <c r="P337" s="1">
        <v>3</v>
      </c>
      <c r="AA337" s="1">
        <f>IF(P337=1,$O$3,IF(P337=2,$O$4,$O$5))</f>
        <v>0</v>
      </c>
    </row>
    <row r="338">
      <c r="A338" s="1" t="s">
        <v>183</v>
      </c>
      <c r="E338" s="27" t="s">
        <v>180</v>
      </c>
    </row>
    <row r="339">
      <c r="A339" s="1" t="s">
        <v>184</v>
      </c>
    </row>
    <row r="340" ht="76.5">
      <c r="A340" s="1" t="s">
        <v>185</v>
      </c>
      <c r="E340" s="27" t="s">
        <v>525</v>
      </c>
    </row>
    <row r="341">
      <c r="A341" s="1" t="s">
        <v>178</v>
      </c>
      <c r="B341" s="1">
        <v>82</v>
      </c>
      <c r="C341" s="26" t="s">
        <v>556</v>
      </c>
      <c r="D341" t="s">
        <v>180</v>
      </c>
      <c r="E341" s="27" t="s">
        <v>557</v>
      </c>
      <c r="F341" s="28" t="s">
        <v>207</v>
      </c>
      <c r="G341" s="29">
        <v>2</v>
      </c>
      <c r="H341" s="28">
        <v>0</v>
      </c>
      <c r="I341" s="30">
        <f>ROUND(G341*H341,P4)</f>
        <v>0</v>
      </c>
      <c r="L341" s="31">
        <v>0</v>
      </c>
      <c r="M341" s="24">
        <f>ROUND(G341*L341,P4)</f>
        <v>0</v>
      </c>
      <c r="N341" s="25" t="s">
        <v>180</v>
      </c>
      <c r="O341" s="32">
        <f>M341*AA341</f>
        <v>0</v>
      </c>
      <c r="P341" s="1">
        <v>3</v>
      </c>
      <c r="AA341" s="1">
        <f>IF(P341=1,$O$3,IF(P341=2,$O$4,$O$5))</f>
        <v>0</v>
      </c>
    </row>
    <row r="342">
      <c r="A342" s="1" t="s">
        <v>183</v>
      </c>
      <c r="E342" s="27" t="s">
        <v>180</v>
      </c>
    </row>
    <row r="343">
      <c r="A343" s="1" t="s">
        <v>184</v>
      </c>
    </row>
    <row r="344" ht="76.5">
      <c r="A344" s="1" t="s">
        <v>185</v>
      </c>
      <c r="E344" s="27" t="s">
        <v>558</v>
      </c>
    </row>
    <row r="345">
      <c r="A345" s="1" t="s">
        <v>178</v>
      </c>
      <c r="B345" s="1">
        <v>88</v>
      </c>
      <c r="C345" s="26" t="s">
        <v>559</v>
      </c>
      <c r="D345" t="s">
        <v>180</v>
      </c>
      <c r="E345" s="27" t="s">
        <v>560</v>
      </c>
      <c r="F345" s="28" t="s">
        <v>207</v>
      </c>
      <c r="G345" s="29">
        <v>1</v>
      </c>
      <c r="H345" s="28">
        <v>0</v>
      </c>
      <c r="I345" s="30">
        <f>ROUND(G345*H345,P4)</f>
        <v>0</v>
      </c>
      <c r="L345" s="31">
        <v>0</v>
      </c>
      <c r="M345" s="24">
        <f>ROUND(G345*L345,P4)</f>
        <v>0</v>
      </c>
      <c r="N345" s="25" t="s">
        <v>180</v>
      </c>
      <c r="O345" s="32">
        <f>M345*AA345</f>
        <v>0</v>
      </c>
      <c r="P345" s="1">
        <v>3</v>
      </c>
      <c r="AA345" s="1">
        <f>IF(P345=1,$O$3,IF(P345=2,$O$4,$O$5))</f>
        <v>0</v>
      </c>
    </row>
    <row r="346">
      <c r="A346" s="1" t="s">
        <v>183</v>
      </c>
      <c r="E346" s="27" t="s">
        <v>180</v>
      </c>
    </row>
    <row r="347">
      <c r="A347" s="1" t="s">
        <v>184</v>
      </c>
    </row>
    <row r="348" ht="76.5">
      <c r="A348" s="1" t="s">
        <v>185</v>
      </c>
      <c r="E348" s="27" t="s">
        <v>561</v>
      </c>
    </row>
  </sheetData>
  <sheetProtection sheet="1" objects="1" scenarios="1" spinCount="100000" saltValue="lZXED8uEYG6xVUaCqi9eDC0kuDtliP5mpqfzpO50VI5KFVboX2qJPCG9U71eJfXfyIzQqZRVWz6PUpNOuXpzzQ==" hashValue="gi23+os+x38K+c8RXvlv0R0N13Kp3+AuWjNHUEs8WPjigAxKLyt1V8Nfex3ndlwjPLqeADUf3s9xB7gve0s7P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80</v>
      </c>
      <c r="M3" s="20">
        <f>Rekapitulace!C44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80</v>
      </c>
      <c r="D4" s="1"/>
      <c r="E4" s="17" t="s">
        <v>81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COUNTIFS(L8:L132,"=0",A8:A132,"P")+COUNTIFS(L8:L132,"",A8:A132,"P")+SUM(Q8:Q132)</f>
        <v>0</v>
      </c>
    </row>
    <row r="8">
      <c r="A8" s="1" t="s">
        <v>173</v>
      </c>
      <c r="C8" s="22" t="s">
        <v>2961</v>
      </c>
      <c r="E8" s="23" t="s">
        <v>91</v>
      </c>
      <c r="L8" s="24">
        <f>L9+L42+L47+L52+L97+L102+L115</f>
        <v>0</v>
      </c>
      <c r="M8" s="24">
        <f>M9+M42+M47+M52+M97+M102+M115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178</v>
      </c>
      <c r="B10" s="1">
        <v>1</v>
      </c>
      <c r="C10" s="26" t="s">
        <v>2962</v>
      </c>
      <c r="D10" t="s">
        <v>180</v>
      </c>
      <c r="E10" s="27" t="s">
        <v>2963</v>
      </c>
      <c r="F10" s="28" t="s">
        <v>182</v>
      </c>
      <c r="G10" s="29">
        <v>21.125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183</v>
      </c>
      <c r="E11" s="27" t="s">
        <v>2963</v>
      </c>
    </row>
    <row r="12" ht="25.5">
      <c r="A12" s="1" t="s">
        <v>184</v>
      </c>
      <c r="E12" s="33" t="s">
        <v>2964</v>
      </c>
    </row>
    <row r="13" ht="63.75">
      <c r="A13" s="1" t="s">
        <v>185</v>
      </c>
      <c r="E13" s="27" t="s">
        <v>2767</v>
      </c>
    </row>
    <row r="14" ht="25.5">
      <c r="A14" s="1" t="s">
        <v>178</v>
      </c>
      <c r="B14" s="1">
        <v>2</v>
      </c>
      <c r="C14" s="26" t="s">
        <v>2474</v>
      </c>
      <c r="D14" t="s">
        <v>180</v>
      </c>
      <c r="E14" s="27" t="s">
        <v>2475</v>
      </c>
      <c r="F14" s="28" t="s">
        <v>182</v>
      </c>
      <c r="G14" s="29">
        <v>54.280000000000001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2475</v>
      </c>
    </row>
    <row r="16" ht="25.5">
      <c r="A16" s="1" t="s">
        <v>184</v>
      </c>
      <c r="E16" s="33" t="s">
        <v>2965</v>
      </c>
    </row>
    <row r="17" ht="102">
      <c r="A17" s="1" t="s">
        <v>185</v>
      </c>
      <c r="E17" s="27" t="s">
        <v>2473</v>
      </c>
    </row>
    <row r="18" ht="25.5">
      <c r="A18" s="1" t="s">
        <v>178</v>
      </c>
      <c r="B18" s="1">
        <v>3</v>
      </c>
      <c r="C18" s="26" t="s">
        <v>2477</v>
      </c>
      <c r="D18" t="s">
        <v>180</v>
      </c>
      <c r="E18" s="27" t="s">
        <v>2478</v>
      </c>
      <c r="F18" s="28" t="s">
        <v>194</v>
      </c>
      <c r="G18" s="29">
        <v>94.400000000000006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2478</v>
      </c>
    </row>
    <row r="20" ht="38.25">
      <c r="A20" s="1" t="s">
        <v>184</v>
      </c>
      <c r="E20" s="33" t="s">
        <v>2966</v>
      </c>
    </row>
    <row r="21" ht="63.75">
      <c r="A21" s="1" t="s">
        <v>185</v>
      </c>
      <c r="E21" s="27" t="s">
        <v>2767</v>
      </c>
    </row>
    <row r="22">
      <c r="A22" s="1" t="s">
        <v>178</v>
      </c>
      <c r="B22" s="1">
        <v>4</v>
      </c>
      <c r="C22" s="26" t="s">
        <v>2967</v>
      </c>
      <c r="D22" t="s">
        <v>180</v>
      </c>
      <c r="E22" s="27" t="s">
        <v>2968</v>
      </c>
      <c r="F22" s="28" t="s">
        <v>194</v>
      </c>
      <c r="G22" s="29">
        <v>53.5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2968</v>
      </c>
    </row>
    <row r="24" ht="25.5">
      <c r="A24" s="1" t="s">
        <v>184</v>
      </c>
      <c r="E24" s="33" t="s">
        <v>2969</v>
      </c>
    </row>
    <row r="25" ht="63.75">
      <c r="A25" s="1" t="s">
        <v>185</v>
      </c>
      <c r="E25" s="27" t="s">
        <v>2767</v>
      </c>
    </row>
    <row r="26">
      <c r="A26" s="1" t="s">
        <v>178</v>
      </c>
      <c r="B26" s="1">
        <v>5</v>
      </c>
      <c r="C26" s="26" t="s">
        <v>2480</v>
      </c>
      <c r="D26" t="s">
        <v>180</v>
      </c>
      <c r="E26" s="27" t="s">
        <v>2481</v>
      </c>
      <c r="F26" s="28" t="s">
        <v>182</v>
      </c>
      <c r="G26" s="29">
        <v>10.380000000000001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2481</v>
      </c>
    </row>
    <row r="28" ht="25.5">
      <c r="A28" s="1" t="s">
        <v>184</v>
      </c>
      <c r="E28" s="33" t="s">
        <v>2970</v>
      </c>
    </row>
    <row r="29" ht="63.75">
      <c r="A29" s="1" t="s">
        <v>185</v>
      </c>
      <c r="E29" s="27" t="s">
        <v>2767</v>
      </c>
    </row>
    <row r="30">
      <c r="A30" s="1" t="s">
        <v>178</v>
      </c>
      <c r="B30" s="1">
        <v>6</v>
      </c>
      <c r="C30" s="26" t="s">
        <v>2773</v>
      </c>
      <c r="D30" t="s">
        <v>180</v>
      </c>
      <c r="E30" s="27" t="s">
        <v>2774</v>
      </c>
      <c r="F30" s="28" t="s">
        <v>182</v>
      </c>
      <c r="G30" s="29">
        <v>61.100000000000001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2774</v>
      </c>
    </row>
    <row r="32" ht="25.5">
      <c r="A32" s="1" t="s">
        <v>184</v>
      </c>
      <c r="E32" s="33" t="s">
        <v>2971</v>
      </c>
    </row>
    <row r="33" ht="408">
      <c r="A33" s="1" t="s">
        <v>185</v>
      </c>
      <c r="E33" s="27" t="s">
        <v>2488</v>
      </c>
    </row>
    <row r="34">
      <c r="A34" s="1" t="s">
        <v>178</v>
      </c>
      <c r="B34" s="1">
        <v>7</v>
      </c>
      <c r="C34" s="26" t="s">
        <v>2776</v>
      </c>
      <c r="D34" t="s">
        <v>180</v>
      </c>
      <c r="E34" s="27" t="s">
        <v>2777</v>
      </c>
      <c r="F34" s="28" t="s">
        <v>182</v>
      </c>
      <c r="G34" s="29">
        <v>35.350000000000001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2777</v>
      </c>
    </row>
    <row r="36" ht="25.5">
      <c r="A36" s="1" t="s">
        <v>184</v>
      </c>
      <c r="E36" s="33" t="s">
        <v>2972</v>
      </c>
    </row>
    <row r="37" ht="191.25">
      <c r="A37" s="1" t="s">
        <v>185</v>
      </c>
      <c r="E37" s="27" t="s">
        <v>2779</v>
      </c>
    </row>
    <row r="38">
      <c r="A38" s="1" t="s">
        <v>178</v>
      </c>
      <c r="B38" s="1">
        <v>8</v>
      </c>
      <c r="C38" s="26" t="s">
        <v>1190</v>
      </c>
      <c r="D38" t="s">
        <v>180</v>
      </c>
      <c r="E38" s="27" t="s">
        <v>1191</v>
      </c>
      <c r="F38" s="28" t="s">
        <v>201</v>
      </c>
      <c r="G38" s="29">
        <v>70.700000000000003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1191</v>
      </c>
    </row>
    <row r="40" ht="25.5">
      <c r="A40" s="1" t="s">
        <v>184</v>
      </c>
      <c r="E40" s="33" t="s">
        <v>2973</v>
      </c>
    </row>
    <row r="41" ht="51">
      <c r="A41" s="1" t="s">
        <v>185</v>
      </c>
      <c r="E41" s="27" t="s">
        <v>2503</v>
      </c>
    </row>
    <row r="42">
      <c r="A42" s="1" t="s">
        <v>175</v>
      </c>
      <c r="C42" s="22" t="s">
        <v>594</v>
      </c>
      <c r="E42" s="23" t="s">
        <v>595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178</v>
      </c>
      <c r="B43" s="1">
        <v>9</v>
      </c>
      <c r="C43" s="26" t="s">
        <v>599</v>
      </c>
      <c r="D43" t="s">
        <v>180</v>
      </c>
      <c r="E43" s="27" t="s">
        <v>600</v>
      </c>
      <c r="F43" s="28" t="s">
        <v>201</v>
      </c>
      <c r="G43" s="29">
        <v>122.2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565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600</v>
      </c>
    </row>
    <row r="45" ht="25.5">
      <c r="A45" s="1" t="s">
        <v>184</v>
      </c>
      <c r="E45" s="33" t="s">
        <v>2974</v>
      </c>
    </row>
    <row r="46" ht="127.5">
      <c r="A46" s="1" t="s">
        <v>185</v>
      </c>
      <c r="E46" s="27" t="s">
        <v>2975</v>
      </c>
    </row>
    <row r="47">
      <c r="A47" s="1" t="s">
        <v>175</v>
      </c>
      <c r="C47" s="22" t="s">
        <v>603</v>
      </c>
      <c r="E47" s="23" t="s">
        <v>604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178</v>
      </c>
      <c r="B48" s="1">
        <v>10</v>
      </c>
      <c r="C48" s="26" t="s">
        <v>1487</v>
      </c>
      <c r="D48" t="s">
        <v>180</v>
      </c>
      <c r="E48" s="27" t="s">
        <v>1488</v>
      </c>
      <c r="F48" s="28" t="s">
        <v>374</v>
      </c>
      <c r="G48" s="29">
        <v>1.6850000000000001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565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1488</v>
      </c>
    </row>
    <row r="50" ht="38.25">
      <c r="A50" s="1" t="s">
        <v>184</v>
      </c>
      <c r="E50" s="33" t="s">
        <v>2976</v>
      </c>
    </row>
    <row r="51" ht="127.5">
      <c r="A51" s="1" t="s">
        <v>185</v>
      </c>
      <c r="E51" s="27" t="s">
        <v>2977</v>
      </c>
    </row>
    <row r="52">
      <c r="A52" s="1" t="s">
        <v>175</v>
      </c>
      <c r="C52" s="22" t="s">
        <v>608</v>
      </c>
      <c r="E52" s="23" t="s">
        <v>609</v>
      </c>
      <c r="L52" s="24">
        <f>SUMIFS(L53:L96,A53:A96,"P")</f>
        <v>0</v>
      </c>
      <c r="M52" s="24">
        <f>SUMIFS(M53:M96,A53:A96,"P")</f>
        <v>0</v>
      </c>
      <c r="N52" s="25"/>
    </row>
    <row r="53">
      <c r="A53" s="1" t="s">
        <v>178</v>
      </c>
      <c r="B53" s="1">
        <v>11</v>
      </c>
      <c r="C53" s="26" t="s">
        <v>2978</v>
      </c>
      <c r="D53" t="s">
        <v>180</v>
      </c>
      <c r="E53" s="27" t="s">
        <v>2979</v>
      </c>
      <c r="F53" s="28" t="s">
        <v>201</v>
      </c>
      <c r="G53" s="29">
        <v>151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565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2979</v>
      </c>
    </row>
    <row r="55" ht="38.25">
      <c r="A55" s="1" t="s">
        <v>184</v>
      </c>
      <c r="E55" s="33" t="s">
        <v>2980</v>
      </c>
    </row>
    <row r="56" ht="140.25">
      <c r="A56" s="1" t="s">
        <v>185</v>
      </c>
      <c r="E56" s="27" t="s">
        <v>2981</v>
      </c>
    </row>
    <row r="57">
      <c r="A57" s="1" t="s">
        <v>178</v>
      </c>
      <c r="B57" s="1">
        <v>12</v>
      </c>
      <c r="C57" s="26" t="s">
        <v>1940</v>
      </c>
      <c r="D57" t="s">
        <v>180</v>
      </c>
      <c r="E57" s="27" t="s">
        <v>1941</v>
      </c>
      <c r="F57" s="28" t="s">
        <v>182</v>
      </c>
      <c r="G57" s="29">
        <v>61.100000000000001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565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1941</v>
      </c>
    </row>
    <row r="59" ht="25.5">
      <c r="A59" s="1" t="s">
        <v>184</v>
      </c>
      <c r="E59" s="33" t="s">
        <v>2982</v>
      </c>
    </row>
    <row r="60" ht="38.25">
      <c r="A60" s="1" t="s">
        <v>185</v>
      </c>
      <c r="E60" s="27" t="s">
        <v>619</v>
      </c>
    </row>
    <row r="61">
      <c r="A61" s="1" t="s">
        <v>178</v>
      </c>
      <c r="B61" s="1">
        <v>13</v>
      </c>
      <c r="C61" s="26" t="s">
        <v>920</v>
      </c>
      <c r="D61" t="s">
        <v>180</v>
      </c>
      <c r="E61" s="27" t="s">
        <v>921</v>
      </c>
      <c r="F61" s="28" t="s">
        <v>201</v>
      </c>
      <c r="G61" s="29">
        <v>122.2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565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921</v>
      </c>
    </row>
    <row r="63" ht="25.5">
      <c r="A63" s="1" t="s">
        <v>184</v>
      </c>
      <c r="E63" s="33" t="s">
        <v>2983</v>
      </c>
    </row>
    <row r="64" ht="38.25">
      <c r="A64" s="1" t="s">
        <v>185</v>
      </c>
      <c r="E64" s="27" t="s">
        <v>619</v>
      </c>
    </row>
    <row r="65">
      <c r="A65" s="1" t="s">
        <v>178</v>
      </c>
      <c r="B65" s="1">
        <v>14</v>
      </c>
      <c r="C65" s="26" t="s">
        <v>2796</v>
      </c>
      <c r="D65" t="s">
        <v>180</v>
      </c>
      <c r="E65" s="27" t="s">
        <v>2797</v>
      </c>
      <c r="F65" s="28" t="s">
        <v>201</v>
      </c>
      <c r="G65" s="29">
        <v>28.800000000000001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565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2797</v>
      </c>
    </row>
    <row r="67" ht="25.5">
      <c r="A67" s="1" t="s">
        <v>184</v>
      </c>
      <c r="E67" s="33" t="s">
        <v>2984</v>
      </c>
    </row>
    <row r="68" ht="38.25">
      <c r="A68" s="1" t="s">
        <v>185</v>
      </c>
      <c r="E68" s="27" t="s">
        <v>2799</v>
      </c>
    </row>
    <row r="69">
      <c r="A69" s="1" t="s">
        <v>178</v>
      </c>
      <c r="B69" s="1">
        <v>15</v>
      </c>
      <c r="C69" s="26" t="s">
        <v>2058</v>
      </c>
      <c r="D69" t="s">
        <v>180</v>
      </c>
      <c r="E69" s="27" t="s">
        <v>2059</v>
      </c>
      <c r="F69" s="28" t="s">
        <v>201</v>
      </c>
      <c r="G69" s="29">
        <v>57.600000000000001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565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2059</v>
      </c>
    </row>
    <row r="71" ht="25.5">
      <c r="A71" s="1" t="s">
        <v>184</v>
      </c>
      <c r="E71" s="33" t="s">
        <v>2985</v>
      </c>
    </row>
    <row r="72" ht="38.25">
      <c r="A72" s="1" t="s">
        <v>185</v>
      </c>
      <c r="E72" s="27" t="s">
        <v>2799</v>
      </c>
    </row>
    <row r="73">
      <c r="A73" s="1" t="s">
        <v>178</v>
      </c>
      <c r="B73" s="1">
        <v>16</v>
      </c>
      <c r="C73" s="26" t="s">
        <v>2556</v>
      </c>
      <c r="D73" t="s">
        <v>180</v>
      </c>
      <c r="E73" s="27" t="s">
        <v>2557</v>
      </c>
      <c r="F73" s="28" t="s">
        <v>201</v>
      </c>
      <c r="G73" s="29">
        <v>28.800000000000001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565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2557</v>
      </c>
    </row>
    <row r="75" ht="25.5">
      <c r="A75" s="1" t="s">
        <v>184</v>
      </c>
      <c r="E75" s="33" t="s">
        <v>2986</v>
      </c>
    </row>
    <row r="76" ht="89.25">
      <c r="A76" s="1" t="s">
        <v>185</v>
      </c>
      <c r="E76" s="27" t="s">
        <v>2802</v>
      </c>
    </row>
    <row r="77">
      <c r="A77" s="1" t="s">
        <v>178</v>
      </c>
      <c r="B77" s="1">
        <v>17</v>
      </c>
      <c r="C77" s="26" t="s">
        <v>2559</v>
      </c>
      <c r="D77" t="s">
        <v>180</v>
      </c>
      <c r="E77" s="27" t="s">
        <v>2560</v>
      </c>
      <c r="F77" s="28" t="s">
        <v>201</v>
      </c>
      <c r="G77" s="29">
        <v>28.800000000000001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565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2560</v>
      </c>
    </row>
    <row r="79" ht="25.5">
      <c r="A79" s="1" t="s">
        <v>184</v>
      </c>
      <c r="E79" s="33" t="s">
        <v>2984</v>
      </c>
    </row>
    <row r="80" ht="89.25">
      <c r="A80" s="1" t="s">
        <v>185</v>
      </c>
      <c r="E80" s="27" t="s">
        <v>2802</v>
      </c>
    </row>
    <row r="81">
      <c r="A81" s="1" t="s">
        <v>178</v>
      </c>
      <c r="B81" s="1">
        <v>18</v>
      </c>
      <c r="C81" s="26" t="s">
        <v>2803</v>
      </c>
      <c r="D81" t="s">
        <v>180</v>
      </c>
      <c r="E81" s="27" t="s">
        <v>2804</v>
      </c>
      <c r="F81" s="28" t="s">
        <v>201</v>
      </c>
      <c r="G81" s="29">
        <v>28.800000000000001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565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2804</v>
      </c>
    </row>
    <row r="83" ht="25.5">
      <c r="A83" s="1" t="s">
        <v>184</v>
      </c>
      <c r="E83" s="33" t="s">
        <v>2984</v>
      </c>
    </row>
    <row r="84" ht="89.25">
      <c r="A84" s="1" t="s">
        <v>185</v>
      </c>
      <c r="E84" s="27" t="s">
        <v>2802</v>
      </c>
    </row>
    <row r="85">
      <c r="A85" s="1" t="s">
        <v>178</v>
      </c>
      <c r="B85" s="1">
        <v>19</v>
      </c>
      <c r="C85" s="26" t="s">
        <v>2987</v>
      </c>
      <c r="D85" t="s">
        <v>180</v>
      </c>
      <c r="E85" s="27" t="s">
        <v>2988</v>
      </c>
      <c r="F85" s="28" t="s">
        <v>182</v>
      </c>
      <c r="G85" s="29">
        <v>25.661999999999999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565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2988</v>
      </c>
    </row>
    <row r="87" ht="25.5">
      <c r="A87" s="1" t="s">
        <v>184</v>
      </c>
      <c r="E87" s="33" t="s">
        <v>2989</v>
      </c>
    </row>
    <row r="88" ht="89.25">
      <c r="A88" s="1" t="s">
        <v>185</v>
      </c>
      <c r="E88" s="27" t="s">
        <v>2990</v>
      </c>
    </row>
    <row r="89">
      <c r="A89" s="1" t="s">
        <v>178</v>
      </c>
      <c r="B89" s="1">
        <v>20</v>
      </c>
      <c r="C89" s="26" t="s">
        <v>2512</v>
      </c>
      <c r="D89" t="s">
        <v>180</v>
      </c>
      <c r="E89" s="27" t="s">
        <v>2991</v>
      </c>
      <c r="F89" s="28" t="s">
        <v>201</v>
      </c>
      <c r="G89" s="29">
        <v>19.026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2991</v>
      </c>
    </row>
    <row r="91" ht="25.5">
      <c r="A91" s="1" t="s">
        <v>184</v>
      </c>
      <c r="E91" s="33" t="s">
        <v>2992</v>
      </c>
    </row>
    <row r="92" ht="165.75">
      <c r="A92" s="1" t="s">
        <v>185</v>
      </c>
      <c r="E92" s="27" t="s">
        <v>2993</v>
      </c>
    </row>
    <row r="93" ht="25.5">
      <c r="A93" s="1" t="s">
        <v>178</v>
      </c>
      <c r="B93" s="1">
        <v>21</v>
      </c>
      <c r="C93" s="26" t="s">
        <v>2994</v>
      </c>
      <c r="D93" t="s">
        <v>180</v>
      </c>
      <c r="E93" s="27" t="s">
        <v>2995</v>
      </c>
      <c r="F93" s="28" t="s">
        <v>207</v>
      </c>
      <c r="G93" s="29">
        <v>90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180</v>
      </c>
      <c r="O93" s="32">
        <f>M93*AA93</f>
        <v>0</v>
      </c>
      <c r="P93" s="1">
        <v>3</v>
      </c>
      <c r="AA93" s="1">
        <f>IF(P93=1,$O$3,IF(P93=2,$O$4,$O$5))</f>
        <v>0</v>
      </c>
    </row>
    <row r="94" ht="25.5">
      <c r="A94" s="1" t="s">
        <v>183</v>
      </c>
      <c r="E94" s="27" t="s">
        <v>2995</v>
      </c>
    </row>
    <row r="95" ht="25.5">
      <c r="A95" s="1" t="s">
        <v>184</v>
      </c>
      <c r="E95" s="33" t="s">
        <v>2996</v>
      </c>
    </row>
    <row r="96">
      <c r="A96" s="1" t="s">
        <v>185</v>
      </c>
      <c r="E96" s="27" t="s">
        <v>975</v>
      </c>
    </row>
    <row r="97">
      <c r="A97" s="1" t="s">
        <v>175</v>
      </c>
      <c r="C97" s="22" t="s">
        <v>2997</v>
      </c>
      <c r="E97" s="23" t="s">
        <v>2998</v>
      </c>
      <c r="L97" s="24">
        <f>SUMIFS(L98:L101,A98:A101,"P")</f>
        <v>0</v>
      </c>
      <c r="M97" s="24">
        <f>SUMIFS(M98:M101,A98:A101,"P")</f>
        <v>0</v>
      </c>
      <c r="N97" s="25"/>
    </row>
    <row r="98">
      <c r="A98" s="1" t="s">
        <v>178</v>
      </c>
      <c r="B98" s="1">
        <v>22</v>
      </c>
      <c r="C98" s="26" t="s">
        <v>2999</v>
      </c>
      <c r="D98" t="s">
        <v>180</v>
      </c>
      <c r="E98" s="27" t="s">
        <v>3000</v>
      </c>
      <c r="F98" s="28" t="s">
        <v>201</v>
      </c>
      <c r="G98" s="29">
        <v>122.2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565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3000</v>
      </c>
    </row>
    <row r="100" ht="25.5">
      <c r="A100" s="1" t="s">
        <v>184</v>
      </c>
      <c r="E100" s="33" t="s">
        <v>2983</v>
      </c>
    </row>
    <row r="101" ht="25.5">
      <c r="A101" s="1" t="s">
        <v>185</v>
      </c>
      <c r="E101" s="27" t="s">
        <v>3001</v>
      </c>
    </row>
    <row r="102">
      <c r="A102" s="1" t="s">
        <v>175</v>
      </c>
      <c r="C102" s="22" t="s">
        <v>653</v>
      </c>
      <c r="E102" s="23" t="s">
        <v>654</v>
      </c>
      <c r="L102" s="24">
        <f>SUMIFS(L103:L114,A103:A114,"P")</f>
        <v>0</v>
      </c>
      <c r="M102" s="24">
        <f>SUMIFS(M103:M114,A103:A114,"P")</f>
        <v>0</v>
      </c>
      <c r="N102" s="25"/>
    </row>
    <row r="103">
      <c r="A103" s="1" t="s">
        <v>178</v>
      </c>
      <c r="B103" s="1">
        <v>23</v>
      </c>
      <c r="C103" s="26" t="s">
        <v>946</v>
      </c>
      <c r="D103" t="s">
        <v>180</v>
      </c>
      <c r="E103" s="27" t="s">
        <v>947</v>
      </c>
      <c r="F103" s="28" t="s">
        <v>194</v>
      </c>
      <c r="G103" s="29">
        <v>90.599999999999994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565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947</v>
      </c>
    </row>
    <row r="105" ht="38.25">
      <c r="A105" s="1" t="s">
        <v>184</v>
      </c>
      <c r="E105" s="33" t="s">
        <v>3002</v>
      </c>
    </row>
    <row r="106" ht="38.25">
      <c r="A106" s="1" t="s">
        <v>185</v>
      </c>
      <c r="E106" s="27" t="s">
        <v>2838</v>
      </c>
    </row>
    <row r="107">
      <c r="A107" s="1" t="s">
        <v>178</v>
      </c>
      <c r="B107" s="1">
        <v>24</v>
      </c>
      <c r="C107" s="26" t="s">
        <v>3003</v>
      </c>
      <c r="D107" t="s">
        <v>180</v>
      </c>
      <c r="E107" s="27" t="s">
        <v>3004</v>
      </c>
      <c r="F107" s="28" t="s">
        <v>194</v>
      </c>
      <c r="G107" s="29">
        <v>30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565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3004</v>
      </c>
    </row>
    <row r="109" ht="25.5">
      <c r="A109" s="1" t="s">
        <v>184</v>
      </c>
      <c r="E109" s="33" t="s">
        <v>3005</v>
      </c>
    </row>
    <row r="110">
      <c r="A110" s="1" t="s">
        <v>185</v>
      </c>
      <c r="E110" s="27" t="s">
        <v>1313</v>
      </c>
    </row>
    <row r="111">
      <c r="A111" s="1" t="s">
        <v>178</v>
      </c>
      <c r="B111" s="1">
        <v>25</v>
      </c>
      <c r="C111" s="26" t="s">
        <v>2649</v>
      </c>
      <c r="D111" t="s">
        <v>180</v>
      </c>
      <c r="E111" s="27" t="s">
        <v>2650</v>
      </c>
      <c r="F111" s="28" t="s">
        <v>194</v>
      </c>
      <c r="G111" s="29">
        <v>85.700000000000003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565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2650</v>
      </c>
    </row>
    <row r="113" ht="38.25">
      <c r="A113" s="1" t="s">
        <v>184</v>
      </c>
      <c r="E113" s="33" t="s">
        <v>3006</v>
      </c>
    </row>
    <row r="114" ht="25.5">
      <c r="A114" s="1" t="s">
        <v>185</v>
      </c>
      <c r="E114" s="27" t="s">
        <v>2841</v>
      </c>
    </row>
    <row r="115">
      <c r="A115" s="1" t="s">
        <v>175</v>
      </c>
      <c r="C115" s="22" t="s">
        <v>369</v>
      </c>
      <c r="E115" s="23" t="s">
        <v>370</v>
      </c>
      <c r="L115" s="24">
        <f>SUMIFS(L116:L131,A116:A131,"P")</f>
        <v>0</v>
      </c>
      <c r="M115" s="24">
        <f>SUMIFS(M116:M131,A116:A131,"P")</f>
        <v>0</v>
      </c>
      <c r="N115" s="25"/>
    </row>
    <row r="116" ht="25.5">
      <c r="A116" s="1" t="s">
        <v>178</v>
      </c>
      <c r="B116" s="1">
        <v>26</v>
      </c>
      <c r="C116" s="26" t="s">
        <v>666</v>
      </c>
      <c r="D116" t="s">
        <v>372</v>
      </c>
      <c r="E116" s="27" t="s">
        <v>667</v>
      </c>
      <c r="F116" s="28" t="s">
        <v>374</v>
      </c>
      <c r="G116" s="29">
        <v>168.06299999999999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04">
      <c r="A117" s="1" t="s">
        <v>183</v>
      </c>
      <c r="E117" s="27" t="s">
        <v>2752</v>
      </c>
    </row>
    <row r="118" ht="38.25">
      <c r="A118" s="1" t="s">
        <v>184</v>
      </c>
      <c r="E118" s="33" t="s">
        <v>3007</v>
      </c>
    </row>
    <row r="119">
      <c r="A119" s="1" t="s">
        <v>185</v>
      </c>
      <c r="E119" s="27" t="s">
        <v>180</v>
      </c>
    </row>
    <row r="120" ht="25.5">
      <c r="A120" s="1" t="s">
        <v>178</v>
      </c>
      <c r="B120" s="1">
        <v>27</v>
      </c>
      <c r="C120" s="26" t="s">
        <v>2658</v>
      </c>
      <c r="D120" t="s">
        <v>372</v>
      </c>
      <c r="E120" s="27" t="s">
        <v>2659</v>
      </c>
      <c r="F120" s="28" t="s">
        <v>374</v>
      </c>
      <c r="G120" s="29">
        <v>78.694000000000003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04">
      <c r="A121" s="1" t="s">
        <v>183</v>
      </c>
      <c r="E121" s="27" t="s">
        <v>2756</v>
      </c>
    </row>
    <row r="122" ht="51">
      <c r="A122" s="1" t="s">
        <v>184</v>
      </c>
      <c r="E122" s="33" t="s">
        <v>3008</v>
      </c>
    </row>
    <row r="123">
      <c r="A123" s="1" t="s">
        <v>185</v>
      </c>
      <c r="E123" s="27" t="s">
        <v>180</v>
      </c>
    </row>
    <row r="124" ht="25.5">
      <c r="A124" s="1" t="s">
        <v>178</v>
      </c>
      <c r="B124" s="1">
        <v>28</v>
      </c>
      <c r="C124" s="26" t="s">
        <v>2042</v>
      </c>
      <c r="D124" t="s">
        <v>372</v>
      </c>
      <c r="E124" s="27" t="s">
        <v>2043</v>
      </c>
      <c r="F124" s="28" t="s">
        <v>374</v>
      </c>
      <c r="G124" s="29">
        <v>22.835999999999999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04">
      <c r="A125" s="1" t="s">
        <v>183</v>
      </c>
      <c r="E125" s="27" t="s">
        <v>2756</v>
      </c>
    </row>
    <row r="126" ht="25.5">
      <c r="A126" s="1" t="s">
        <v>184</v>
      </c>
      <c r="E126" s="33" t="s">
        <v>3009</v>
      </c>
    </row>
    <row r="127">
      <c r="A127" s="1" t="s">
        <v>185</v>
      </c>
      <c r="E127" s="27" t="s">
        <v>180</v>
      </c>
    </row>
    <row r="128" ht="25.5">
      <c r="A128" s="1" t="s">
        <v>178</v>
      </c>
      <c r="B128" s="1">
        <v>29</v>
      </c>
      <c r="C128" s="26" t="s">
        <v>2662</v>
      </c>
      <c r="D128" t="s">
        <v>372</v>
      </c>
      <c r="E128" s="27" t="s">
        <v>2663</v>
      </c>
      <c r="F128" s="28" t="s">
        <v>374</v>
      </c>
      <c r="G128" s="29">
        <v>1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180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178.5">
      <c r="A129" s="1" t="s">
        <v>183</v>
      </c>
      <c r="E129" s="27" t="s">
        <v>2758</v>
      </c>
    </row>
    <row r="130" ht="25.5">
      <c r="A130" s="1" t="s">
        <v>184</v>
      </c>
      <c r="E130" s="33" t="s">
        <v>2931</v>
      </c>
    </row>
    <row r="131">
      <c r="A131" s="1" t="s">
        <v>185</v>
      </c>
      <c r="E131" s="27" t="s">
        <v>180</v>
      </c>
    </row>
  </sheetData>
  <sheetProtection sheet="1" objects="1" scenarios="1" spinCount="100000" saltValue="8HAzLsmeu0VzLXw631j6GUAbUnX3lTQtlMs97dgXQN1yQqUXVc9eqXdstb8WKW1ER8l5J3NBD8Wt+F3rqP3UDA==" hashValue="7iHYaI3FVp+13Z3h+gMRNJtwOdAcnAm3XJ8Ge9OU7pXozDmJxDzaaOzv4ZVbBIcU4R3EAMV0urPF9+UuBnEAc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92</v>
      </c>
      <c r="M3" s="20">
        <f>Rekapitulace!C50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92</v>
      </c>
      <c r="D4" s="1"/>
      <c r="E4" s="17" t="s">
        <v>93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COUNTIFS(L8:L157,"=0",A8:A157,"P")+COUNTIFS(L8:L157,"",A8:A157,"P")+SUM(Q8:Q157)</f>
        <v>0</v>
      </c>
    </row>
    <row r="8">
      <c r="A8" s="1" t="s">
        <v>173</v>
      </c>
      <c r="C8" s="22" t="s">
        <v>3010</v>
      </c>
      <c r="E8" s="23" t="s">
        <v>95</v>
      </c>
      <c r="L8" s="24">
        <f>L9+L26+L43+L56+L65+L74+L147+L152</f>
        <v>0</v>
      </c>
      <c r="M8" s="24">
        <f>M9+M26+M43+M56+M65+M74+M147+M152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3011</v>
      </c>
      <c r="D10" t="s">
        <v>180</v>
      </c>
      <c r="E10" s="27" t="s">
        <v>3012</v>
      </c>
      <c r="F10" s="28" t="s">
        <v>201</v>
      </c>
      <c r="G10" s="29">
        <v>27.117999999999999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3013</v>
      </c>
    </row>
    <row r="12" ht="25.5">
      <c r="A12" s="1" t="s">
        <v>184</v>
      </c>
      <c r="E12" s="33" t="s">
        <v>3014</v>
      </c>
    </row>
    <row r="13">
      <c r="A13" s="1" t="s">
        <v>185</v>
      </c>
      <c r="E13" s="27" t="s">
        <v>180</v>
      </c>
    </row>
    <row r="14" ht="25.5">
      <c r="A14" s="1" t="s">
        <v>178</v>
      </c>
      <c r="B14" s="1">
        <v>2</v>
      </c>
      <c r="C14" s="26" t="s">
        <v>3015</v>
      </c>
      <c r="D14" t="s">
        <v>180</v>
      </c>
      <c r="E14" s="27" t="s">
        <v>3016</v>
      </c>
      <c r="F14" s="28" t="s">
        <v>182</v>
      </c>
      <c r="G14" s="29">
        <v>21.693999999999999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835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3017</v>
      </c>
    </row>
    <row r="16" ht="25.5">
      <c r="A16" s="1" t="s">
        <v>184</v>
      </c>
      <c r="E16" s="33" t="s">
        <v>3018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4</v>
      </c>
      <c r="C18" s="26" t="s">
        <v>3019</v>
      </c>
      <c r="D18" t="s">
        <v>180</v>
      </c>
      <c r="E18" s="27" t="s">
        <v>3020</v>
      </c>
      <c r="F18" s="28" t="s">
        <v>182</v>
      </c>
      <c r="G18" s="29">
        <v>3.7010000000000001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3021</v>
      </c>
    </row>
    <row r="20" ht="25.5">
      <c r="A20" s="1" t="s">
        <v>184</v>
      </c>
      <c r="E20" s="33" t="s">
        <v>3022</v>
      </c>
    </row>
    <row r="21">
      <c r="A21" s="1" t="s">
        <v>185</v>
      </c>
      <c r="E21" s="27" t="s">
        <v>180</v>
      </c>
    </row>
    <row r="22">
      <c r="A22" s="1" t="s">
        <v>178</v>
      </c>
      <c r="B22" s="1">
        <v>15</v>
      </c>
      <c r="C22" s="26" t="s">
        <v>3023</v>
      </c>
      <c r="D22" t="s">
        <v>180</v>
      </c>
      <c r="E22" s="27" t="s">
        <v>3024</v>
      </c>
      <c r="F22" s="28" t="s">
        <v>374</v>
      </c>
      <c r="G22" s="29">
        <v>11.894</v>
      </c>
      <c r="H22" s="28">
        <v>1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3024</v>
      </c>
    </row>
    <row r="24" ht="25.5">
      <c r="A24" s="1" t="s">
        <v>184</v>
      </c>
      <c r="E24" s="33" t="s">
        <v>3025</v>
      </c>
    </row>
    <row r="25">
      <c r="A25" s="1" t="s">
        <v>185</v>
      </c>
      <c r="E25" s="27" t="s">
        <v>180</v>
      </c>
    </row>
    <row r="26">
      <c r="A26" s="1" t="s">
        <v>175</v>
      </c>
      <c r="C26" s="22" t="s">
        <v>594</v>
      </c>
      <c r="E26" s="23" t="s">
        <v>595</v>
      </c>
      <c r="L26" s="24">
        <f>SUMIFS(L27:L42,A27:A42,"P")</f>
        <v>0</v>
      </c>
      <c r="M26" s="24">
        <f>SUMIFS(M27:M42,A27:A42,"P")</f>
        <v>0</v>
      </c>
      <c r="N26" s="25"/>
    </row>
    <row r="27">
      <c r="A27" s="1" t="s">
        <v>178</v>
      </c>
      <c r="B27" s="1">
        <v>3</v>
      </c>
      <c r="C27" s="26" t="s">
        <v>3026</v>
      </c>
      <c r="D27" t="s">
        <v>180</v>
      </c>
      <c r="E27" s="27" t="s">
        <v>3027</v>
      </c>
      <c r="F27" s="28" t="s">
        <v>374</v>
      </c>
      <c r="G27" s="29">
        <v>0.089999999999999997</v>
      </c>
      <c r="H27" s="28">
        <v>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835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3027</v>
      </c>
    </row>
    <row r="29" ht="25.5">
      <c r="A29" s="1" t="s">
        <v>184</v>
      </c>
      <c r="E29" s="33" t="s">
        <v>3028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3029</v>
      </c>
      <c r="D31" t="s">
        <v>180</v>
      </c>
      <c r="E31" s="27" t="s">
        <v>3030</v>
      </c>
      <c r="F31" s="28" t="s">
        <v>182</v>
      </c>
      <c r="G31" s="29">
        <v>1</v>
      </c>
      <c r="H31" s="28">
        <v>2.5018699999999998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835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183</v>
      </c>
      <c r="E32" s="27" t="s">
        <v>3031</v>
      </c>
    </row>
    <row r="33" ht="25.5">
      <c r="A33" s="1" t="s">
        <v>184</v>
      </c>
      <c r="E33" s="33" t="s">
        <v>3032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6</v>
      </c>
      <c r="C35" s="26" t="s">
        <v>3033</v>
      </c>
      <c r="D35" t="s">
        <v>180</v>
      </c>
      <c r="E35" s="27" t="s">
        <v>3034</v>
      </c>
      <c r="F35" s="28" t="s">
        <v>374</v>
      </c>
      <c r="G35" s="29">
        <v>0.089999999999999997</v>
      </c>
      <c r="H35" s="28">
        <v>1.0606199999999999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3035</v>
      </c>
    </row>
    <row r="37" ht="25.5">
      <c r="A37" s="1" t="s">
        <v>184</v>
      </c>
      <c r="E37" s="33" t="s">
        <v>3028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16</v>
      </c>
      <c r="C39" s="26" t="s">
        <v>3036</v>
      </c>
      <c r="D39" t="s">
        <v>180</v>
      </c>
      <c r="E39" s="27" t="s">
        <v>3037</v>
      </c>
      <c r="F39" s="28" t="s">
        <v>182</v>
      </c>
      <c r="G39" s="29">
        <v>1</v>
      </c>
      <c r="H39" s="28">
        <v>2.4289999999999998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3037</v>
      </c>
    </row>
    <row r="41" ht="25.5">
      <c r="A41" s="1" t="s">
        <v>184</v>
      </c>
      <c r="E41" s="33" t="s">
        <v>3032</v>
      </c>
    </row>
    <row r="42">
      <c r="A42" s="1" t="s">
        <v>185</v>
      </c>
      <c r="E42" s="27" t="s">
        <v>180</v>
      </c>
    </row>
    <row r="43">
      <c r="A43" s="1" t="s">
        <v>175</v>
      </c>
      <c r="C43" s="22" t="s">
        <v>3038</v>
      </c>
      <c r="E43" s="23" t="s">
        <v>3039</v>
      </c>
      <c r="L43" s="24">
        <f>SUMIFS(L44:L55,A44:A55,"P")</f>
        <v>0</v>
      </c>
      <c r="M43" s="24">
        <f>SUMIFS(M44:M55,A44:A55,"P")</f>
        <v>0</v>
      </c>
      <c r="N43" s="25"/>
    </row>
    <row r="44">
      <c r="A44" s="1" t="s">
        <v>178</v>
      </c>
      <c r="B44" s="1">
        <v>33</v>
      </c>
      <c r="C44" s="26" t="s">
        <v>3040</v>
      </c>
      <c r="D44" t="s">
        <v>180</v>
      </c>
      <c r="E44" s="27" t="s">
        <v>3041</v>
      </c>
      <c r="F44" s="28" t="s">
        <v>207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180</v>
      </c>
      <c r="O44" s="32">
        <f>M44*AA44</f>
        <v>0</v>
      </c>
      <c r="P44" s="1">
        <v>3</v>
      </c>
      <c r="AA44" s="1">
        <f>IF(P44=1,$O$3,IF(P44=2,$O$4,$O$5))</f>
        <v>0</v>
      </c>
    </row>
    <row r="45" ht="63.75">
      <c r="A45" s="1" t="s">
        <v>183</v>
      </c>
      <c r="E45" s="27" t="s">
        <v>3042</v>
      </c>
    </row>
    <row r="46">
      <c r="A46" s="1" t="s">
        <v>184</v>
      </c>
      <c r="E46" s="33" t="s">
        <v>1159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34</v>
      </c>
      <c r="C48" s="26" t="s">
        <v>3043</v>
      </c>
      <c r="D48" t="s">
        <v>180</v>
      </c>
      <c r="E48" s="27" t="s">
        <v>3044</v>
      </c>
      <c r="F48" s="28" t="s">
        <v>207</v>
      </c>
      <c r="G48" s="29">
        <v>1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180</v>
      </c>
      <c r="O48" s="32">
        <f>M48*AA48</f>
        <v>0</v>
      </c>
      <c r="P48" s="1">
        <v>3</v>
      </c>
      <c r="AA48" s="1">
        <f>IF(P48=1,$O$3,IF(P48=2,$O$4,$O$5))</f>
        <v>0</v>
      </c>
    </row>
    <row r="49" ht="63.75">
      <c r="A49" s="1" t="s">
        <v>183</v>
      </c>
      <c r="E49" s="27" t="s">
        <v>3042</v>
      </c>
    </row>
    <row r="50">
      <c r="A50" s="1" t="s">
        <v>184</v>
      </c>
      <c r="E50" s="33" t="s">
        <v>1159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35</v>
      </c>
      <c r="C52" s="26" t="s">
        <v>3045</v>
      </c>
      <c r="D52" t="s">
        <v>180</v>
      </c>
      <c r="E52" s="27" t="s">
        <v>3046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180</v>
      </c>
      <c r="O52" s="32">
        <f>M52*AA52</f>
        <v>0</v>
      </c>
      <c r="P52" s="1">
        <v>3</v>
      </c>
      <c r="AA52" s="1">
        <f>IF(P52=1,$O$3,IF(P52=2,$O$4,$O$5))</f>
        <v>0</v>
      </c>
    </row>
    <row r="53" ht="63.75">
      <c r="A53" s="1" t="s">
        <v>183</v>
      </c>
      <c r="E53" s="27" t="s">
        <v>3042</v>
      </c>
    </row>
    <row r="54" ht="25.5">
      <c r="A54" s="1" t="s">
        <v>184</v>
      </c>
      <c r="E54" s="33" t="s">
        <v>2931</v>
      </c>
    </row>
    <row r="55">
      <c r="A55" s="1" t="s">
        <v>185</v>
      </c>
      <c r="E55" s="27" t="s">
        <v>180</v>
      </c>
    </row>
    <row r="56">
      <c r="A56" s="1" t="s">
        <v>175</v>
      </c>
      <c r="C56" s="22" t="s">
        <v>608</v>
      </c>
      <c r="E56" s="23" t="s">
        <v>609</v>
      </c>
      <c r="L56" s="24">
        <f>SUMIFS(L57:L64,A57:A64,"P")</f>
        <v>0</v>
      </c>
      <c r="M56" s="24">
        <f>SUMIFS(M57:M64,A57:A64,"P")</f>
        <v>0</v>
      </c>
      <c r="N56" s="25"/>
    </row>
    <row r="57">
      <c r="A57" s="1" t="s">
        <v>178</v>
      </c>
      <c r="B57" s="1">
        <v>18</v>
      </c>
      <c r="C57" s="26" t="s">
        <v>3047</v>
      </c>
      <c r="D57" t="s">
        <v>180</v>
      </c>
      <c r="E57" s="27" t="s">
        <v>3048</v>
      </c>
      <c r="F57" s="28" t="s">
        <v>201</v>
      </c>
      <c r="G57" s="29">
        <v>29.614999999999998</v>
      </c>
      <c r="H57" s="28">
        <v>0.113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835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3048</v>
      </c>
    </row>
    <row r="59" ht="38.25">
      <c r="A59" s="1" t="s">
        <v>184</v>
      </c>
      <c r="E59" s="33" t="s">
        <v>3049</v>
      </c>
    </row>
    <row r="60">
      <c r="A60" s="1" t="s">
        <v>185</v>
      </c>
      <c r="E60" s="27" t="s">
        <v>180</v>
      </c>
    </row>
    <row r="61">
      <c r="A61" s="1" t="s">
        <v>178</v>
      </c>
      <c r="B61" s="1">
        <v>19</v>
      </c>
      <c r="C61" s="26" t="s">
        <v>3050</v>
      </c>
      <c r="D61" t="s">
        <v>180</v>
      </c>
      <c r="E61" s="27" t="s">
        <v>3051</v>
      </c>
      <c r="F61" s="28" t="s">
        <v>201</v>
      </c>
      <c r="G61" s="29">
        <v>28.751999999999999</v>
      </c>
      <c r="H61" s="28">
        <v>0.089219999999999994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835</v>
      </c>
      <c r="O61" s="32">
        <f>M61*AA61</f>
        <v>0</v>
      </c>
      <c r="P61" s="1">
        <v>3</v>
      </c>
      <c r="AA61" s="1">
        <f>IF(P61=1,$O$3,IF(P61=2,$O$4,$O$5))</f>
        <v>0</v>
      </c>
    </row>
    <row r="62" ht="51">
      <c r="A62" s="1" t="s">
        <v>183</v>
      </c>
      <c r="E62" s="27" t="s">
        <v>3052</v>
      </c>
    </row>
    <row r="63" ht="25.5">
      <c r="A63" s="1" t="s">
        <v>184</v>
      </c>
      <c r="E63" s="33" t="s">
        <v>3053</v>
      </c>
    </row>
    <row r="64">
      <c r="A64" s="1" t="s">
        <v>185</v>
      </c>
      <c r="E64" s="27" t="s">
        <v>180</v>
      </c>
    </row>
    <row r="65">
      <c r="A65" s="1" t="s">
        <v>175</v>
      </c>
      <c r="C65" s="22" t="s">
        <v>2997</v>
      </c>
      <c r="E65" s="23" t="s">
        <v>2998</v>
      </c>
      <c r="L65" s="24">
        <f>SUMIFS(L66:L73,A66:A73,"P")</f>
        <v>0</v>
      </c>
      <c r="M65" s="24">
        <f>SUMIFS(M66:M73,A66:A73,"P")</f>
        <v>0</v>
      </c>
      <c r="N65" s="25"/>
    </row>
    <row r="66">
      <c r="A66" s="1" t="s">
        <v>178</v>
      </c>
      <c r="B66" s="1">
        <v>17</v>
      </c>
      <c r="C66" s="26" t="s">
        <v>3054</v>
      </c>
      <c r="D66" t="s">
        <v>180</v>
      </c>
      <c r="E66" s="27" t="s">
        <v>3055</v>
      </c>
      <c r="F66" s="28" t="s">
        <v>194</v>
      </c>
      <c r="G66" s="29">
        <v>36</v>
      </c>
      <c r="H66" s="28">
        <v>0.028000000000000001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835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3055</v>
      </c>
    </row>
    <row r="68" ht="25.5">
      <c r="A68" s="1" t="s">
        <v>184</v>
      </c>
      <c r="E68" s="33" t="s">
        <v>3056</v>
      </c>
    </row>
    <row r="69">
      <c r="A69" s="1" t="s">
        <v>185</v>
      </c>
      <c r="E69" s="27" t="s">
        <v>180</v>
      </c>
    </row>
    <row r="70">
      <c r="A70" s="1" t="s">
        <v>178</v>
      </c>
      <c r="B70" s="1">
        <v>20</v>
      </c>
      <c r="C70" s="26" t="s">
        <v>3057</v>
      </c>
      <c r="D70" t="s">
        <v>180</v>
      </c>
      <c r="E70" s="27" t="s">
        <v>3058</v>
      </c>
      <c r="F70" s="28" t="s">
        <v>194</v>
      </c>
      <c r="G70" s="29">
        <v>36</v>
      </c>
      <c r="H70" s="28">
        <v>0.12895000000000001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835</v>
      </c>
      <c r="O70" s="32">
        <f>M70*AA70</f>
        <v>0</v>
      </c>
      <c r="P70" s="1">
        <v>3</v>
      </c>
      <c r="AA70" s="1">
        <f>IF(P70=1,$O$3,IF(P70=2,$O$4,$O$5))</f>
        <v>0</v>
      </c>
    </row>
    <row r="71" ht="25.5">
      <c r="A71" s="1" t="s">
        <v>183</v>
      </c>
      <c r="E71" s="27" t="s">
        <v>3059</v>
      </c>
    </row>
    <row r="72" ht="25.5">
      <c r="A72" s="1" t="s">
        <v>184</v>
      </c>
      <c r="E72" s="33" t="s">
        <v>3056</v>
      </c>
    </row>
    <row r="73">
      <c r="A73" s="1" t="s">
        <v>185</v>
      </c>
      <c r="E73" s="27" t="s">
        <v>180</v>
      </c>
    </row>
    <row r="74">
      <c r="A74" s="1" t="s">
        <v>175</v>
      </c>
      <c r="C74" s="22" t="s">
        <v>3060</v>
      </c>
      <c r="E74" s="23" t="s">
        <v>3061</v>
      </c>
      <c r="L74" s="24">
        <f>SUMIFS(L75:L146,A75:A146,"P")</f>
        <v>0</v>
      </c>
      <c r="M74" s="24">
        <f>SUMIFS(M75:M146,A75:A146,"P")</f>
        <v>0</v>
      </c>
      <c r="N74" s="25"/>
    </row>
    <row r="75">
      <c r="A75" s="1" t="s">
        <v>178</v>
      </c>
      <c r="B75" s="1">
        <v>7</v>
      </c>
      <c r="C75" s="26" t="s">
        <v>3062</v>
      </c>
      <c r="D75" t="s">
        <v>180</v>
      </c>
      <c r="E75" s="27" t="s">
        <v>3063</v>
      </c>
      <c r="F75" s="28" t="s">
        <v>194</v>
      </c>
      <c r="G75" s="29">
        <v>13.343999999999999</v>
      </c>
      <c r="H75" s="28">
        <v>0.00134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835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183</v>
      </c>
      <c r="E76" s="27" t="s">
        <v>3063</v>
      </c>
    </row>
    <row r="77" ht="38.25">
      <c r="A77" s="1" t="s">
        <v>184</v>
      </c>
      <c r="E77" s="33" t="s">
        <v>3064</v>
      </c>
    </row>
    <row r="78">
      <c r="A78" s="1" t="s">
        <v>185</v>
      </c>
      <c r="E78" s="27" t="s">
        <v>180</v>
      </c>
    </row>
    <row r="79">
      <c r="A79" s="1" t="s">
        <v>178</v>
      </c>
      <c r="B79" s="1">
        <v>8</v>
      </c>
      <c r="C79" s="26" t="s">
        <v>3065</v>
      </c>
      <c r="D79" t="s">
        <v>180</v>
      </c>
      <c r="E79" s="27" t="s">
        <v>3066</v>
      </c>
      <c r="F79" s="28" t="s">
        <v>194</v>
      </c>
      <c r="G79" s="29">
        <v>6.7919999999999998</v>
      </c>
      <c r="H79" s="28">
        <v>0.00173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835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183</v>
      </c>
      <c r="E80" s="27" t="s">
        <v>3066</v>
      </c>
    </row>
    <row r="81" ht="25.5">
      <c r="A81" s="1" t="s">
        <v>184</v>
      </c>
      <c r="E81" s="33" t="s">
        <v>3067</v>
      </c>
    </row>
    <row r="82">
      <c r="A82" s="1" t="s">
        <v>185</v>
      </c>
      <c r="E82" s="27" t="s">
        <v>180</v>
      </c>
    </row>
    <row r="83">
      <c r="A83" s="1" t="s">
        <v>178</v>
      </c>
      <c r="B83" s="1">
        <v>9</v>
      </c>
      <c r="C83" s="26" t="s">
        <v>3068</v>
      </c>
      <c r="D83" t="s">
        <v>180</v>
      </c>
      <c r="E83" s="27" t="s">
        <v>3069</v>
      </c>
      <c r="F83" s="28" t="s">
        <v>207</v>
      </c>
      <c r="G83" s="29">
        <v>2</v>
      </c>
      <c r="H83" s="28">
        <v>0.0027100000000000002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3069</v>
      </c>
    </row>
    <row r="85" ht="25.5">
      <c r="A85" s="1" t="s">
        <v>184</v>
      </c>
      <c r="E85" s="33" t="s">
        <v>2847</v>
      </c>
    </row>
    <row r="86">
      <c r="A86" s="1" t="s">
        <v>185</v>
      </c>
      <c r="E86" s="27" t="s">
        <v>180</v>
      </c>
    </row>
    <row r="87">
      <c r="A87" s="1" t="s">
        <v>178</v>
      </c>
      <c r="B87" s="1">
        <v>10</v>
      </c>
      <c r="C87" s="26" t="s">
        <v>3070</v>
      </c>
      <c r="D87" t="s">
        <v>180</v>
      </c>
      <c r="E87" s="27" t="s">
        <v>3071</v>
      </c>
      <c r="F87" s="28" t="s">
        <v>207</v>
      </c>
      <c r="G87" s="29">
        <v>14</v>
      </c>
      <c r="H87" s="28">
        <v>0.00038000000000000002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835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3071</v>
      </c>
    </row>
    <row r="89">
      <c r="A89" s="1" t="s">
        <v>184</v>
      </c>
    </row>
    <row r="90">
      <c r="A90" s="1" t="s">
        <v>185</v>
      </c>
      <c r="E90" s="27" t="s">
        <v>180</v>
      </c>
    </row>
    <row r="91">
      <c r="A91" s="1" t="s">
        <v>178</v>
      </c>
      <c r="B91" s="1">
        <v>11</v>
      </c>
      <c r="C91" s="26" t="s">
        <v>3072</v>
      </c>
      <c r="D91" t="s">
        <v>180</v>
      </c>
      <c r="E91" s="27" t="s">
        <v>3073</v>
      </c>
      <c r="F91" s="28" t="s">
        <v>207</v>
      </c>
      <c r="G91" s="29">
        <v>4</v>
      </c>
      <c r="H91" s="28">
        <v>0.00092000000000000003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835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3073</v>
      </c>
    </row>
    <row r="93">
      <c r="A93" s="1" t="s">
        <v>184</v>
      </c>
    </row>
    <row r="94">
      <c r="A94" s="1" t="s">
        <v>185</v>
      </c>
      <c r="E94" s="27" t="s">
        <v>180</v>
      </c>
    </row>
    <row r="95">
      <c r="A95" s="1" t="s">
        <v>178</v>
      </c>
      <c r="B95" s="1">
        <v>12</v>
      </c>
      <c r="C95" s="26" t="s">
        <v>3074</v>
      </c>
      <c r="D95" t="s">
        <v>180</v>
      </c>
      <c r="E95" s="27" t="s">
        <v>3075</v>
      </c>
      <c r="F95" s="28" t="s">
        <v>207</v>
      </c>
      <c r="G95" s="29">
        <v>2</v>
      </c>
      <c r="H95" s="28">
        <v>0.0022200000000000002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835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3075</v>
      </c>
    </row>
    <row r="97">
      <c r="A97" s="1" t="s">
        <v>184</v>
      </c>
    </row>
    <row r="98">
      <c r="A98" s="1" t="s">
        <v>185</v>
      </c>
      <c r="E98" s="27" t="s">
        <v>180</v>
      </c>
    </row>
    <row r="99">
      <c r="A99" s="1" t="s">
        <v>178</v>
      </c>
      <c r="B99" s="1">
        <v>13</v>
      </c>
      <c r="C99" s="26" t="s">
        <v>3076</v>
      </c>
      <c r="D99" t="s">
        <v>180</v>
      </c>
      <c r="E99" s="27" t="s">
        <v>3077</v>
      </c>
      <c r="F99" s="28" t="s">
        <v>207</v>
      </c>
      <c r="G99" s="29">
        <v>4</v>
      </c>
      <c r="H99" s="28">
        <v>0.0013600000000000001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835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3077</v>
      </c>
    </row>
    <row r="101" ht="25.5">
      <c r="A101" s="1" t="s">
        <v>184</v>
      </c>
      <c r="E101" s="33" t="s">
        <v>3078</v>
      </c>
    </row>
    <row r="102">
      <c r="A102" s="1" t="s">
        <v>185</v>
      </c>
      <c r="E102" s="27" t="s">
        <v>180</v>
      </c>
    </row>
    <row r="103">
      <c r="A103" s="1" t="s">
        <v>178</v>
      </c>
      <c r="B103" s="1">
        <v>14</v>
      </c>
      <c r="C103" s="26" t="s">
        <v>3079</v>
      </c>
      <c r="D103" t="s">
        <v>180</v>
      </c>
      <c r="E103" s="27" t="s">
        <v>3080</v>
      </c>
      <c r="F103" s="28" t="s">
        <v>207</v>
      </c>
      <c r="G103" s="29">
        <v>20</v>
      </c>
      <c r="H103" s="28">
        <v>0.00084999999999999995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835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3080</v>
      </c>
    </row>
    <row r="105" ht="25.5">
      <c r="A105" s="1" t="s">
        <v>184</v>
      </c>
      <c r="E105" s="33" t="s">
        <v>3081</v>
      </c>
    </row>
    <row r="106">
      <c r="A106" s="1" t="s">
        <v>185</v>
      </c>
      <c r="E106" s="27" t="s">
        <v>180</v>
      </c>
    </row>
    <row r="107">
      <c r="A107" s="1" t="s">
        <v>178</v>
      </c>
      <c r="B107" s="1">
        <v>21</v>
      </c>
      <c r="C107" s="26" t="s">
        <v>3082</v>
      </c>
      <c r="D107" t="s">
        <v>180</v>
      </c>
      <c r="E107" s="27" t="s">
        <v>3083</v>
      </c>
      <c r="F107" s="28" t="s">
        <v>194</v>
      </c>
      <c r="G107" s="29">
        <v>11.119999999999999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835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3084</v>
      </c>
    </row>
    <row r="109" ht="25.5">
      <c r="A109" s="1" t="s">
        <v>184</v>
      </c>
      <c r="E109" s="33" t="s">
        <v>3085</v>
      </c>
    </row>
    <row r="110">
      <c r="A110" s="1" t="s">
        <v>185</v>
      </c>
      <c r="E110" s="27" t="s">
        <v>180</v>
      </c>
    </row>
    <row r="111">
      <c r="A111" s="1" t="s">
        <v>178</v>
      </c>
      <c r="B111" s="1">
        <v>22</v>
      </c>
      <c r="C111" s="26" t="s">
        <v>3086</v>
      </c>
      <c r="D111" t="s">
        <v>180</v>
      </c>
      <c r="E111" s="27" t="s">
        <v>3087</v>
      </c>
      <c r="F111" s="28" t="s">
        <v>207</v>
      </c>
      <c r="G111" s="29">
        <v>20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835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3088</v>
      </c>
    </row>
    <row r="113">
      <c r="A113" s="1" t="s">
        <v>184</v>
      </c>
    </row>
    <row r="114">
      <c r="A114" s="1" t="s">
        <v>185</v>
      </c>
      <c r="E114" s="27" t="s">
        <v>180</v>
      </c>
    </row>
    <row r="115">
      <c r="A115" s="1" t="s">
        <v>178</v>
      </c>
      <c r="B115" s="1">
        <v>23</v>
      </c>
      <c r="C115" s="26" t="s">
        <v>3089</v>
      </c>
      <c r="D115" t="s">
        <v>180</v>
      </c>
      <c r="E115" s="27" t="s">
        <v>3090</v>
      </c>
      <c r="F115" s="28" t="s">
        <v>207</v>
      </c>
      <c r="G115" s="29">
        <v>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835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3091</v>
      </c>
    </row>
    <row r="117" ht="25.5">
      <c r="A117" s="1" t="s">
        <v>184</v>
      </c>
      <c r="E117" s="33" t="s">
        <v>2847</v>
      </c>
    </row>
    <row r="118">
      <c r="A118" s="1" t="s">
        <v>185</v>
      </c>
      <c r="E118" s="27" t="s">
        <v>180</v>
      </c>
    </row>
    <row r="119">
      <c r="A119" s="1" t="s">
        <v>178</v>
      </c>
      <c r="B119" s="1">
        <v>24</v>
      </c>
      <c r="C119" s="26" t="s">
        <v>3092</v>
      </c>
      <c r="D119" t="s">
        <v>180</v>
      </c>
      <c r="E119" s="27" t="s">
        <v>3093</v>
      </c>
      <c r="F119" s="28" t="s">
        <v>207</v>
      </c>
      <c r="G119" s="29">
        <v>4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835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3094</v>
      </c>
    </row>
    <row r="121" ht="25.5">
      <c r="A121" s="1" t="s">
        <v>184</v>
      </c>
      <c r="E121" s="33" t="s">
        <v>3078</v>
      </c>
    </row>
    <row r="122">
      <c r="A122" s="1" t="s">
        <v>185</v>
      </c>
      <c r="E122" s="27" t="s">
        <v>180</v>
      </c>
    </row>
    <row r="123">
      <c r="A123" s="1" t="s">
        <v>178</v>
      </c>
      <c r="B123" s="1">
        <v>25</v>
      </c>
      <c r="C123" s="26" t="s">
        <v>3095</v>
      </c>
      <c r="D123" t="s">
        <v>180</v>
      </c>
      <c r="E123" s="27" t="s">
        <v>3096</v>
      </c>
      <c r="F123" s="28" t="s">
        <v>207</v>
      </c>
      <c r="G123" s="29">
        <v>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835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3097</v>
      </c>
    </row>
    <row r="125">
      <c r="A125" s="1" t="s">
        <v>184</v>
      </c>
    </row>
    <row r="126">
      <c r="A126" s="1" t="s">
        <v>185</v>
      </c>
      <c r="E126" s="27" t="s">
        <v>180</v>
      </c>
    </row>
    <row r="127">
      <c r="A127" s="1" t="s">
        <v>178</v>
      </c>
      <c r="B127" s="1">
        <v>26</v>
      </c>
      <c r="C127" s="26" t="s">
        <v>3098</v>
      </c>
      <c r="D127" t="s">
        <v>180</v>
      </c>
      <c r="E127" s="27" t="s">
        <v>3099</v>
      </c>
      <c r="F127" s="28" t="s">
        <v>194</v>
      </c>
      <c r="G127" s="29">
        <v>6.7919999999999998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835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3100</v>
      </c>
    </row>
    <row r="129" ht="25.5">
      <c r="A129" s="1" t="s">
        <v>184</v>
      </c>
      <c r="E129" s="33" t="s">
        <v>3067</v>
      </c>
    </row>
    <row r="130">
      <c r="A130" s="1" t="s">
        <v>185</v>
      </c>
      <c r="E130" s="27" t="s">
        <v>180</v>
      </c>
    </row>
    <row r="131">
      <c r="A131" s="1" t="s">
        <v>178</v>
      </c>
      <c r="B131" s="1">
        <v>27</v>
      </c>
      <c r="C131" s="26" t="s">
        <v>3101</v>
      </c>
      <c r="D131" t="s">
        <v>180</v>
      </c>
      <c r="E131" s="27" t="s">
        <v>3102</v>
      </c>
      <c r="F131" s="28" t="s">
        <v>207</v>
      </c>
      <c r="G131" s="29">
        <v>14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835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3103</v>
      </c>
    </row>
    <row r="133" ht="38.25">
      <c r="A133" s="1" t="s">
        <v>184</v>
      </c>
      <c r="E133" s="33" t="s">
        <v>3104</v>
      </c>
    </row>
    <row r="134">
      <c r="A134" s="1" t="s">
        <v>185</v>
      </c>
      <c r="E134" s="27" t="s">
        <v>180</v>
      </c>
    </row>
    <row r="135">
      <c r="A135" s="1" t="s">
        <v>178</v>
      </c>
      <c r="B135" s="1">
        <v>28</v>
      </c>
      <c r="C135" s="26" t="s">
        <v>3105</v>
      </c>
      <c r="D135" t="s">
        <v>180</v>
      </c>
      <c r="E135" s="27" t="s">
        <v>3106</v>
      </c>
      <c r="F135" s="28" t="s">
        <v>207</v>
      </c>
      <c r="G135" s="29">
        <v>4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835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3107</v>
      </c>
    </row>
    <row r="137" ht="25.5">
      <c r="A137" s="1" t="s">
        <v>184</v>
      </c>
      <c r="E137" s="33" t="s">
        <v>3078</v>
      </c>
    </row>
    <row r="138">
      <c r="A138" s="1" t="s">
        <v>185</v>
      </c>
      <c r="E138" s="27" t="s">
        <v>180</v>
      </c>
    </row>
    <row r="139">
      <c r="A139" s="1" t="s">
        <v>178</v>
      </c>
      <c r="B139" s="1">
        <v>29</v>
      </c>
      <c r="C139" s="26" t="s">
        <v>3108</v>
      </c>
      <c r="D139" t="s">
        <v>180</v>
      </c>
      <c r="E139" s="27" t="s">
        <v>3109</v>
      </c>
      <c r="F139" s="28" t="s">
        <v>207</v>
      </c>
      <c r="G139" s="29">
        <v>2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835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3110</v>
      </c>
    </row>
    <row r="141" ht="25.5">
      <c r="A141" s="1" t="s">
        <v>184</v>
      </c>
      <c r="E141" s="33" t="s">
        <v>2847</v>
      </c>
    </row>
    <row r="142">
      <c r="A142" s="1" t="s">
        <v>185</v>
      </c>
      <c r="E142" s="27" t="s">
        <v>180</v>
      </c>
    </row>
    <row r="143">
      <c r="A143" s="1" t="s">
        <v>178</v>
      </c>
      <c r="B143" s="1">
        <v>31</v>
      </c>
      <c r="C143" s="26" t="s">
        <v>3111</v>
      </c>
      <c r="D143" t="s">
        <v>180</v>
      </c>
      <c r="E143" s="27" t="s">
        <v>3112</v>
      </c>
      <c r="F143" s="28" t="s">
        <v>374</v>
      </c>
      <c r="G143" s="29">
        <v>0.067000000000000004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835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 ht="25.5">
      <c r="A144" s="1" t="s">
        <v>183</v>
      </c>
      <c r="E144" s="27" t="s">
        <v>3113</v>
      </c>
    </row>
    <row r="145">
      <c r="A145" s="1" t="s">
        <v>184</v>
      </c>
    </row>
    <row r="146">
      <c r="A146" s="1" t="s">
        <v>185</v>
      </c>
      <c r="E146" s="27" t="s">
        <v>180</v>
      </c>
    </row>
    <row r="147">
      <c r="A147" s="1" t="s">
        <v>175</v>
      </c>
      <c r="C147" s="22" t="s">
        <v>369</v>
      </c>
      <c r="E147" s="23" t="s">
        <v>855</v>
      </c>
      <c r="L147" s="24">
        <f>SUMIFS(L148:L151,A148:A151,"P")</f>
        <v>0</v>
      </c>
      <c r="M147" s="24">
        <f>SUMIFS(M148:M151,A148:A151,"P")</f>
        <v>0</v>
      </c>
      <c r="N147" s="25"/>
    </row>
    <row r="148" ht="25.5">
      <c r="A148" s="1" t="s">
        <v>178</v>
      </c>
      <c r="B148" s="1">
        <v>32</v>
      </c>
      <c r="C148" s="26" t="s">
        <v>666</v>
      </c>
      <c r="D148" t="s">
        <v>372</v>
      </c>
      <c r="E148" s="27" t="s">
        <v>667</v>
      </c>
      <c r="F148" s="28" t="s">
        <v>374</v>
      </c>
      <c r="G148" s="29">
        <v>58.573999999999998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180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38.25">
      <c r="A149" s="1" t="s">
        <v>183</v>
      </c>
      <c r="E149" s="27" t="s">
        <v>1554</v>
      </c>
    </row>
    <row r="150">
      <c r="A150" s="1" t="s">
        <v>184</v>
      </c>
      <c r="E150" s="33" t="s">
        <v>3114</v>
      </c>
    </row>
    <row r="151" ht="153">
      <c r="A151" s="1" t="s">
        <v>185</v>
      </c>
      <c r="E151" s="27" t="s">
        <v>859</v>
      </c>
    </row>
    <row r="152">
      <c r="A152" s="1" t="s">
        <v>175</v>
      </c>
      <c r="C152" s="22" t="s">
        <v>3115</v>
      </c>
      <c r="E152" s="23" t="s">
        <v>3116</v>
      </c>
      <c r="L152" s="24">
        <f>SUMIFS(L153:L156,A153:A156,"P")</f>
        <v>0</v>
      </c>
      <c r="M152" s="24">
        <f>SUMIFS(M153:M156,A153:A156,"P")</f>
        <v>0</v>
      </c>
      <c r="N152" s="25"/>
    </row>
    <row r="153">
      <c r="A153" s="1" t="s">
        <v>178</v>
      </c>
      <c r="B153" s="1">
        <v>30</v>
      </c>
      <c r="C153" s="26" t="s">
        <v>3117</v>
      </c>
      <c r="D153" t="s">
        <v>180</v>
      </c>
      <c r="E153" s="27" t="s">
        <v>3118</v>
      </c>
      <c r="F153" s="28" t="s">
        <v>374</v>
      </c>
      <c r="G153" s="29">
        <v>28.571999999999999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835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51">
      <c r="A154" s="1" t="s">
        <v>183</v>
      </c>
      <c r="E154" s="27" t="s">
        <v>3119</v>
      </c>
    </row>
    <row r="155">
      <c r="A155" s="1" t="s">
        <v>184</v>
      </c>
    </row>
    <row r="156">
      <c r="A156" s="1" t="s">
        <v>185</v>
      </c>
      <c r="E156" s="27" t="s">
        <v>180</v>
      </c>
    </row>
  </sheetData>
  <sheetProtection sheet="1" objects="1" scenarios="1" spinCount="100000" saltValue="A9lTdwfFtbsEtqsho5gLyaysxeSWmM2D1K3/VK3b1i4sKvmHO5xrzqqj5H7c4/V0Auy3iFfr72htn9h+Of5Diw==" hashValue="Hrdw7ESaQHhWyVkLceQDVzqHo8F5OQspSMjOEgfiRsRqEZ9RQoLEq8fqZjVh0Rz01J04wL7p8sGM+Mpr9swva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96</v>
      </c>
      <c r="M3" s="20">
        <f>Rekapitulace!C52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96</v>
      </c>
      <c r="D4" s="1"/>
      <c r="E4" s="17" t="s">
        <v>97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COUNTIFS(L8:L161,"=0",A8:A161,"P")+COUNTIFS(L8:L161,"",A8:A161,"P")+SUM(Q8:Q161)</f>
        <v>0</v>
      </c>
    </row>
    <row r="8">
      <c r="A8" s="1" t="s">
        <v>173</v>
      </c>
      <c r="C8" s="22" t="s">
        <v>3120</v>
      </c>
      <c r="E8" s="23" t="s">
        <v>99</v>
      </c>
      <c r="L8" s="24">
        <f>L9+L46+L51+L56+L61+L66+L115+L144</f>
        <v>0</v>
      </c>
      <c r="M8" s="24">
        <f>M9+M46+M51+M56+M61+M66+M115+M144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178</v>
      </c>
      <c r="B10" s="1">
        <v>1</v>
      </c>
      <c r="C10" s="26" t="s">
        <v>3121</v>
      </c>
      <c r="D10" t="s">
        <v>180</v>
      </c>
      <c r="E10" s="27" t="s">
        <v>3122</v>
      </c>
      <c r="F10" s="28" t="s">
        <v>1060</v>
      </c>
      <c r="G10" s="29">
        <v>4.1929999999999996</v>
      </c>
      <c r="H10" s="28">
        <v>0.001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3122</v>
      </c>
    </row>
    <row r="12" ht="25.5">
      <c r="A12" s="1" t="s">
        <v>184</v>
      </c>
      <c r="E12" s="33" t="s">
        <v>3123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2</v>
      </c>
      <c r="C14" s="26" t="s">
        <v>3124</v>
      </c>
      <c r="D14" t="s">
        <v>180</v>
      </c>
      <c r="E14" s="27" t="s">
        <v>3125</v>
      </c>
      <c r="F14" s="28" t="s">
        <v>182</v>
      </c>
      <c r="G14" s="29">
        <v>1.5269999999999999</v>
      </c>
      <c r="H14" s="28">
        <v>0.20999999999999999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3125</v>
      </c>
    </row>
    <row r="16" ht="25.5">
      <c r="A16" s="1" t="s">
        <v>184</v>
      </c>
      <c r="E16" s="33" t="s">
        <v>3126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3</v>
      </c>
      <c r="C18" s="26" t="s">
        <v>3127</v>
      </c>
      <c r="D18" t="s">
        <v>180</v>
      </c>
      <c r="E18" s="27" t="s">
        <v>3128</v>
      </c>
      <c r="F18" s="28" t="s">
        <v>182</v>
      </c>
      <c r="G18" s="29">
        <v>160.751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835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3129</v>
      </c>
    </row>
    <row r="20">
      <c r="A20" s="1" t="s">
        <v>184</v>
      </c>
    </row>
    <row r="21">
      <c r="A21" s="1" t="s">
        <v>185</v>
      </c>
      <c r="E21" s="27" t="s">
        <v>180</v>
      </c>
    </row>
    <row r="22" ht="25.5">
      <c r="A22" s="1" t="s">
        <v>178</v>
      </c>
      <c r="B22" s="1">
        <v>4</v>
      </c>
      <c r="C22" s="26" t="s">
        <v>3130</v>
      </c>
      <c r="D22" t="s">
        <v>180</v>
      </c>
      <c r="E22" s="27" t="s">
        <v>3131</v>
      </c>
      <c r="F22" s="28" t="s">
        <v>201</v>
      </c>
      <c r="G22" s="29">
        <v>299.48000000000002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835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183</v>
      </c>
      <c r="E23" s="27" t="s">
        <v>3132</v>
      </c>
    </row>
    <row r="24" ht="114.75">
      <c r="A24" s="1" t="s">
        <v>184</v>
      </c>
      <c r="E24" s="33" t="s">
        <v>3133</v>
      </c>
    </row>
    <row r="25">
      <c r="A25" s="1" t="s">
        <v>185</v>
      </c>
      <c r="E25" s="27" t="s">
        <v>180</v>
      </c>
    </row>
    <row r="26">
      <c r="A26" s="1" t="s">
        <v>178</v>
      </c>
      <c r="B26" s="1">
        <v>5</v>
      </c>
      <c r="C26" s="26" t="s">
        <v>3134</v>
      </c>
      <c r="D26" t="s">
        <v>180</v>
      </c>
      <c r="E26" s="27" t="s">
        <v>3135</v>
      </c>
      <c r="F26" s="28" t="s">
        <v>201</v>
      </c>
      <c r="G26" s="29">
        <v>299.48000000000002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835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183</v>
      </c>
      <c r="E27" s="27" t="s">
        <v>3136</v>
      </c>
    </row>
    <row r="28">
      <c r="A28" s="1" t="s">
        <v>184</v>
      </c>
      <c r="E28" s="33" t="s">
        <v>3137</v>
      </c>
    </row>
    <row r="29">
      <c r="A29" s="1" t="s">
        <v>185</v>
      </c>
      <c r="E29" s="27" t="s">
        <v>180</v>
      </c>
    </row>
    <row r="30">
      <c r="A30" s="1" t="s">
        <v>178</v>
      </c>
      <c r="B30" s="1">
        <v>6</v>
      </c>
      <c r="C30" s="26" t="s">
        <v>3138</v>
      </c>
      <c r="D30" t="s">
        <v>180</v>
      </c>
      <c r="E30" s="27" t="s">
        <v>3139</v>
      </c>
      <c r="F30" s="28" t="s">
        <v>201</v>
      </c>
      <c r="G30" s="29">
        <v>299.48000000000002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835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183</v>
      </c>
      <c r="E31" s="27" t="s">
        <v>3140</v>
      </c>
    </row>
    <row r="32">
      <c r="A32" s="1" t="s">
        <v>184</v>
      </c>
      <c r="E32" s="33" t="s">
        <v>3137</v>
      </c>
    </row>
    <row r="33">
      <c r="A33" s="1" t="s">
        <v>185</v>
      </c>
      <c r="E33" s="27" t="s">
        <v>180</v>
      </c>
    </row>
    <row r="34" ht="25.5">
      <c r="A34" s="1" t="s">
        <v>178</v>
      </c>
      <c r="B34" s="1">
        <v>7</v>
      </c>
      <c r="C34" s="26" t="s">
        <v>3141</v>
      </c>
      <c r="D34" t="s">
        <v>180</v>
      </c>
      <c r="E34" s="27" t="s">
        <v>3142</v>
      </c>
      <c r="F34" s="28" t="s">
        <v>201</v>
      </c>
      <c r="G34" s="29">
        <v>299.48000000000002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835</v>
      </c>
      <c r="O34" s="32">
        <f>M34*AA34</f>
        <v>0</v>
      </c>
      <c r="P34" s="1">
        <v>3</v>
      </c>
      <c r="AA34" s="1">
        <f>IF(P34=1,$O$3,IF(P34=2,$O$4,$O$5))</f>
        <v>0</v>
      </c>
    </row>
    <row r="35" ht="25.5">
      <c r="A35" s="1" t="s">
        <v>183</v>
      </c>
      <c r="E35" s="27" t="s">
        <v>3143</v>
      </c>
    </row>
    <row r="36">
      <c r="A36" s="1" t="s">
        <v>184</v>
      </c>
      <c r="E36" s="33" t="s">
        <v>3137</v>
      </c>
    </row>
    <row r="37">
      <c r="A37" s="1" t="s">
        <v>185</v>
      </c>
      <c r="E37" s="27" t="s">
        <v>180</v>
      </c>
    </row>
    <row r="38" ht="25.5">
      <c r="A38" s="1" t="s">
        <v>178</v>
      </c>
      <c r="B38" s="1">
        <v>8</v>
      </c>
      <c r="C38" s="26" t="s">
        <v>3144</v>
      </c>
      <c r="D38" t="s">
        <v>180</v>
      </c>
      <c r="E38" s="27" t="s">
        <v>3145</v>
      </c>
      <c r="F38" s="28" t="s">
        <v>201</v>
      </c>
      <c r="G38" s="29">
        <v>299.48000000000002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835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3146</v>
      </c>
    </row>
    <row r="40">
      <c r="A40" s="1" t="s">
        <v>184</v>
      </c>
      <c r="E40" s="33" t="s">
        <v>3137</v>
      </c>
    </row>
    <row r="41">
      <c r="A41" s="1" t="s">
        <v>185</v>
      </c>
      <c r="E41" s="27" t="s">
        <v>180</v>
      </c>
    </row>
    <row r="42">
      <c r="A42" s="1" t="s">
        <v>178</v>
      </c>
      <c r="B42" s="1">
        <v>9</v>
      </c>
      <c r="C42" s="26" t="s">
        <v>3147</v>
      </c>
      <c r="D42" t="s">
        <v>180</v>
      </c>
      <c r="E42" s="27" t="s">
        <v>3148</v>
      </c>
      <c r="F42" s="28" t="s">
        <v>374</v>
      </c>
      <c r="G42" s="29">
        <v>273.27699999999999</v>
      </c>
      <c r="H42" s="28">
        <v>1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835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3148</v>
      </c>
    </row>
    <row r="44">
      <c r="A44" s="1" t="s">
        <v>184</v>
      </c>
      <c r="E44" s="33" t="s">
        <v>3149</v>
      </c>
    </row>
    <row r="45">
      <c r="A45" s="1" t="s">
        <v>185</v>
      </c>
      <c r="E45" s="27" t="s">
        <v>180</v>
      </c>
    </row>
    <row r="46">
      <c r="A46" s="1" t="s">
        <v>175</v>
      </c>
      <c r="C46" s="22" t="s">
        <v>3038</v>
      </c>
      <c r="E46" s="23" t="s">
        <v>3039</v>
      </c>
      <c r="L46" s="24">
        <f>SUMIFS(L47:L50,A47:A50,"P")</f>
        <v>0</v>
      </c>
      <c r="M46" s="24">
        <f>SUMIFS(M47:M50,A47:A50,"P")</f>
        <v>0</v>
      </c>
      <c r="N46" s="25"/>
    </row>
    <row r="47">
      <c r="A47" s="1" t="s">
        <v>178</v>
      </c>
      <c r="B47" s="1">
        <v>33</v>
      </c>
      <c r="C47" s="26" t="s">
        <v>3150</v>
      </c>
      <c r="D47" t="s">
        <v>180</v>
      </c>
      <c r="E47" s="27" t="s">
        <v>3151</v>
      </c>
      <c r="F47" s="28" t="s">
        <v>683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3151</v>
      </c>
    </row>
    <row r="49">
      <c r="A49" s="1" t="s">
        <v>184</v>
      </c>
      <c r="E49" s="33" t="s">
        <v>1159</v>
      </c>
    </row>
    <row r="50">
      <c r="A50" s="1" t="s">
        <v>185</v>
      </c>
      <c r="E50" s="27" t="s">
        <v>180</v>
      </c>
    </row>
    <row r="51">
      <c r="A51" s="1" t="s">
        <v>175</v>
      </c>
      <c r="C51" s="22" t="s">
        <v>3152</v>
      </c>
      <c r="E51" s="23" t="s">
        <v>3153</v>
      </c>
      <c r="L51" s="24">
        <f>SUMIFS(L52:L55,A52:A55,"P")</f>
        <v>0</v>
      </c>
      <c r="M51" s="24">
        <f>SUMIFS(M52:M55,A52:A55,"P")</f>
        <v>0</v>
      </c>
      <c r="N51" s="25"/>
    </row>
    <row r="52">
      <c r="A52" s="1" t="s">
        <v>178</v>
      </c>
      <c r="B52" s="1">
        <v>10</v>
      </c>
      <c r="C52" s="26" t="s">
        <v>3154</v>
      </c>
      <c r="D52" t="s">
        <v>180</v>
      </c>
      <c r="E52" s="27" t="s">
        <v>3155</v>
      </c>
      <c r="F52" s="28" t="s">
        <v>201</v>
      </c>
      <c r="G52" s="29">
        <v>288.12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835</v>
      </c>
      <c r="O52" s="32">
        <f>M52*AA52</f>
        <v>0</v>
      </c>
      <c r="P52" s="1">
        <v>3</v>
      </c>
      <c r="AA52" s="1">
        <f>IF(P52=1,$O$3,IF(P52=2,$O$4,$O$5))</f>
        <v>0</v>
      </c>
    </row>
    <row r="53" ht="25.5">
      <c r="A53" s="1" t="s">
        <v>183</v>
      </c>
      <c r="E53" s="27" t="s">
        <v>3156</v>
      </c>
    </row>
    <row r="54" ht="25.5">
      <c r="A54" s="1" t="s">
        <v>184</v>
      </c>
      <c r="E54" s="33" t="s">
        <v>3157</v>
      </c>
    </row>
    <row r="55">
      <c r="A55" s="1" t="s">
        <v>185</v>
      </c>
      <c r="E55" s="27" t="s">
        <v>180</v>
      </c>
    </row>
    <row r="56">
      <c r="A56" s="1" t="s">
        <v>175</v>
      </c>
      <c r="C56" s="22" t="s">
        <v>3158</v>
      </c>
      <c r="E56" s="23" t="s">
        <v>3159</v>
      </c>
      <c r="L56" s="24">
        <f>SUMIFS(L57:L60,A57:A60,"P")</f>
        <v>0</v>
      </c>
      <c r="M56" s="24">
        <f>SUMIFS(M57:M60,A57:A60,"P")</f>
        <v>0</v>
      </c>
      <c r="N56" s="25"/>
    </row>
    <row r="57">
      <c r="A57" s="1" t="s">
        <v>178</v>
      </c>
      <c r="B57" s="1">
        <v>11</v>
      </c>
      <c r="C57" s="26" t="s">
        <v>3160</v>
      </c>
      <c r="D57" t="s">
        <v>180</v>
      </c>
      <c r="E57" s="27" t="s">
        <v>3161</v>
      </c>
      <c r="F57" s="28" t="s">
        <v>201</v>
      </c>
      <c r="G57" s="29">
        <v>331.10000000000002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835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3162</v>
      </c>
    </row>
    <row r="59">
      <c r="A59" s="1" t="s">
        <v>184</v>
      </c>
      <c r="E59" s="33" t="s">
        <v>3163</v>
      </c>
    </row>
    <row r="60">
      <c r="A60" s="1" t="s">
        <v>185</v>
      </c>
      <c r="E60" s="27" t="s">
        <v>180</v>
      </c>
    </row>
    <row r="61">
      <c r="A61" s="1" t="s">
        <v>175</v>
      </c>
      <c r="C61" s="22" t="s">
        <v>624</v>
      </c>
      <c r="E61" s="23" t="s">
        <v>625</v>
      </c>
      <c r="L61" s="24">
        <f>SUMIFS(L62:L65,A62:A65,"P")</f>
        <v>0</v>
      </c>
      <c r="M61" s="24">
        <f>SUMIFS(M62:M65,A62:A65,"P")</f>
        <v>0</v>
      </c>
      <c r="N61" s="25"/>
    </row>
    <row r="62">
      <c r="A62" s="1" t="s">
        <v>178</v>
      </c>
      <c r="B62" s="1">
        <v>36</v>
      </c>
      <c r="C62" s="26" t="s">
        <v>3164</v>
      </c>
      <c r="D62" t="s">
        <v>180</v>
      </c>
      <c r="E62" s="27" t="s">
        <v>3165</v>
      </c>
      <c r="F62" s="28" t="s">
        <v>683</v>
      </c>
      <c r="G62" s="29">
        <v>1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180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3165</v>
      </c>
    </row>
    <row r="64">
      <c r="A64" s="1" t="s">
        <v>184</v>
      </c>
      <c r="E64" s="33" t="s">
        <v>1159</v>
      </c>
    </row>
    <row r="65">
      <c r="A65" s="1" t="s">
        <v>185</v>
      </c>
      <c r="E65" s="27" t="s">
        <v>180</v>
      </c>
    </row>
    <row r="66">
      <c r="A66" s="1" t="s">
        <v>175</v>
      </c>
      <c r="C66" s="22" t="s">
        <v>653</v>
      </c>
      <c r="E66" s="23" t="s">
        <v>654</v>
      </c>
      <c r="L66" s="24">
        <f>SUMIFS(L67:L114,A67:A114,"P")</f>
        <v>0</v>
      </c>
      <c r="M66" s="24">
        <f>SUMIFS(M67:M114,A67:A114,"P")</f>
        <v>0</v>
      </c>
      <c r="N66" s="25"/>
    </row>
    <row r="67">
      <c r="A67" s="1" t="s">
        <v>178</v>
      </c>
      <c r="B67" s="1">
        <v>12</v>
      </c>
      <c r="C67" s="26" t="s">
        <v>3166</v>
      </c>
      <c r="D67" t="s">
        <v>180</v>
      </c>
      <c r="E67" s="27" t="s">
        <v>3167</v>
      </c>
      <c r="F67" s="28" t="s">
        <v>182</v>
      </c>
      <c r="G67" s="29">
        <v>280.92599999999999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835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3168</v>
      </c>
    </row>
    <row r="69" ht="191.25">
      <c r="A69" s="1" t="s">
        <v>184</v>
      </c>
      <c r="E69" s="33" t="s">
        <v>3169</v>
      </c>
    </row>
    <row r="70">
      <c r="A70" s="1" t="s">
        <v>185</v>
      </c>
      <c r="E70" s="27" t="s">
        <v>180</v>
      </c>
    </row>
    <row r="71">
      <c r="A71" s="1" t="s">
        <v>178</v>
      </c>
      <c r="B71" s="1">
        <v>13</v>
      </c>
      <c r="C71" s="26" t="s">
        <v>3170</v>
      </c>
      <c r="D71" t="s">
        <v>180</v>
      </c>
      <c r="E71" s="27" t="s">
        <v>3171</v>
      </c>
      <c r="F71" s="28" t="s">
        <v>201</v>
      </c>
      <c r="G71" s="29">
        <v>106.44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835</v>
      </c>
      <c r="O71" s="32">
        <f>M71*AA71</f>
        <v>0</v>
      </c>
      <c r="P71" s="1">
        <v>3</v>
      </c>
      <c r="AA71" s="1">
        <f>IF(P71=1,$O$3,IF(P71=2,$O$4,$O$5))</f>
        <v>0</v>
      </c>
    </row>
    <row r="72" ht="25.5">
      <c r="A72" s="1" t="s">
        <v>183</v>
      </c>
      <c r="E72" s="27" t="s">
        <v>3172</v>
      </c>
    </row>
    <row r="73" ht="51">
      <c r="A73" s="1" t="s">
        <v>184</v>
      </c>
      <c r="E73" s="33" t="s">
        <v>3173</v>
      </c>
    </row>
    <row r="74">
      <c r="A74" s="1" t="s">
        <v>185</v>
      </c>
      <c r="E74" s="27" t="s">
        <v>180</v>
      </c>
    </row>
    <row r="75">
      <c r="A75" s="1" t="s">
        <v>178</v>
      </c>
      <c r="B75" s="1">
        <v>14</v>
      </c>
      <c r="C75" s="26" t="s">
        <v>3174</v>
      </c>
      <c r="D75" t="s">
        <v>180</v>
      </c>
      <c r="E75" s="27" t="s">
        <v>3175</v>
      </c>
      <c r="F75" s="28" t="s">
        <v>182</v>
      </c>
      <c r="G75" s="29">
        <v>327.63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835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.5">
      <c r="A76" s="1" t="s">
        <v>183</v>
      </c>
      <c r="E76" s="27" t="s">
        <v>3176</v>
      </c>
    </row>
    <row r="77" ht="38.25">
      <c r="A77" s="1" t="s">
        <v>184</v>
      </c>
      <c r="E77" s="33" t="s">
        <v>3177</v>
      </c>
    </row>
    <row r="78">
      <c r="A78" s="1" t="s">
        <v>185</v>
      </c>
      <c r="E78" s="27" t="s">
        <v>180</v>
      </c>
    </row>
    <row r="79">
      <c r="A79" s="1" t="s">
        <v>178</v>
      </c>
      <c r="B79" s="1">
        <v>15</v>
      </c>
      <c r="C79" s="26" t="s">
        <v>3178</v>
      </c>
      <c r="D79" t="s">
        <v>180</v>
      </c>
      <c r="E79" s="27" t="s">
        <v>3179</v>
      </c>
      <c r="F79" s="28" t="s">
        <v>374</v>
      </c>
      <c r="G79" s="29">
        <v>142.23599999999999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835</v>
      </c>
      <c r="O79" s="32">
        <f>M79*AA79</f>
        <v>0</v>
      </c>
      <c r="P79" s="1">
        <v>3</v>
      </c>
      <c r="AA79" s="1">
        <f>IF(P79=1,$O$3,IF(P79=2,$O$4,$O$5))</f>
        <v>0</v>
      </c>
    </row>
    <row r="80" ht="25.5">
      <c r="A80" s="1" t="s">
        <v>183</v>
      </c>
      <c r="E80" s="27" t="s">
        <v>3180</v>
      </c>
    </row>
    <row r="81" ht="153">
      <c r="A81" s="1" t="s">
        <v>184</v>
      </c>
      <c r="E81" s="33" t="s">
        <v>3181</v>
      </c>
    </row>
    <row r="82">
      <c r="A82" s="1" t="s">
        <v>185</v>
      </c>
      <c r="E82" s="27" t="s">
        <v>180</v>
      </c>
    </row>
    <row r="83">
      <c r="A83" s="1" t="s">
        <v>178</v>
      </c>
      <c r="B83" s="1">
        <v>16</v>
      </c>
      <c r="C83" s="26" t="s">
        <v>3182</v>
      </c>
      <c r="D83" t="s">
        <v>180</v>
      </c>
      <c r="E83" s="27" t="s">
        <v>3183</v>
      </c>
      <c r="F83" s="28" t="s">
        <v>182</v>
      </c>
      <c r="G83" s="29">
        <v>167.172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3184</v>
      </c>
    </row>
    <row r="85" ht="38.25">
      <c r="A85" s="1" t="s">
        <v>184</v>
      </c>
      <c r="E85" s="33" t="s">
        <v>3185</v>
      </c>
    </row>
    <row r="86">
      <c r="A86" s="1" t="s">
        <v>185</v>
      </c>
      <c r="E86" s="27" t="s">
        <v>180</v>
      </c>
    </row>
    <row r="87">
      <c r="A87" s="1" t="s">
        <v>178</v>
      </c>
      <c r="B87" s="1">
        <v>17</v>
      </c>
      <c r="C87" s="26" t="s">
        <v>3186</v>
      </c>
      <c r="D87" t="s">
        <v>180</v>
      </c>
      <c r="E87" s="27" t="s">
        <v>3187</v>
      </c>
      <c r="F87" s="28" t="s">
        <v>201</v>
      </c>
      <c r="G87" s="29">
        <v>2721.9360000000001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835</v>
      </c>
      <c r="O87" s="32">
        <f>M87*AA87</f>
        <v>0</v>
      </c>
      <c r="P87" s="1">
        <v>3</v>
      </c>
      <c r="AA87" s="1">
        <f>IF(P87=1,$O$3,IF(P87=2,$O$4,$O$5))</f>
        <v>0</v>
      </c>
    </row>
    <row r="88" ht="25.5">
      <c r="A88" s="1" t="s">
        <v>183</v>
      </c>
      <c r="E88" s="27" t="s">
        <v>3188</v>
      </c>
    </row>
    <row r="89" ht="63.75">
      <c r="A89" s="1" t="s">
        <v>184</v>
      </c>
      <c r="E89" s="33" t="s">
        <v>3189</v>
      </c>
    </row>
    <row r="90">
      <c r="A90" s="1" t="s">
        <v>185</v>
      </c>
      <c r="E90" s="27" t="s">
        <v>180</v>
      </c>
    </row>
    <row r="91">
      <c r="A91" s="1" t="s">
        <v>178</v>
      </c>
      <c r="B91" s="1">
        <v>18</v>
      </c>
      <c r="C91" s="26" t="s">
        <v>3190</v>
      </c>
      <c r="D91" t="s">
        <v>180</v>
      </c>
      <c r="E91" s="27" t="s">
        <v>3191</v>
      </c>
      <c r="F91" s="28" t="s">
        <v>201</v>
      </c>
      <c r="G91" s="29">
        <v>4.3200000000000003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835</v>
      </c>
      <c r="O91" s="32">
        <f>M91*AA91</f>
        <v>0</v>
      </c>
      <c r="P91" s="1">
        <v>3</v>
      </c>
      <c r="AA91" s="1">
        <f>IF(P91=1,$O$3,IF(P91=2,$O$4,$O$5))</f>
        <v>0</v>
      </c>
    </row>
    <row r="92" ht="25.5">
      <c r="A92" s="1" t="s">
        <v>183</v>
      </c>
      <c r="E92" s="27" t="s">
        <v>3192</v>
      </c>
    </row>
    <row r="93" ht="25.5">
      <c r="A93" s="1" t="s">
        <v>184</v>
      </c>
      <c r="E93" s="33" t="s">
        <v>3193</v>
      </c>
    </row>
    <row r="94">
      <c r="A94" s="1" t="s">
        <v>185</v>
      </c>
      <c r="E94" s="27" t="s">
        <v>180</v>
      </c>
    </row>
    <row r="95">
      <c r="A95" s="1" t="s">
        <v>178</v>
      </c>
      <c r="B95" s="1">
        <v>19</v>
      </c>
      <c r="C95" s="26" t="s">
        <v>3194</v>
      </c>
      <c r="D95" t="s">
        <v>180</v>
      </c>
      <c r="E95" s="27" t="s">
        <v>3195</v>
      </c>
      <c r="F95" s="28" t="s">
        <v>201</v>
      </c>
      <c r="G95" s="29">
        <v>197.88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835</v>
      </c>
      <c r="O95" s="32">
        <f>M95*AA95</f>
        <v>0</v>
      </c>
      <c r="P95" s="1">
        <v>3</v>
      </c>
      <c r="AA95" s="1">
        <f>IF(P95=1,$O$3,IF(P95=2,$O$4,$O$5))</f>
        <v>0</v>
      </c>
    </row>
    <row r="96" ht="25.5">
      <c r="A96" s="1" t="s">
        <v>183</v>
      </c>
      <c r="E96" s="27" t="s">
        <v>3196</v>
      </c>
    </row>
    <row r="97" ht="38.25">
      <c r="A97" s="1" t="s">
        <v>184</v>
      </c>
      <c r="E97" s="33" t="s">
        <v>3197</v>
      </c>
    </row>
    <row r="98">
      <c r="A98" s="1" t="s">
        <v>185</v>
      </c>
      <c r="E98" s="27" t="s">
        <v>180</v>
      </c>
    </row>
    <row r="99">
      <c r="A99" s="1" t="s">
        <v>178</v>
      </c>
      <c r="B99" s="1">
        <v>20</v>
      </c>
      <c r="C99" s="26" t="s">
        <v>3198</v>
      </c>
      <c r="D99" t="s">
        <v>180</v>
      </c>
      <c r="E99" s="27" t="s">
        <v>3199</v>
      </c>
      <c r="F99" s="28" t="s">
        <v>201</v>
      </c>
      <c r="G99" s="29">
        <v>53.210000000000001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835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5.5">
      <c r="A100" s="1" t="s">
        <v>183</v>
      </c>
      <c r="E100" s="27" t="s">
        <v>3200</v>
      </c>
    </row>
    <row r="101" ht="25.5">
      <c r="A101" s="1" t="s">
        <v>184</v>
      </c>
      <c r="E101" s="33" t="s">
        <v>3201</v>
      </c>
    </row>
    <row r="102">
      <c r="A102" s="1" t="s">
        <v>185</v>
      </c>
      <c r="E102" s="27" t="s">
        <v>180</v>
      </c>
    </row>
    <row r="103">
      <c r="A103" s="1" t="s">
        <v>178</v>
      </c>
      <c r="B103" s="1">
        <v>21</v>
      </c>
      <c r="C103" s="26" t="s">
        <v>849</v>
      </c>
      <c r="D103" t="s">
        <v>180</v>
      </c>
      <c r="E103" s="27" t="s">
        <v>850</v>
      </c>
      <c r="F103" s="28" t="s">
        <v>201</v>
      </c>
      <c r="G103" s="29">
        <v>2.5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835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25.5">
      <c r="A104" s="1" t="s">
        <v>183</v>
      </c>
      <c r="E104" s="27" t="s">
        <v>3202</v>
      </c>
    </row>
    <row r="105" ht="38.25">
      <c r="A105" s="1" t="s">
        <v>184</v>
      </c>
      <c r="E105" s="33" t="s">
        <v>3203</v>
      </c>
    </row>
    <row r="106">
      <c r="A106" s="1" t="s">
        <v>185</v>
      </c>
      <c r="E106" s="27" t="s">
        <v>180</v>
      </c>
    </row>
    <row r="107">
      <c r="A107" s="1" t="s">
        <v>178</v>
      </c>
      <c r="B107" s="1">
        <v>22</v>
      </c>
      <c r="C107" s="26" t="s">
        <v>3204</v>
      </c>
      <c r="D107" t="s">
        <v>180</v>
      </c>
      <c r="E107" s="27" t="s">
        <v>3205</v>
      </c>
      <c r="F107" s="28" t="s">
        <v>201</v>
      </c>
      <c r="G107" s="29">
        <v>67.200000000000003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835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25.5">
      <c r="A108" s="1" t="s">
        <v>183</v>
      </c>
      <c r="E108" s="27" t="s">
        <v>3206</v>
      </c>
    </row>
    <row r="109" ht="51">
      <c r="A109" s="1" t="s">
        <v>184</v>
      </c>
      <c r="E109" s="33" t="s">
        <v>3207</v>
      </c>
    </row>
    <row r="110">
      <c r="A110" s="1" t="s">
        <v>185</v>
      </c>
      <c r="E110" s="27" t="s">
        <v>180</v>
      </c>
    </row>
    <row r="111">
      <c r="A111" s="1" t="s">
        <v>178</v>
      </c>
      <c r="B111" s="1">
        <v>23</v>
      </c>
      <c r="C111" s="26" t="s">
        <v>3208</v>
      </c>
      <c r="D111" t="s">
        <v>180</v>
      </c>
      <c r="E111" s="27" t="s">
        <v>3209</v>
      </c>
      <c r="F111" s="28" t="s">
        <v>201</v>
      </c>
      <c r="G111" s="29">
        <v>7.3700000000000001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835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25.5">
      <c r="A112" s="1" t="s">
        <v>183</v>
      </c>
      <c r="E112" s="27" t="s">
        <v>3210</v>
      </c>
    </row>
    <row r="113">
      <c r="A113" s="1" t="s">
        <v>184</v>
      </c>
      <c r="E113" s="33" t="s">
        <v>3211</v>
      </c>
    </row>
    <row r="114">
      <c r="A114" s="1" t="s">
        <v>185</v>
      </c>
      <c r="E114" s="27" t="s">
        <v>180</v>
      </c>
    </row>
    <row r="115">
      <c r="A115" s="1" t="s">
        <v>175</v>
      </c>
      <c r="C115" s="22" t="s">
        <v>369</v>
      </c>
      <c r="E115" s="23" t="s">
        <v>855</v>
      </c>
      <c r="L115" s="24">
        <f>SUMIFS(L116:L143,A116:A143,"P")</f>
        <v>0</v>
      </c>
      <c r="M115" s="24">
        <f>SUMIFS(M116:M143,A116:A143,"P")</f>
        <v>0</v>
      </c>
      <c r="N115" s="25"/>
    </row>
    <row r="116" ht="25.5">
      <c r="A116" s="1" t="s">
        <v>178</v>
      </c>
      <c r="B116" s="1">
        <v>25</v>
      </c>
      <c r="C116" s="26" t="s">
        <v>2658</v>
      </c>
      <c r="D116" t="s">
        <v>372</v>
      </c>
      <c r="E116" s="27" t="s">
        <v>2659</v>
      </c>
      <c r="F116" s="28" t="s">
        <v>374</v>
      </c>
      <c r="G116" s="29">
        <v>10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180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38.25">
      <c r="A117" s="1" t="s">
        <v>183</v>
      </c>
      <c r="E117" s="27" t="s">
        <v>1791</v>
      </c>
    </row>
    <row r="118" ht="38.25">
      <c r="A118" s="1" t="s">
        <v>184</v>
      </c>
      <c r="E118" s="33" t="s">
        <v>3212</v>
      </c>
    </row>
    <row r="119" ht="153">
      <c r="A119" s="1" t="s">
        <v>185</v>
      </c>
      <c r="E119" s="27" t="s">
        <v>859</v>
      </c>
    </row>
    <row r="120" ht="38.25">
      <c r="A120" s="1" t="s">
        <v>178</v>
      </c>
      <c r="B120" s="1">
        <v>26</v>
      </c>
      <c r="C120" s="26" t="s">
        <v>856</v>
      </c>
      <c r="D120" t="s">
        <v>372</v>
      </c>
      <c r="E120" s="27" t="s">
        <v>857</v>
      </c>
      <c r="F120" s="28" t="s">
        <v>374</v>
      </c>
      <c r="G120" s="29">
        <v>521.99400000000003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180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38.25">
      <c r="A121" s="1" t="s">
        <v>183</v>
      </c>
      <c r="E121" s="27" t="s">
        <v>1791</v>
      </c>
    </row>
    <row r="122" ht="89.25">
      <c r="A122" s="1" t="s">
        <v>184</v>
      </c>
      <c r="E122" s="33" t="s">
        <v>3213</v>
      </c>
    </row>
    <row r="123" ht="153">
      <c r="A123" s="1" t="s">
        <v>185</v>
      </c>
      <c r="E123" s="27" t="s">
        <v>859</v>
      </c>
    </row>
    <row r="124" ht="25.5">
      <c r="A124" s="1" t="s">
        <v>178</v>
      </c>
      <c r="B124" s="1">
        <v>27</v>
      </c>
      <c r="C124" s="26" t="s">
        <v>3214</v>
      </c>
      <c r="D124" t="s">
        <v>372</v>
      </c>
      <c r="E124" s="27" t="s">
        <v>3215</v>
      </c>
      <c r="F124" s="28" t="s">
        <v>374</v>
      </c>
      <c r="G124" s="29">
        <v>0.121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180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38.25">
      <c r="A125" s="1" t="s">
        <v>183</v>
      </c>
      <c r="E125" s="27" t="s">
        <v>1791</v>
      </c>
    </row>
    <row r="126" ht="25.5">
      <c r="A126" s="1" t="s">
        <v>184</v>
      </c>
      <c r="E126" s="33" t="s">
        <v>3216</v>
      </c>
    </row>
    <row r="127" ht="153">
      <c r="A127" s="1" t="s">
        <v>185</v>
      </c>
      <c r="E127" s="27" t="s">
        <v>859</v>
      </c>
    </row>
    <row r="128" ht="38.25">
      <c r="A128" s="1" t="s">
        <v>178</v>
      </c>
      <c r="B128" s="1">
        <v>28</v>
      </c>
      <c r="C128" s="26" t="s">
        <v>371</v>
      </c>
      <c r="D128" t="s">
        <v>372</v>
      </c>
      <c r="E128" s="27" t="s">
        <v>373</v>
      </c>
      <c r="F128" s="28" t="s">
        <v>374</v>
      </c>
      <c r="G128" s="29">
        <v>1769.7750000000001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180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38.25">
      <c r="A129" s="1" t="s">
        <v>183</v>
      </c>
      <c r="E129" s="27" t="s">
        <v>1791</v>
      </c>
    </row>
    <row r="130" ht="153">
      <c r="A130" s="1" t="s">
        <v>184</v>
      </c>
      <c r="E130" s="33" t="s">
        <v>3217</v>
      </c>
    </row>
    <row r="131" ht="153">
      <c r="A131" s="1" t="s">
        <v>185</v>
      </c>
      <c r="E131" s="27" t="s">
        <v>859</v>
      </c>
    </row>
    <row r="132" ht="25.5">
      <c r="A132" s="1" t="s">
        <v>178</v>
      </c>
      <c r="B132" s="1">
        <v>29</v>
      </c>
      <c r="C132" s="26" t="s">
        <v>2662</v>
      </c>
      <c r="D132" t="s">
        <v>372</v>
      </c>
      <c r="E132" s="27" t="s">
        <v>2663</v>
      </c>
      <c r="F132" s="28" t="s">
        <v>374</v>
      </c>
      <c r="G132" s="29">
        <v>10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180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 ht="25.5">
      <c r="A133" s="1" t="s">
        <v>183</v>
      </c>
      <c r="E133" s="27" t="s">
        <v>3218</v>
      </c>
    </row>
    <row r="134" ht="38.25">
      <c r="A134" s="1" t="s">
        <v>184</v>
      </c>
      <c r="E134" s="33" t="s">
        <v>3219</v>
      </c>
    </row>
    <row r="135" ht="153">
      <c r="A135" s="1" t="s">
        <v>185</v>
      </c>
      <c r="E135" s="27" t="s">
        <v>859</v>
      </c>
    </row>
    <row r="136" ht="25.5">
      <c r="A136" s="1" t="s">
        <v>178</v>
      </c>
      <c r="B136" s="1">
        <v>30</v>
      </c>
      <c r="C136" s="26" t="s">
        <v>1521</v>
      </c>
      <c r="D136" t="s">
        <v>372</v>
      </c>
      <c r="E136" s="27" t="s">
        <v>1522</v>
      </c>
      <c r="F136" s="28" t="s">
        <v>374</v>
      </c>
      <c r="G136" s="29">
        <v>142.23599999999999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38.25">
      <c r="A137" s="1" t="s">
        <v>183</v>
      </c>
      <c r="E137" s="27" t="s">
        <v>1792</v>
      </c>
    </row>
    <row r="138" ht="89.25">
      <c r="A138" s="1" t="s">
        <v>184</v>
      </c>
      <c r="E138" s="33" t="s">
        <v>3220</v>
      </c>
    </row>
    <row r="139" ht="153">
      <c r="A139" s="1" t="s">
        <v>185</v>
      </c>
      <c r="E139" s="27" t="s">
        <v>859</v>
      </c>
    </row>
    <row r="140" ht="25.5">
      <c r="A140" s="1" t="s">
        <v>178</v>
      </c>
      <c r="B140" s="1">
        <v>31</v>
      </c>
      <c r="C140" s="26" t="s">
        <v>1794</v>
      </c>
      <c r="D140" t="s">
        <v>372</v>
      </c>
      <c r="E140" s="27" t="s">
        <v>1795</v>
      </c>
      <c r="F140" s="28" t="s">
        <v>374</v>
      </c>
      <c r="G140" s="29">
        <v>2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180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38.25">
      <c r="A141" s="1" t="s">
        <v>183</v>
      </c>
      <c r="E141" s="27" t="s">
        <v>1792</v>
      </c>
    </row>
    <row r="142" ht="38.25">
      <c r="A142" s="1" t="s">
        <v>184</v>
      </c>
      <c r="E142" s="33" t="s">
        <v>3221</v>
      </c>
    </row>
    <row r="143" ht="153">
      <c r="A143" s="1" t="s">
        <v>185</v>
      </c>
      <c r="E143" s="27" t="s">
        <v>859</v>
      </c>
    </row>
    <row r="144">
      <c r="A144" s="1" t="s">
        <v>175</v>
      </c>
      <c r="C144" s="22" t="s">
        <v>860</v>
      </c>
      <c r="E144" s="23" t="s">
        <v>3222</v>
      </c>
      <c r="L144" s="24">
        <f>SUMIFS(L145:L160,A145:A160,"P")</f>
        <v>0</v>
      </c>
      <c r="M144" s="24">
        <f>SUMIFS(M145:M160,A145:A160,"P")</f>
        <v>0</v>
      </c>
      <c r="N144" s="25"/>
    </row>
    <row r="145">
      <c r="A145" s="1" t="s">
        <v>178</v>
      </c>
      <c r="B145" s="1">
        <v>24</v>
      </c>
      <c r="C145" s="26" t="s">
        <v>3223</v>
      </c>
      <c r="D145" t="s">
        <v>180</v>
      </c>
      <c r="E145" s="27" t="s">
        <v>3224</v>
      </c>
      <c r="F145" s="28" t="s">
        <v>374</v>
      </c>
      <c r="G145" s="29">
        <v>1957.5820000000001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835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183</v>
      </c>
      <c r="E146" s="27" t="s">
        <v>3225</v>
      </c>
    </row>
    <row r="147">
      <c r="A147" s="1" t="s">
        <v>184</v>
      </c>
    </row>
    <row r="148">
      <c r="A148" s="1" t="s">
        <v>185</v>
      </c>
      <c r="E148" s="27" t="s">
        <v>180</v>
      </c>
    </row>
    <row r="149">
      <c r="A149" s="1" t="s">
        <v>178</v>
      </c>
      <c r="B149" s="1">
        <v>32</v>
      </c>
      <c r="C149" s="26" t="s">
        <v>3226</v>
      </c>
      <c r="D149" t="s">
        <v>180</v>
      </c>
      <c r="E149" s="27" t="s">
        <v>3227</v>
      </c>
      <c r="F149" s="28" t="s">
        <v>683</v>
      </c>
      <c r="G149" s="29">
        <v>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3227</v>
      </c>
    </row>
    <row r="151" ht="25.5">
      <c r="A151" s="1" t="s">
        <v>184</v>
      </c>
      <c r="E151" s="33" t="s">
        <v>3228</v>
      </c>
    </row>
    <row r="152">
      <c r="A152" s="1" t="s">
        <v>185</v>
      </c>
      <c r="E152" s="27" t="s">
        <v>180</v>
      </c>
    </row>
    <row r="153">
      <c r="A153" s="1" t="s">
        <v>178</v>
      </c>
      <c r="B153" s="1">
        <v>34</v>
      </c>
      <c r="C153" s="26" t="s">
        <v>3229</v>
      </c>
      <c r="D153" t="s">
        <v>180</v>
      </c>
      <c r="E153" s="27" t="s">
        <v>3230</v>
      </c>
      <c r="F153" s="28" t="s">
        <v>683</v>
      </c>
      <c r="G153" s="29">
        <v>1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3230</v>
      </c>
    </row>
    <row r="155" ht="25.5">
      <c r="A155" s="1" t="s">
        <v>184</v>
      </c>
      <c r="E155" s="33" t="s">
        <v>3231</v>
      </c>
    </row>
    <row r="156">
      <c r="A156" s="1" t="s">
        <v>185</v>
      </c>
      <c r="E156" s="27" t="s">
        <v>180</v>
      </c>
    </row>
    <row r="157">
      <c r="A157" s="1" t="s">
        <v>178</v>
      </c>
      <c r="B157" s="1">
        <v>35</v>
      </c>
      <c r="C157" s="26" t="s">
        <v>3232</v>
      </c>
      <c r="D157" t="s">
        <v>180</v>
      </c>
      <c r="E157" s="27" t="s">
        <v>3233</v>
      </c>
      <c r="F157" s="28" t="s">
        <v>683</v>
      </c>
      <c r="G157" s="29">
        <v>1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3233</v>
      </c>
    </row>
    <row r="159" ht="25.5">
      <c r="A159" s="1" t="s">
        <v>184</v>
      </c>
      <c r="E159" s="33" t="s">
        <v>3234</v>
      </c>
    </row>
    <row r="160">
      <c r="A160" s="1" t="s">
        <v>185</v>
      </c>
      <c r="E160" s="27" t="s">
        <v>180</v>
      </c>
    </row>
  </sheetData>
  <sheetProtection sheet="1" objects="1" scenarios="1" spinCount="100000" saltValue="0v+6o8vk1l9giKTH95Z6NvyJcv4r5JemWUlBjK7zQlm5i2KEXzeADlQfseH4NGaLrf85B9mTnJ1iGqc29djtIQ==" hashValue="FQPTiwP/1oQnPtvQ/bmj8Mj+MNDVujdN5HDgZE7tYu7l2DHXEVtAiibEQtZfveq6OyINH3KXs2rTGP8G0jYuD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COUNTIFS(L8:L147,"=0",A8:A147,"P")+COUNTIFS(L8:L147,"",A8:A147,"P")+SUM(Q8:Q147)</f>
        <v>0</v>
      </c>
    </row>
    <row r="8">
      <c r="A8" s="1" t="s">
        <v>173</v>
      </c>
      <c r="C8" s="22" t="s">
        <v>3235</v>
      </c>
      <c r="E8" s="23" t="s">
        <v>103</v>
      </c>
      <c r="L8" s="24">
        <f>L9+L26+L43+L116+L129+L138</f>
        <v>0</v>
      </c>
      <c r="M8" s="24">
        <f>M9+M26+M43+M116+M129+M138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3236</v>
      </c>
      <c r="D10" t="s">
        <v>180</v>
      </c>
      <c r="E10" s="27" t="s">
        <v>3237</v>
      </c>
      <c r="F10" s="28" t="s">
        <v>201</v>
      </c>
      <c r="G10" s="29">
        <v>740.57299999999998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38.25">
      <c r="A12" s="1" t="s">
        <v>184</v>
      </c>
      <c r="E12" s="33" t="s">
        <v>3238</v>
      </c>
    </row>
    <row r="13">
      <c r="A13" s="1" t="s">
        <v>185</v>
      </c>
      <c r="E13" s="27" t="s">
        <v>180</v>
      </c>
    </row>
    <row r="14" ht="25.5">
      <c r="A14" s="1" t="s">
        <v>178</v>
      </c>
      <c r="B14" s="1">
        <v>2</v>
      </c>
      <c r="C14" s="26" t="s">
        <v>3239</v>
      </c>
      <c r="D14" t="s">
        <v>180</v>
      </c>
      <c r="E14" s="27" t="s">
        <v>3240</v>
      </c>
      <c r="F14" s="28" t="s">
        <v>182</v>
      </c>
      <c r="G14" s="29">
        <v>179.28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 ht="76.5">
      <c r="A16" s="1" t="s">
        <v>184</v>
      </c>
      <c r="E16" s="33" t="s">
        <v>3241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3</v>
      </c>
      <c r="C18" s="26" t="s">
        <v>3019</v>
      </c>
      <c r="D18" t="s">
        <v>180</v>
      </c>
      <c r="E18" s="27" t="s">
        <v>3020</v>
      </c>
      <c r="F18" s="28" t="s">
        <v>182</v>
      </c>
      <c r="G18" s="29">
        <v>179.28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 ht="38.25">
      <c r="A20" s="1" t="s">
        <v>184</v>
      </c>
      <c r="E20" s="33" t="s">
        <v>3242</v>
      </c>
    </row>
    <row r="21">
      <c r="A21" s="1" t="s">
        <v>185</v>
      </c>
      <c r="E21" s="27" t="s">
        <v>180</v>
      </c>
    </row>
    <row r="22">
      <c r="A22" s="1" t="s">
        <v>178</v>
      </c>
      <c r="B22" s="1">
        <v>12</v>
      </c>
      <c r="C22" s="26" t="s">
        <v>3243</v>
      </c>
      <c r="D22" t="s">
        <v>180</v>
      </c>
      <c r="E22" s="27" t="s">
        <v>3244</v>
      </c>
      <c r="F22" s="28" t="s">
        <v>374</v>
      </c>
      <c r="G22" s="29">
        <v>191.994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 ht="51">
      <c r="A24" s="1" t="s">
        <v>184</v>
      </c>
      <c r="E24" s="33" t="s">
        <v>3245</v>
      </c>
    </row>
    <row r="25">
      <c r="A25" s="1" t="s">
        <v>185</v>
      </c>
      <c r="E25" s="27" t="s">
        <v>180</v>
      </c>
    </row>
    <row r="26">
      <c r="A26" s="1" t="s">
        <v>175</v>
      </c>
      <c r="C26" s="22" t="s">
        <v>594</v>
      </c>
      <c r="E26" s="23" t="s">
        <v>595</v>
      </c>
      <c r="L26" s="24">
        <f>SUMIFS(L27:L42,A27:A42,"P")</f>
        <v>0</v>
      </c>
      <c r="M26" s="24">
        <f>SUMIFS(M27:M42,A27:A42,"P")</f>
        <v>0</v>
      </c>
      <c r="N26" s="25"/>
    </row>
    <row r="27">
      <c r="A27" s="1" t="s">
        <v>178</v>
      </c>
      <c r="B27" s="1">
        <v>4</v>
      </c>
      <c r="C27" s="26" t="s">
        <v>3246</v>
      </c>
      <c r="D27" t="s">
        <v>180</v>
      </c>
      <c r="E27" s="27" t="s">
        <v>3247</v>
      </c>
      <c r="F27" s="28" t="s">
        <v>182</v>
      </c>
      <c r="G27" s="29">
        <v>11.205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38.25">
      <c r="A29" s="1" t="s">
        <v>184</v>
      </c>
      <c r="E29" s="33" t="s">
        <v>3248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3249</v>
      </c>
      <c r="D31" t="s">
        <v>180</v>
      </c>
      <c r="E31" s="27" t="s">
        <v>3250</v>
      </c>
      <c r="F31" s="28" t="s">
        <v>182</v>
      </c>
      <c r="G31" s="29">
        <v>179.28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38.25">
      <c r="A33" s="1" t="s">
        <v>184</v>
      </c>
      <c r="E33" s="33" t="s">
        <v>3242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13</v>
      </c>
      <c r="C35" s="26" t="s">
        <v>3023</v>
      </c>
      <c r="D35" t="s">
        <v>180</v>
      </c>
      <c r="E35" s="27" t="s">
        <v>3024</v>
      </c>
      <c r="F35" s="28" t="s">
        <v>374</v>
      </c>
      <c r="G35" s="29">
        <v>33.615000000000002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51">
      <c r="A37" s="1" t="s">
        <v>184</v>
      </c>
      <c r="E37" s="33" t="s">
        <v>3251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14</v>
      </c>
      <c r="C39" s="26" t="s">
        <v>3252</v>
      </c>
      <c r="D39" t="s">
        <v>180</v>
      </c>
      <c r="E39" s="27" t="s">
        <v>3253</v>
      </c>
      <c r="F39" s="28" t="s">
        <v>182</v>
      </c>
      <c r="G39" s="29">
        <v>179.28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3242</v>
      </c>
    </row>
    <row r="42">
      <c r="A42" s="1" t="s">
        <v>185</v>
      </c>
      <c r="E42" s="27" t="s">
        <v>180</v>
      </c>
    </row>
    <row r="43">
      <c r="A43" s="1" t="s">
        <v>175</v>
      </c>
      <c r="C43" s="22" t="s">
        <v>1034</v>
      </c>
      <c r="E43" s="23" t="s">
        <v>1372</v>
      </c>
      <c r="L43" s="24">
        <f>SUMIFS(L44:L115,A44:A115,"P")</f>
        <v>0</v>
      </c>
      <c r="M43" s="24">
        <f>SUMIFS(M44:M115,A44:A115,"P")</f>
        <v>0</v>
      </c>
      <c r="N43" s="25"/>
    </row>
    <row r="44" ht="25.5">
      <c r="A44" s="1" t="s">
        <v>178</v>
      </c>
      <c r="B44" s="1">
        <v>6</v>
      </c>
      <c r="C44" s="26" t="s">
        <v>3254</v>
      </c>
      <c r="D44" t="s">
        <v>180</v>
      </c>
      <c r="E44" s="27" t="s">
        <v>3255</v>
      </c>
      <c r="F44" s="28" t="s">
        <v>207</v>
      </c>
      <c r="G44" s="29">
        <v>747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180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 ht="38.25">
      <c r="A46" s="1" t="s">
        <v>184</v>
      </c>
      <c r="E46" s="33" t="s">
        <v>3256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7</v>
      </c>
      <c r="C48" s="26" t="s">
        <v>3257</v>
      </c>
      <c r="D48" t="s">
        <v>180</v>
      </c>
      <c r="E48" s="27" t="s">
        <v>3258</v>
      </c>
      <c r="F48" s="28" t="s">
        <v>194</v>
      </c>
      <c r="G48" s="29">
        <v>1454.77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180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 ht="38.25">
      <c r="A50" s="1" t="s">
        <v>184</v>
      </c>
      <c r="E50" s="33" t="s">
        <v>3259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8</v>
      </c>
      <c r="C52" s="26" t="s">
        <v>3260</v>
      </c>
      <c r="D52" t="s">
        <v>180</v>
      </c>
      <c r="E52" s="27" t="s">
        <v>3261</v>
      </c>
      <c r="F52" s="28" t="s">
        <v>207</v>
      </c>
      <c r="G52" s="29">
        <v>10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180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 ht="38.25">
      <c r="A54" s="1" t="s">
        <v>184</v>
      </c>
      <c r="E54" s="33" t="s">
        <v>3262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9</v>
      </c>
      <c r="C56" s="26" t="s">
        <v>3263</v>
      </c>
      <c r="D56" t="s">
        <v>180</v>
      </c>
      <c r="E56" s="27" t="s">
        <v>3264</v>
      </c>
      <c r="F56" s="28" t="s">
        <v>194</v>
      </c>
      <c r="G56" s="29">
        <v>1454.77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180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 ht="38.25">
      <c r="A58" s="1" t="s">
        <v>184</v>
      </c>
      <c r="E58" s="33" t="s">
        <v>3259</v>
      </c>
    </row>
    <row r="59">
      <c r="A59" s="1" t="s">
        <v>185</v>
      </c>
      <c r="E59" s="27" t="s">
        <v>180</v>
      </c>
    </row>
    <row r="60">
      <c r="A60" s="1" t="s">
        <v>178</v>
      </c>
      <c r="B60" s="1">
        <v>10</v>
      </c>
      <c r="C60" s="26" t="s">
        <v>3265</v>
      </c>
      <c r="D60" t="s">
        <v>180</v>
      </c>
      <c r="E60" s="27" t="s">
        <v>3266</v>
      </c>
      <c r="F60" s="28" t="s">
        <v>207</v>
      </c>
      <c r="G60" s="29">
        <v>747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 ht="38.25">
      <c r="A62" s="1" t="s">
        <v>184</v>
      </c>
      <c r="E62" s="33" t="s">
        <v>3256</v>
      </c>
    </row>
    <row r="63">
      <c r="A63" s="1" t="s">
        <v>185</v>
      </c>
      <c r="E63" s="27" t="s">
        <v>180</v>
      </c>
    </row>
    <row r="64">
      <c r="A64" s="1" t="s">
        <v>178</v>
      </c>
      <c r="B64" s="1">
        <v>11</v>
      </c>
      <c r="C64" s="26" t="s">
        <v>3267</v>
      </c>
      <c r="D64" t="s">
        <v>180</v>
      </c>
      <c r="E64" s="27" t="s">
        <v>3268</v>
      </c>
      <c r="F64" s="28" t="s">
        <v>3269</v>
      </c>
      <c r="G64" s="29">
        <v>10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 ht="25.5">
      <c r="A66" s="1" t="s">
        <v>184</v>
      </c>
      <c r="E66" s="33" t="s">
        <v>3270</v>
      </c>
    </row>
    <row r="67">
      <c r="A67" s="1" t="s">
        <v>185</v>
      </c>
      <c r="E67" s="27" t="s">
        <v>180</v>
      </c>
    </row>
    <row r="68">
      <c r="A68" s="1" t="s">
        <v>178</v>
      </c>
      <c r="B68" s="1">
        <v>20</v>
      </c>
      <c r="C68" s="26" t="s">
        <v>3271</v>
      </c>
      <c r="D68" t="s">
        <v>180</v>
      </c>
      <c r="E68" s="27" t="s">
        <v>3272</v>
      </c>
      <c r="F68" s="28" t="s">
        <v>207</v>
      </c>
      <c r="G68" s="29">
        <v>67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 ht="25.5">
      <c r="A70" s="1" t="s">
        <v>184</v>
      </c>
      <c r="E70" s="33" t="s">
        <v>3273</v>
      </c>
    </row>
    <row r="71">
      <c r="A71" s="1" t="s">
        <v>185</v>
      </c>
      <c r="E71" s="27" t="s">
        <v>180</v>
      </c>
    </row>
    <row r="72">
      <c r="A72" s="1" t="s">
        <v>178</v>
      </c>
      <c r="B72" s="1">
        <v>21</v>
      </c>
      <c r="C72" s="26" t="s">
        <v>3274</v>
      </c>
      <c r="D72" t="s">
        <v>180</v>
      </c>
      <c r="E72" s="27" t="s">
        <v>3275</v>
      </c>
      <c r="F72" s="28" t="s">
        <v>207</v>
      </c>
      <c r="G72" s="29">
        <v>4928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180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 ht="76.5">
      <c r="A74" s="1" t="s">
        <v>184</v>
      </c>
      <c r="E74" s="33" t="s">
        <v>3276</v>
      </c>
    </row>
    <row r="75">
      <c r="A75" s="1" t="s">
        <v>185</v>
      </c>
      <c r="E75" s="27" t="s">
        <v>180</v>
      </c>
    </row>
    <row r="76">
      <c r="A76" s="1" t="s">
        <v>178</v>
      </c>
      <c r="B76" s="1">
        <v>22</v>
      </c>
      <c r="C76" s="26" t="s">
        <v>3277</v>
      </c>
      <c r="D76" t="s">
        <v>180</v>
      </c>
      <c r="E76" s="27" t="s">
        <v>3278</v>
      </c>
      <c r="F76" s="28" t="s">
        <v>207</v>
      </c>
      <c r="G76" s="29">
        <v>4928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180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 ht="38.25">
      <c r="A78" s="1" t="s">
        <v>184</v>
      </c>
      <c r="E78" s="33" t="s">
        <v>3279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23</v>
      </c>
      <c r="C80" s="26" t="s">
        <v>3280</v>
      </c>
      <c r="D80" t="s">
        <v>180</v>
      </c>
      <c r="E80" s="27" t="s">
        <v>3281</v>
      </c>
      <c r="F80" s="28" t="s">
        <v>207</v>
      </c>
      <c r="G80" s="29">
        <v>7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180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 ht="38.25">
      <c r="A82" s="1" t="s">
        <v>184</v>
      </c>
      <c r="E82" s="33" t="s">
        <v>3282</v>
      </c>
    </row>
    <row r="83">
      <c r="A83" s="1" t="s">
        <v>185</v>
      </c>
      <c r="E83" s="27" t="s">
        <v>180</v>
      </c>
    </row>
    <row r="84">
      <c r="A84" s="1" t="s">
        <v>178</v>
      </c>
      <c r="B84" s="1">
        <v>24</v>
      </c>
      <c r="C84" s="26" t="s">
        <v>3283</v>
      </c>
      <c r="D84" t="s">
        <v>180</v>
      </c>
      <c r="E84" s="27" t="s">
        <v>3284</v>
      </c>
      <c r="F84" s="28" t="s">
        <v>3269</v>
      </c>
      <c r="G84" s="29">
        <v>10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180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25.5">
      <c r="A86" s="1" t="s">
        <v>184</v>
      </c>
      <c r="E86" s="33" t="s">
        <v>3285</v>
      </c>
    </row>
    <row r="87">
      <c r="A87" s="1" t="s">
        <v>185</v>
      </c>
      <c r="E87" s="27" t="s">
        <v>180</v>
      </c>
    </row>
    <row r="88">
      <c r="A88" s="1" t="s">
        <v>178</v>
      </c>
      <c r="B88" s="1">
        <v>25</v>
      </c>
      <c r="C88" s="26" t="s">
        <v>3286</v>
      </c>
      <c r="D88" t="s">
        <v>180</v>
      </c>
      <c r="E88" s="27" t="s">
        <v>3287</v>
      </c>
      <c r="F88" s="28" t="s">
        <v>207</v>
      </c>
      <c r="G88" s="29">
        <v>7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180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 ht="38.25">
      <c r="A90" s="1" t="s">
        <v>184</v>
      </c>
      <c r="E90" s="33" t="s">
        <v>3282</v>
      </c>
    </row>
    <row r="91">
      <c r="A91" s="1" t="s">
        <v>185</v>
      </c>
      <c r="E91" s="27" t="s">
        <v>180</v>
      </c>
    </row>
    <row r="92">
      <c r="A92" s="1" t="s">
        <v>178</v>
      </c>
      <c r="B92" s="1">
        <v>26</v>
      </c>
      <c r="C92" s="26" t="s">
        <v>3288</v>
      </c>
      <c r="D92" t="s">
        <v>180</v>
      </c>
      <c r="E92" s="27" t="s">
        <v>3289</v>
      </c>
      <c r="F92" s="28" t="s">
        <v>207</v>
      </c>
      <c r="G92" s="29">
        <v>70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180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 ht="38.25">
      <c r="A94" s="1" t="s">
        <v>184</v>
      </c>
      <c r="E94" s="33" t="s">
        <v>3290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27</v>
      </c>
      <c r="C96" s="26" t="s">
        <v>3291</v>
      </c>
      <c r="D96" t="s">
        <v>180</v>
      </c>
      <c r="E96" s="27" t="s">
        <v>3292</v>
      </c>
      <c r="F96" s="28" t="s">
        <v>201</v>
      </c>
      <c r="G96" s="29">
        <v>202.13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180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 ht="63.75">
      <c r="A98" s="1" t="s">
        <v>184</v>
      </c>
      <c r="E98" s="33" t="s">
        <v>3293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28</v>
      </c>
      <c r="C100" s="26" t="s">
        <v>3294</v>
      </c>
      <c r="D100" t="s">
        <v>180</v>
      </c>
      <c r="E100" s="27" t="s">
        <v>3295</v>
      </c>
      <c r="F100" s="28" t="s">
        <v>207</v>
      </c>
      <c r="G100" s="29">
        <v>70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 ht="38.25">
      <c r="A102" s="1" t="s">
        <v>184</v>
      </c>
      <c r="E102" s="33" t="s">
        <v>3290</v>
      </c>
    </row>
    <row r="103">
      <c r="A103" s="1" t="s">
        <v>185</v>
      </c>
      <c r="E103" s="27" t="s">
        <v>180</v>
      </c>
    </row>
    <row r="104">
      <c r="A104" s="1" t="s">
        <v>178</v>
      </c>
      <c r="B104" s="1">
        <v>29</v>
      </c>
      <c r="C104" s="26" t="s">
        <v>3296</v>
      </c>
      <c r="D104" t="s">
        <v>180</v>
      </c>
      <c r="E104" s="27" t="s">
        <v>3297</v>
      </c>
      <c r="F104" s="28" t="s">
        <v>207</v>
      </c>
      <c r="G104" s="29">
        <v>680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180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 ht="38.25">
      <c r="A106" s="1" t="s">
        <v>184</v>
      </c>
      <c r="E106" s="33" t="s">
        <v>3298</v>
      </c>
    </row>
    <row r="107">
      <c r="A107" s="1" t="s">
        <v>185</v>
      </c>
      <c r="E107" s="27" t="s">
        <v>180</v>
      </c>
    </row>
    <row r="108">
      <c r="A108" s="1" t="s">
        <v>178</v>
      </c>
      <c r="B108" s="1">
        <v>30</v>
      </c>
      <c r="C108" s="26" t="s">
        <v>3299</v>
      </c>
      <c r="D108" t="s">
        <v>180</v>
      </c>
      <c r="E108" s="27" t="s">
        <v>3300</v>
      </c>
      <c r="F108" s="28" t="s">
        <v>207</v>
      </c>
      <c r="G108" s="29">
        <v>680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180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 ht="38.25">
      <c r="A110" s="1" t="s">
        <v>184</v>
      </c>
      <c r="E110" s="33" t="s">
        <v>3301</v>
      </c>
    </row>
    <row r="111">
      <c r="A111" s="1" t="s">
        <v>185</v>
      </c>
      <c r="E111" s="27" t="s">
        <v>180</v>
      </c>
    </row>
    <row r="112">
      <c r="A112" s="1" t="s">
        <v>178</v>
      </c>
      <c r="B112" s="1">
        <v>32</v>
      </c>
      <c r="C112" s="26" t="s">
        <v>3302</v>
      </c>
      <c r="D112" t="s">
        <v>180</v>
      </c>
      <c r="E112" s="27" t="s">
        <v>3303</v>
      </c>
      <c r="F112" s="28" t="s">
        <v>207</v>
      </c>
      <c r="G112" s="29">
        <v>67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180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 ht="38.25">
      <c r="A114" s="1" t="s">
        <v>184</v>
      </c>
      <c r="E114" s="33" t="s">
        <v>3304</v>
      </c>
    </row>
    <row r="115">
      <c r="A115" s="1" t="s">
        <v>185</v>
      </c>
      <c r="E115" s="27" t="s">
        <v>180</v>
      </c>
    </row>
    <row r="116">
      <c r="A116" s="1" t="s">
        <v>175</v>
      </c>
      <c r="C116" s="22" t="s">
        <v>653</v>
      </c>
      <c r="E116" s="23" t="s">
        <v>654</v>
      </c>
      <c r="L116" s="24">
        <f>SUMIFS(L117:L128,A117:A128,"P")</f>
        <v>0</v>
      </c>
      <c r="M116" s="24">
        <f>SUMIFS(M117:M128,A117:A128,"P")</f>
        <v>0</v>
      </c>
      <c r="N116" s="25"/>
    </row>
    <row r="117">
      <c r="A117" s="1" t="s">
        <v>178</v>
      </c>
      <c r="B117" s="1">
        <v>15</v>
      </c>
      <c r="C117" s="26" t="s">
        <v>3305</v>
      </c>
      <c r="D117" t="s">
        <v>180</v>
      </c>
      <c r="E117" s="27" t="s">
        <v>3306</v>
      </c>
      <c r="F117" s="28" t="s">
        <v>207</v>
      </c>
      <c r="G117" s="29">
        <v>916.79999999999995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180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180</v>
      </c>
    </row>
    <row r="119" ht="38.25">
      <c r="A119" s="1" t="s">
        <v>184</v>
      </c>
      <c r="E119" s="33" t="s">
        <v>3307</v>
      </c>
    </row>
    <row r="120">
      <c r="A120" s="1" t="s">
        <v>185</v>
      </c>
      <c r="E120" s="27" t="s">
        <v>180</v>
      </c>
    </row>
    <row r="121">
      <c r="A121" s="1" t="s">
        <v>178</v>
      </c>
      <c r="B121" s="1">
        <v>16</v>
      </c>
      <c r="C121" s="26" t="s">
        <v>3308</v>
      </c>
      <c r="D121" t="s">
        <v>180</v>
      </c>
      <c r="E121" s="27" t="s">
        <v>3309</v>
      </c>
      <c r="F121" s="28" t="s">
        <v>207</v>
      </c>
      <c r="G121" s="29">
        <v>306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180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180</v>
      </c>
    </row>
    <row r="123" ht="38.25">
      <c r="A123" s="1" t="s">
        <v>184</v>
      </c>
      <c r="E123" s="33" t="s">
        <v>3310</v>
      </c>
    </row>
    <row r="124">
      <c r="A124" s="1" t="s">
        <v>185</v>
      </c>
      <c r="E124" s="27" t="s">
        <v>180</v>
      </c>
    </row>
    <row r="125">
      <c r="A125" s="1" t="s">
        <v>178</v>
      </c>
      <c r="B125" s="1">
        <v>31</v>
      </c>
      <c r="C125" s="26" t="s">
        <v>3311</v>
      </c>
      <c r="D125" t="s">
        <v>180</v>
      </c>
      <c r="E125" s="27" t="s">
        <v>3312</v>
      </c>
      <c r="F125" s="28" t="s">
        <v>194</v>
      </c>
      <c r="G125" s="29">
        <v>750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180</v>
      </c>
      <c r="O125" s="32">
        <f>M125*AA125</f>
        <v>0</v>
      </c>
      <c r="P125" s="1">
        <v>1</v>
      </c>
      <c r="AA125" s="1">
        <f>IF(P125=1,$O$3,IF(P125=2,$O$4,$O$5))</f>
        <v>0</v>
      </c>
    </row>
    <row r="126" ht="25.5">
      <c r="A126" s="1" t="s">
        <v>183</v>
      </c>
      <c r="E126" s="27" t="s">
        <v>3313</v>
      </c>
    </row>
    <row r="127" ht="25.5">
      <c r="A127" s="1" t="s">
        <v>184</v>
      </c>
      <c r="E127" s="33" t="s">
        <v>3314</v>
      </c>
    </row>
    <row r="128" ht="102">
      <c r="A128" s="1" t="s">
        <v>185</v>
      </c>
      <c r="E128" s="27" t="s">
        <v>3315</v>
      </c>
    </row>
    <row r="129">
      <c r="A129" s="1" t="s">
        <v>175</v>
      </c>
      <c r="C129" s="22" t="s">
        <v>369</v>
      </c>
      <c r="E129" s="23" t="s">
        <v>855</v>
      </c>
      <c r="L129" s="24">
        <f>SUMIFS(L130:L137,A130:A137,"P")</f>
        <v>0</v>
      </c>
      <c r="M129" s="24">
        <f>SUMIFS(M130:M137,A130:A137,"P")</f>
        <v>0</v>
      </c>
      <c r="N129" s="25"/>
    </row>
    <row r="130" ht="25.5">
      <c r="A130" s="1" t="s">
        <v>178</v>
      </c>
      <c r="B130" s="1">
        <v>18</v>
      </c>
      <c r="C130" s="26" t="s">
        <v>666</v>
      </c>
      <c r="D130" t="s">
        <v>372</v>
      </c>
      <c r="E130" s="27" t="s">
        <v>667</v>
      </c>
      <c r="F130" s="28" t="s">
        <v>374</v>
      </c>
      <c r="G130" s="29">
        <v>877.11000000000001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180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 ht="51">
      <c r="A132" s="1" t="s">
        <v>184</v>
      </c>
      <c r="E132" s="33" t="s">
        <v>3316</v>
      </c>
    </row>
    <row r="133" ht="153">
      <c r="A133" s="1" t="s">
        <v>185</v>
      </c>
      <c r="E133" s="27" t="s">
        <v>859</v>
      </c>
    </row>
    <row r="134" ht="38.25">
      <c r="A134" s="1" t="s">
        <v>178</v>
      </c>
      <c r="B134" s="1">
        <v>19</v>
      </c>
      <c r="C134" s="26" t="s">
        <v>371</v>
      </c>
      <c r="D134" t="s">
        <v>372</v>
      </c>
      <c r="E134" s="27" t="s">
        <v>373</v>
      </c>
      <c r="F134" s="28" t="s">
        <v>374</v>
      </c>
      <c r="G134" s="29">
        <v>611.45000000000005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180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 ht="63.75">
      <c r="A136" s="1" t="s">
        <v>184</v>
      </c>
      <c r="E136" s="33" t="s">
        <v>3317</v>
      </c>
    </row>
    <row r="137" ht="153">
      <c r="A137" s="1" t="s">
        <v>185</v>
      </c>
      <c r="E137" s="27" t="s">
        <v>859</v>
      </c>
    </row>
    <row r="138">
      <c r="A138" s="1" t="s">
        <v>175</v>
      </c>
      <c r="C138" s="22" t="s">
        <v>3115</v>
      </c>
      <c r="E138" s="23" t="s">
        <v>3116</v>
      </c>
      <c r="L138" s="24">
        <f>SUMIFS(L139:L146,A139:A146,"P")</f>
        <v>0</v>
      </c>
      <c r="M138" s="24">
        <f>SUMIFS(M139:M146,A139:A146,"P")</f>
        <v>0</v>
      </c>
      <c r="N138" s="25"/>
    </row>
    <row r="139">
      <c r="A139" s="1" t="s">
        <v>178</v>
      </c>
      <c r="B139" s="1">
        <v>33</v>
      </c>
      <c r="C139" s="26" t="s">
        <v>3318</v>
      </c>
      <c r="D139" t="s">
        <v>180</v>
      </c>
      <c r="E139" s="27" t="s">
        <v>3319</v>
      </c>
      <c r="F139" s="28" t="s">
        <v>3320</v>
      </c>
      <c r="G139" s="29">
        <v>79.998000000000005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180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 ht="38.25">
      <c r="A141" s="1" t="s">
        <v>184</v>
      </c>
      <c r="E141" s="33" t="s">
        <v>3321</v>
      </c>
    </row>
    <row r="142">
      <c r="A142" s="1" t="s">
        <v>185</v>
      </c>
      <c r="E142" s="27"/>
    </row>
    <row r="143">
      <c r="A143" s="1" t="s">
        <v>178</v>
      </c>
      <c r="B143" s="1">
        <v>17</v>
      </c>
      <c r="C143" s="26" t="s">
        <v>3322</v>
      </c>
      <c r="D143" t="s">
        <v>180</v>
      </c>
      <c r="E143" s="27" t="s">
        <v>3323</v>
      </c>
      <c r="F143" s="28" t="s">
        <v>374</v>
      </c>
      <c r="G143" s="29">
        <v>4085.7689999999998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180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 ht="25.5">
      <c r="A145" s="1" t="s">
        <v>184</v>
      </c>
      <c r="E145" s="33" t="s">
        <v>3324</v>
      </c>
    </row>
    <row r="146">
      <c r="A146" s="1" t="s">
        <v>185</v>
      </c>
      <c r="E146" s="27" t="s">
        <v>180</v>
      </c>
    </row>
  </sheetData>
  <sheetProtection sheet="1" objects="1" scenarios="1" spinCount="100000" saltValue="Cw/RK24pKaGeSIpOnwx5K9xGIcFW3D2agSfdIsrFkC22ayS0c7TYlduZjtcbzaimqoanxAu7aMCje4qZI62r/w==" hashValue="ds067IEcHKdtB/SOfyUmxEmDIZKpttsNv4nivDN3yRh6+u1uCraNZ1TlN3+ZMaJ3gfRdnCLKeSZK673BoLpag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COUNTIFS(L8:L118,"=0",A8:A118,"P")+COUNTIFS(L8:L118,"",A8:A118,"P")+SUM(Q8:Q118)</f>
        <v>0</v>
      </c>
    </row>
    <row r="8" ht="25.5">
      <c r="A8" s="1" t="s">
        <v>173</v>
      </c>
      <c r="C8" s="22" t="s">
        <v>3325</v>
      </c>
      <c r="E8" s="23" t="s">
        <v>105</v>
      </c>
      <c r="L8" s="24">
        <f>L9+L18+L71+L104+L113</f>
        <v>0</v>
      </c>
      <c r="M8" s="24">
        <f>M9+M18+M71+M104+M113</f>
        <v>0</v>
      </c>
      <c r="N8" s="25"/>
    </row>
    <row r="9">
      <c r="A9" s="1" t="s">
        <v>175</v>
      </c>
      <c r="C9" s="22" t="s">
        <v>594</v>
      </c>
      <c r="E9" s="23" t="s">
        <v>595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1</v>
      </c>
      <c r="C10" s="26" t="s">
        <v>3326</v>
      </c>
      <c r="D10" t="s">
        <v>180</v>
      </c>
      <c r="E10" s="27" t="s">
        <v>3327</v>
      </c>
      <c r="F10" s="28" t="s">
        <v>201</v>
      </c>
      <c r="G10" s="29">
        <v>3.6000000000000001</v>
      </c>
      <c r="H10" s="28">
        <v>0.00027999999999999998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25.5">
      <c r="A12" s="1" t="s">
        <v>184</v>
      </c>
      <c r="E12" s="33" t="s">
        <v>3328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12</v>
      </c>
      <c r="C14" s="26" t="s">
        <v>3329</v>
      </c>
      <c r="D14" t="s">
        <v>180</v>
      </c>
      <c r="E14" s="27" t="s">
        <v>3330</v>
      </c>
      <c r="F14" s="28" t="s">
        <v>182</v>
      </c>
      <c r="G14" s="29">
        <v>2.5449999999999999</v>
      </c>
      <c r="H14" s="28">
        <v>2.234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 ht="38.25">
      <c r="A16" s="1" t="s">
        <v>184</v>
      </c>
      <c r="E16" s="33" t="s">
        <v>3331</v>
      </c>
    </row>
    <row r="17">
      <c r="A17" s="1" t="s">
        <v>185</v>
      </c>
      <c r="E17" s="27" t="s">
        <v>180</v>
      </c>
    </row>
    <row r="18">
      <c r="A18" s="1" t="s">
        <v>175</v>
      </c>
      <c r="C18" s="22" t="s">
        <v>1034</v>
      </c>
      <c r="E18" s="23" t="s">
        <v>1372</v>
      </c>
      <c r="L18" s="24">
        <f>SUMIFS(L19:L70,A19:A70,"P")</f>
        <v>0</v>
      </c>
      <c r="M18" s="24">
        <f>SUMIFS(M19:M70,A19:A70,"P")</f>
        <v>0</v>
      </c>
      <c r="N18" s="25"/>
    </row>
    <row r="19">
      <c r="A19" s="1" t="s">
        <v>178</v>
      </c>
      <c r="B19" s="1">
        <v>2</v>
      </c>
      <c r="C19" s="26" t="s">
        <v>3332</v>
      </c>
      <c r="D19" t="s">
        <v>180</v>
      </c>
      <c r="E19" s="27" t="s">
        <v>3333</v>
      </c>
      <c r="F19" s="28" t="s">
        <v>194</v>
      </c>
      <c r="G19" s="29">
        <v>14</v>
      </c>
      <c r="H19" s="28">
        <v>0.00248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835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3334</v>
      </c>
    </row>
    <row r="22">
      <c r="A22" s="1" t="s">
        <v>185</v>
      </c>
      <c r="E22" s="27" t="s">
        <v>180</v>
      </c>
    </row>
    <row r="23" ht="25.5">
      <c r="A23" s="1" t="s">
        <v>178</v>
      </c>
      <c r="B23" s="1">
        <v>3</v>
      </c>
      <c r="C23" s="26" t="s">
        <v>3335</v>
      </c>
      <c r="D23" t="s">
        <v>180</v>
      </c>
      <c r="E23" s="27" t="s">
        <v>3336</v>
      </c>
      <c r="F23" s="28" t="s">
        <v>207</v>
      </c>
      <c r="G23" s="29">
        <v>24</v>
      </c>
      <c r="H23" s="28">
        <v>0.0016000000000000001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835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3337</v>
      </c>
    </row>
    <row r="26">
      <c r="A26" s="1" t="s">
        <v>185</v>
      </c>
      <c r="E26" s="27" t="s">
        <v>180</v>
      </c>
    </row>
    <row r="27">
      <c r="A27" s="1" t="s">
        <v>178</v>
      </c>
      <c r="B27" s="1">
        <v>4</v>
      </c>
      <c r="C27" s="26" t="s">
        <v>3257</v>
      </c>
      <c r="D27" t="s">
        <v>180</v>
      </c>
      <c r="E27" s="27" t="s">
        <v>3258</v>
      </c>
      <c r="F27" s="28" t="s">
        <v>194</v>
      </c>
      <c r="G27" s="29">
        <v>58.219999999999999</v>
      </c>
      <c r="H27" s="28">
        <v>0.0001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835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25.5">
      <c r="A29" s="1" t="s">
        <v>184</v>
      </c>
      <c r="E29" s="33" t="s">
        <v>3338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3339</v>
      </c>
      <c r="D31" t="s">
        <v>180</v>
      </c>
      <c r="E31" s="27" t="s">
        <v>3340</v>
      </c>
      <c r="F31" s="28" t="s">
        <v>207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3341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6</v>
      </c>
      <c r="C35" s="26" t="s">
        <v>3342</v>
      </c>
      <c r="D35" t="s">
        <v>180</v>
      </c>
      <c r="E35" s="27" t="s">
        <v>3343</v>
      </c>
      <c r="F35" s="28" t="s">
        <v>207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25.5">
      <c r="A37" s="1" t="s">
        <v>184</v>
      </c>
      <c r="E37" s="33" t="s">
        <v>3344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7</v>
      </c>
      <c r="C39" s="26" t="s">
        <v>3345</v>
      </c>
      <c r="D39" t="s">
        <v>180</v>
      </c>
      <c r="E39" s="27" t="s">
        <v>3346</v>
      </c>
      <c r="F39" s="28" t="s">
        <v>194</v>
      </c>
      <c r="G39" s="29">
        <v>73.457999999999998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3347</v>
      </c>
    </row>
    <row r="42">
      <c r="A42" s="1" t="s">
        <v>185</v>
      </c>
      <c r="E42" s="27" t="s">
        <v>180</v>
      </c>
    </row>
    <row r="43" ht="25.5">
      <c r="A43" s="1" t="s">
        <v>178</v>
      </c>
      <c r="B43" s="1">
        <v>8</v>
      </c>
      <c r="C43" s="26" t="s">
        <v>3348</v>
      </c>
      <c r="D43" t="s">
        <v>180</v>
      </c>
      <c r="E43" s="27" t="s">
        <v>3349</v>
      </c>
      <c r="F43" s="28" t="s">
        <v>201</v>
      </c>
      <c r="G43" s="29">
        <v>45.491999999999997</v>
      </c>
      <c r="H43" s="28">
        <v>0.29232999999999998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3350</v>
      </c>
    </row>
    <row r="46">
      <c r="A46" s="1" t="s">
        <v>185</v>
      </c>
      <c r="E46" s="27" t="s">
        <v>180</v>
      </c>
    </row>
    <row r="47">
      <c r="A47" s="1" t="s">
        <v>178</v>
      </c>
      <c r="B47" s="1">
        <v>9</v>
      </c>
      <c r="C47" s="26" t="s">
        <v>3351</v>
      </c>
      <c r="D47" t="s">
        <v>180</v>
      </c>
      <c r="E47" s="27" t="s">
        <v>3352</v>
      </c>
      <c r="F47" s="28" t="s">
        <v>194</v>
      </c>
      <c r="G47" s="29">
        <v>14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 ht="25.5">
      <c r="A49" s="1" t="s">
        <v>184</v>
      </c>
      <c r="E49" s="33" t="s">
        <v>3353</v>
      </c>
    </row>
    <row r="50">
      <c r="A50" s="1" t="s">
        <v>185</v>
      </c>
      <c r="E50" s="27" t="s">
        <v>180</v>
      </c>
    </row>
    <row r="51">
      <c r="A51" s="1" t="s">
        <v>178</v>
      </c>
      <c r="B51" s="1">
        <v>10</v>
      </c>
      <c r="C51" s="26" t="s">
        <v>3265</v>
      </c>
      <c r="D51" t="s">
        <v>180</v>
      </c>
      <c r="E51" s="27" t="s">
        <v>3266</v>
      </c>
      <c r="F51" s="28" t="s">
        <v>207</v>
      </c>
      <c r="G51" s="29">
        <v>24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835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25.5">
      <c r="A53" s="1" t="s">
        <v>184</v>
      </c>
      <c r="E53" s="33" t="s">
        <v>3354</v>
      </c>
    </row>
    <row r="54">
      <c r="A54" s="1" t="s">
        <v>185</v>
      </c>
      <c r="E54" s="27" t="s">
        <v>180</v>
      </c>
    </row>
    <row r="55" ht="25.5">
      <c r="A55" s="1" t="s">
        <v>178</v>
      </c>
      <c r="B55" s="1">
        <v>11</v>
      </c>
      <c r="C55" s="26" t="s">
        <v>3355</v>
      </c>
      <c r="D55" t="s">
        <v>180</v>
      </c>
      <c r="E55" s="27" t="s">
        <v>3356</v>
      </c>
      <c r="F55" s="28" t="s">
        <v>207</v>
      </c>
      <c r="G55" s="29">
        <v>30</v>
      </c>
      <c r="H55" s="28">
        <v>0.0088000000000000005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835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38.25">
      <c r="A57" s="1" t="s">
        <v>184</v>
      </c>
      <c r="E57" s="33" t="s">
        <v>3357</v>
      </c>
    </row>
    <row r="58">
      <c r="A58" s="1" t="s">
        <v>185</v>
      </c>
      <c r="E58" s="27" t="s">
        <v>180</v>
      </c>
    </row>
    <row r="59" ht="25.5">
      <c r="A59" s="1" t="s">
        <v>178</v>
      </c>
      <c r="B59" s="1">
        <v>13</v>
      </c>
      <c r="C59" s="26" t="s">
        <v>3358</v>
      </c>
      <c r="D59" t="s">
        <v>180</v>
      </c>
      <c r="E59" s="27" t="s">
        <v>3359</v>
      </c>
      <c r="F59" s="28" t="s">
        <v>201</v>
      </c>
      <c r="G59" s="29">
        <v>45.491999999999997</v>
      </c>
      <c r="H59" s="28">
        <v>0.23000000000000001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835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 ht="25.5">
      <c r="A61" s="1" t="s">
        <v>184</v>
      </c>
      <c r="E61" s="33" t="s">
        <v>3360</v>
      </c>
    </row>
    <row r="62">
      <c r="A62" s="1" t="s">
        <v>185</v>
      </c>
      <c r="E62" s="27" t="s">
        <v>180</v>
      </c>
    </row>
    <row r="63">
      <c r="A63" s="1" t="s">
        <v>178</v>
      </c>
      <c r="B63" s="1">
        <v>24</v>
      </c>
      <c r="C63" s="26" t="s">
        <v>3361</v>
      </c>
      <c r="D63" t="s">
        <v>180</v>
      </c>
      <c r="E63" s="27" t="s">
        <v>3362</v>
      </c>
      <c r="F63" s="28" t="s">
        <v>207</v>
      </c>
      <c r="G63" s="29">
        <v>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 ht="25.5">
      <c r="A65" s="1" t="s">
        <v>184</v>
      </c>
      <c r="E65" s="33" t="s">
        <v>3344</v>
      </c>
    </row>
    <row r="66">
      <c r="A66" s="1" t="s">
        <v>185</v>
      </c>
      <c r="E66" s="27" t="s">
        <v>180</v>
      </c>
    </row>
    <row r="67">
      <c r="A67" s="1" t="s">
        <v>178</v>
      </c>
      <c r="B67" s="1">
        <v>25</v>
      </c>
      <c r="C67" s="26" t="s">
        <v>3363</v>
      </c>
      <c r="D67" t="s">
        <v>180</v>
      </c>
      <c r="E67" s="27" t="s">
        <v>3364</v>
      </c>
      <c r="F67" s="28" t="s">
        <v>207</v>
      </c>
      <c r="G67" s="29">
        <v>1</v>
      </c>
      <c r="H67" s="28">
        <v>0.051529999999999999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180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183</v>
      </c>
      <c r="E68" s="27" t="s">
        <v>180</v>
      </c>
    </row>
    <row r="69">
      <c r="A69" s="1" t="s">
        <v>184</v>
      </c>
      <c r="E69" s="33" t="s">
        <v>3341</v>
      </c>
    </row>
    <row r="70">
      <c r="A70" s="1" t="s">
        <v>185</v>
      </c>
      <c r="E70" s="27" t="s">
        <v>180</v>
      </c>
    </row>
    <row r="71">
      <c r="A71" s="1" t="s">
        <v>175</v>
      </c>
      <c r="C71" s="22" t="s">
        <v>653</v>
      </c>
      <c r="E71" s="23" t="s">
        <v>654</v>
      </c>
      <c r="L71" s="24">
        <f>SUMIFS(L72:L103,A72:A103,"P")</f>
        <v>0</v>
      </c>
      <c r="M71" s="24">
        <f>SUMIFS(M72:M103,A72:A103,"P")</f>
        <v>0</v>
      </c>
      <c r="N71" s="25"/>
    </row>
    <row r="72">
      <c r="A72" s="1" t="s">
        <v>178</v>
      </c>
      <c r="B72" s="1">
        <v>14</v>
      </c>
      <c r="C72" s="26" t="s">
        <v>3166</v>
      </c>
      <c r="D72" t="s">
        <v>180</v>
      </c>
      <c r="E72" s="27" t="s">
        <v>3167</v>
      </c>
      <c r="F72" s="28" t="s">
        <v>182</v>
      </c>
      <c r="G72" s="29">
        <v>23.050999999999998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835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 ht="38.25">
      <c r="A74" s="1" t="s">
        <v>184</v>
      </c>
      <c r="E74" s="33" t="s">
        <v>3365</v>
      </c>
    </row>
    <row r="75">
      <c r="A75" s="1" t="s">
        <v>185</v>
      </c>
      <c r="E75" s="27" t="s">
        <v>180</v>
      </c>
    </row>
    <row r="76">
      <c r="A76" s="1" t="s">
        <v>178</v>
      </c>
      <c r="B76" s="1">
        <v>15</v>
      </c>
      <c r="C76" s="26" t="s">
        <v>3174</v>
      </c>
      <c r="D76" t="s">
        <v>180</v>
      </c>
      <c r="E76" s="27" t="s">
        <v>3175</v>
      </c>
      <c r="F76" s="28" t="s">
        <v>182</v>
      </c>
      <c r="G76" s="29">
        <v>13.647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835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 ht="25.5">
      <c r="A78" s="1" t="s">
        <v>184</v>
      </c>
      <c r="E78" s="33" t="s">
        <v>3366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16</v>
      </c>
      <c r="C80" s="26" t="s">
        <v>3308</v>
      </c>
      <c r="D80" t="s">
        <v>180</v>
      </c>
      <c r="E80" s="27" t="s">
        <v>3309</v>
      </c>
      <c r="F80" s="28" t="s">
        <v>207</v>
      </c>
      <c r="G80" s="29">
        <v>3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835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 ht="25.5">
      <c r="A82" s="1" t="s">
        <v>184</v>
      </c>
      <c r="E82" s="33" t="s">
        <v>3367</v>
      </c>
    </row>
    <row r="83">
      <c r="A83" s="1" t="s">
        <v>185</v>
      </c>
      <c r="E83" s="27" t="s">
        <v>180</v>
      </c>
    </row>
    <row r="84">
      <c r="A84" s="1" t="s">
        <v>178</v>
      </c>
      <c r="B84" s="1">
        <v>17</v>
      </c>
      <c r="C84" s="26" t="s">
        <v>3368</v>
      </c>
      <c r="D84" t="s">
        <v>180</v>
      </c>
      <c r="E84" s="27" t="s">
        <v>3369</v>
      </c>
      <c r="F84" s="28" t="s">
        <v>194</v>
      </c>
      <c r="G84" s="29">
        <v>12.529999999999999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835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 ht="25.5">
      <c r="A86" s="1" t="s">
        <v>184</v>
      </c>
      <c r="E86" s="33" t="s">
        <v>3370</v>
      </c>
    </row>
    <row r="87">
      <c r="A87" s="1" t="s">
        <v>185</v>
      </c>
      <c r="E87" s="27" t="s">
        <v>180</v>
      </c>
    </row>
    <row r="88">
      <c r="A88" s="1" t="s">
        <v>178</v>
      </c>
      <c r="B88" s="1">
        <v>18</v>
      </c>
      <c r="C88" s="26" t="s">
        <v>3371</v>
      </c>
      <c r="D88" t="s">
        <v>180</v>
      </c>
      <c r="E88" s="27" t="s">
        <v>3372</v>
      </c>
      <c r="F88" s="28" t="s">
        <v>194</v>
      </c>
      <c r="G88" s="29">
        <v>62.229999999999997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835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 ht="25.5">
      <c r="A90" s="1" t="s">
        <v>184</v>
      </c>
      <c r="E90" s="33" t="s">
        <v>3373</v>
      </c>
    </row>
    <row r="91">
      <c r="A91" s="1" t="s">
        <v>185</v>
      </c>
      <c r="E91" s="27" t="s">
        <v>180</v>
      </c>
    </row>
    <row r="92">
      <c r="A92" s="1" t="s">
        <v>178</v>
      </c>
      <c r="B92" s="1">
        <v>19</v>
      </c>
      <c r="C92" s="26" t="s">
        <v>3374</v>
      </c>
      <c r="D92" t="s">
        <v>180</v>
      </c>
      <c r="E92" s="27" t="s">
        <v>3375</v>
      </c>
      <c r="F92" s="28" t="s">
        <v>207</v>
      </c>
      <c r="G92" s="29">
        <v>1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835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 ht="25.5">
      <c r="A94" s="1" t="s">
        <v>184</v>
      </c>
      <c r="E94" s="33" t="s">
        <v>3376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20</v>
      </c>
      <c r="C96" s="26" t="s">
        <v>3377</v>
      </c>
      <c r="D96" t="s">
        <v>180</v>
      </c>
      <c r="E96" s="27" t="s">
        <v>3378</v>
      </c>
      <c r="F96" s="28" t="s">
        <v>207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835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 ht="25.5">
      <c r="A98" s="1" t="s">
        <v>184</v>
      </c>
      <c r="E98" s="33" t="s">
        <v>3344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26</v>
      </c>
      <c r="C100" s="26" t="s">
        <v>3379</v>
      </c>
      <c r="D100" t="s">
        <v>180</v>
      </c>
      <c r="E100" s="27" t="s">
        <v>3380</v>
      </c>
      <c r="F100" s="28" t="s">
        <v>207</v>
      </c>
      <c r="G100" s="29">
        <v>2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180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 ht="25.5">
      <c r="A102" s="1" t="s">
        <v>184</v>
      </c>
      <c r="E102" s="33" t="s">
        <v>3381</v>
      </c>
    </row>
    <row r="103">
      <c r="A103" s="1" t="s">
        <v>185</v>
      </c>
      <c r="E103" s="27" t="s">
        <v>180</v>
      </c>
    </row>
    <row r="104">
      <c r="A104" s="1" t="s">
        <v>175</v>
      </c>
      <c r="C104" s="22" t="s">
        <v>369</v>
      </c>
      <c r="E104" s="23" t="s">
        <v>855</v>
      </c>
      <c r="L104" s="24">
        <f>SUMIFS(L105:L112,A105:A112,"P")</f>
        <v>0</v>
      </c>
      <c r="M104" s="24">
        <f>SUMIFS(M105:M112,A105:A112,"P")</f>
        <v>0</v>
      </c>
      <c r="N104" s="25"/>
    </row>
    <row r="105" ht="38.25">
      <c r="A105" s="1" t="s">
        <v>178</v>
      </c>
      <c r="B105" s="1">
        <v>22</v>
      </c>
      <c r="C105" s="26" t="s">
        <v>371</v>
      </c>
      <c r="D105" t="s">
        <v>372</v>
      </c>
      <c r="E105" s="27" t="s">
        <v>373</v>
      </c>
      <c r="F105" s="28" t="s">
        <v>374</v>
      </c>
      <c r="G105" s="29">
        <v>91.745999999999995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180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 ht="38.25">
      <c r="A107" s="1" t="s">
        <v>184</v>
      </c>
      <c r="E107" s="33" t="s">
        <v>3382</v>
      </c>
    </row>
    <row r="108" ht="153">
      <c r="A108" s="1" t="s">
        <v>185</v>
      </c>
      <c r="E108" s="27" t="s">
        <v>859</v>
      </c>
    </row>
    <row r="109" ht="25.5">
      <c r="A109" s="1" t="s">
        <v>178</v>
      </c>
      <c r="B109" s="1">
        <v>23</v>
      </c>
      <c r="C109" s="26" t="s">
        <v>1521</v>
      </c>
      <c r="D109" t="s">
        <v>372</v>
      </c>
      <c r="E109" s="27" t="s">
        <v>1522</v>
      </c>
      <c r="F109" s="28" t="s">
        <v>374</v>
      </c>
      <c r="G109" s="29">
        <v>3.427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 ht="38.25">
      <c r="A111" s="1" t="s">
        <v>184</v>
      </c>
      <c r="E111" s="33" t="s">
        <v>3383</v>
      </c>
    </row>
    <row r="112" ht="153">
      <c r="A112" s="1" t="s">
        <v>185</v>
      </c>
      <c r="E112" s="27" t="s">
        <v>859</v>
      </c>
    </row>
    <row r="113">
      <c r="A113" s="1" t="s">
        <v>175</v>
      </c>
      <c r="C113" s="22" t="s">
        <v>3115</v>
      </c>
      <c r="E113" s="23" t="s">
        <v>3116</v>
      </c>
      <c r="L113" s="24">
        <f>SUMIFS(L114:L117,A114:A117,"P")</f>
        <v>0</v>
      </c>
      <c r="M113" s="24">
        <f>SUMIFS(M114:M117,A114:A117,"P")</f>
        <v>0</v>
      </c>
      <c r="N113" s="25"/>
    </row>
    <row r="114">
      <c r="A114" s="1" t="s">
        <v>178</v>
      </c>
      <c r="B114" s="1">
        <v>21</v>
      </c>
      <c r="C114" s="26" t="s">
        <v>3322</v>
      </c>
      <c r="D114" t="s">
        <v>180</v>
      </c>
      <c r="E114" s="27" t="s">
        <v>3323</v>
      </c>
      <c r="F114" s="28" t="s">
        <v>374</v>
      </c>
      <c r="G114" s="29">
        <v>29.843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835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3384</v>
      </c>
    </row>
    <row r="117">
      <c r="A117" s="1" t="s">
        <v>185</v>
      </c>
      <c r="E117" s="27" t="s">
        <v>180</v>
      </c>
    </row>
  </sheetData>
  <sheetProtection sheet="1" objects="1" scenarios="1" spinCount="100000" saltValue="J3qz24zRQ1p3/q1wuv+iEuubu0DkN4JpIpwYeqlrS12usBoXJhauTwJpbCMKAZDvJP8pqpmaN99j91cEgbBU2w==" hashValue="vN99UV1r60ksr3kWxNcfzgtkAAO1i3NzbP/oDlc4U/ChXmAU67E2JGINfoPb0BHtoFoI5EL0dK5ONz9Mgoi9C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106</v>
      </c>
      <c r="M3" s="20">
        <f>Rekapitulace!C57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106</v>
      </c>
      <c r="D4" s="1"/>
      <c r="E4" s="17" t="s">
        <v>107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COUNTIFS(L8:L421,"=0",A8:A421,"P")+COUNTIFS(L8:L421,"",A8:A421,"P")+SUM(Q8:Q421)</f>
        <v>0</v>
      </c>
    </row>
    <row r="8">
      <c r="A8" s="1" t="s">
        <v>173</v>
      </c>
      <c r="C8" s="22" t="s">
        <v>3385</v>
      </c>
      <c r="E8" s="23" t="s">
        <v>109</v>
      </c>
      <c r="L8" s="24">
        <f>L9+L42+L63+L264+L273+L306+L391+L404</f>
        <v>0</v>
      </c>
      <c r="M8" s="24">
        <f>M9+M42+M63+M264+M273+M306+M391+M404</f>
        <v>0</v>
      </c>
      <c r="N8" s="25"/>
    </row>
    <row r="9">
      <c r="A9" s="1" t="s">
        <v>175</v>
      </c>
      <c r="C9" s="22" t="s">
        <v>3386</v>
      </c>
      <c r="E9" s="23" t="s">
        <v>3387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178</v>
      </c>
      <c r="B10" s="1">
        <v>1</v>
      </c>
      <c r="C10" s="26" t="s">
        <v>3388</v>
      </c>
      <c r="D10" t="s">
        <v>180</v>
      </c>
      <c r="E10" s="27" t="s">
        <v>3389</v>
      </c>
      <c r="F10" s="28" t="s">
        <v>182</v>
      </c>
      <c r="G10" s="29">
        <v>74.650000000000006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216.75">
      <c r="A13" s="1" t="s">
        <v>185</v>
      </c>
      <c r="E13" s="27" t="s">
        <v>3390</v>
      </c>
    </row>
    <row r="14">
      <c r="A14" s="1" t="s">
        <v>178</v>
      </c>
      <c r="B14" s="1">
        <v>2</v>
      </c>
      <c r="C14" s="26" t="s">
        <v>3391</v>
      </c>
      <c r="D14" t="s">
        <v>180</v>
      </c>
      <c r="E14" s="27" t="s">
        <v>3392</v>
      </c>
      <c r="F14" s="28" t="s">
        <v>207</v>
      </c>
      <c r="G14" s="29">
        <v>12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76.5">
      <c r="A17" s="1" t="s">
        <v>185</v>
      </c>
      <c r="E17" s="27" t="s">
        <v>3393</v>
      </c>
    </row>
    <row r="18">
      <c r="A18" s="1" t="s">
        <v>178</v>
      </c>
      <c r="B18" s="1">
        <v>3</v>
      </c>
      <c r="C18" s="26" t="s">
        <v>3394</v>
      </c>
      <c r="D18" t="s">
        <v>180</v>
      </c>
      <c r="E18" s="27" t="s">
        <v>3395</v>
      </c>
      <c r="F18" s="28" t="s">
        <v>207</v>
      </c>
      <c r="G18" s="29">
        <v>48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76.5">
      <c r="A21" s="1" t="s">
        <v>185</v>
      </c>
      <c r="E21" s="27" t="s">
        <v>3396</v>
      </c>
    </row>
    <row r="22">
      <c r="A22" s="1" t="s">
        <v>178</v>
      </c>
      <c r="B22" s="1">
        <v>4</v>
      </c>
      <c r="C22" s="26" t="s">
        <v>3397</v>
      </c>
      <c r="D22" t="s">
        <v>180</v>
      </c>
      <c r="E22" s="27" t="s">
        <v>3398</v>
      </c>
      <c r="F22" s="28" t="s">
        <v>207</v>
      </c>
      <c r="G22" s="29">
        <v>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76.5">
      <c r="A25" s="1" t="s">
        <v>185</v>
      </c>
      <c r="E25" s="27" t="s">
        <v>3399</v>
      </c>
    </row>
    <row r="26">
      <c r="A26" s="1" t="s">
        <v>178</v>
      </c>
      <c r="B26" s="1">
        <v>5</v>
      </c>
      <c r="C26" s="26" t="s">
        <v>3400</v>
      </c>
      <c r="D26" t="s">
        <v>180</v>
      </c>
      <c r="E26" s="27" t="s">
        <v>3401</v>
      </c>
      <c r="F26" s="28" t="s">
        <v>194</v>
      </c>
      <c r="G26" s="29">
        <v>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76.5">
      <c r="A29" s="1" t="s">
        <v>185</v>
      </c>
      <c r="E29" s="27" t="s">
        <v>3402</v>
      </c>
    </row>
    <row r="30">
      <c r="A30" s="1" t="s">
        <v>178</v>
      </c>
      <c r="B30" s="1">
        <v>6</v>
      </c>
      <c r="C30" s="26" t="s">
        <v>3403</v>
      </c>
      <c r="D30" t="s">
        <v>180</v>
      </c>
      <c r="E30" s="27" t="s">
        <v>3404</v>
      </c>
      <c r="F30" s="28" t="s">
        <v>207</v>
      </c>
      <c r="G30" s="29">
        <v>7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985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 ht="114.75">
      <c r="A33" s="1" t="s">
        <v>185</v>
      </c>
      <c r="E33" s="27" t="s">
        <v>3405</v>
      </c>
    </row>
    <row r="34">
      <c r="A34" s="1" t="s">
        <v>178</v>
      </c>
      <c r="B34" s="1">
        <v>7</v>
      </c>
      <c r="C34" s="26" t="s">
        <v>3406</v>
      </c>
      <c r="D34" t="s">
        <v>180</v>
      </c>
      <c r="E34" s="27" t="s">
        <v>3407</v>
      </c>
      <c r="F34" s="28" t="s">
        <v>352</v>
      </c>
      <c r="G34" s="29">
        <v>32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985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</row>
    <row r="37" ht="89.25">
      <c r="A37" s="1" t="s">
        <v>185</v>
      </c>
      <c r="E37" s="27" t="s">
        <v>3408</v>
      </c>
    </row>
    <row r="38">
      <c r="A38" s="1" t="s">
        <v>178</v>
      </c>
      <c r="B38" s="1">
        <v>100</v>
      </c>
      <c r="C38" s="26" t="s">
        <v>3409</v>
      </c>
      <c r="D38" t="s">
        <v>180</v>
      </c>
      <c r="E38" s="27" t="s">
        <v>3410</v>
      </c>
      <c r="F38" s="28" t="s">
        <v>796</v>
      </c>
      <c r="G38" s="29">
        <v>3600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180</v>
      </c>
    </row>
    <row r="40">
      <c r="A40" s="1" t="s">
        <v>184</v>
      </c>
    </row>
    <row r="41" ht="127.5">
      <c r="A41" s="1" t="s">
        <v>185</v>
      </c>
      <c r="E41" s="27" t="s">
        <v>3411</v>
      </c>
    </row>
    <row r="42">
      <c r="A42" s="1" t="s">
        <v>175</v>
      </c>
      <c r="C42" s="22" t="s">
        <v>3412</v>
      </c>
      <c r="E42" s="23" t="s">
        <v>3413</v>
      </c>
      <c r="L42" s="24">
        <f>SUMIFS(L43:L62,A43:A62,"P")</f>
        <v>0</v>
      </c>
      <c r="M42" s="24">
        <f>SUMIFS(M43:M62,A43:A62,"P")</f>
        <v>0</v>
      </c>
      <c r="N42" s="25"/>
    </row>
    <row r="43">
      <c r="A43" s="1" t="s">
        <v>178</v>
      </c>
      <c r="B43" s="1">
        <v>8</v>
      </c>
      <c r="C43" s="26" t="s">
        <v>3414</v>
      </c>
      <c r="D43" t="s">
        <v>180</v>
      </c>
      <c r="E43" s="27" t="s">
        <v>3415</v>
      </c>
      <c r="F43" s="28" t="s">
        <v>207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</row>
    <row r="46" ht="102">
      <c r="A46" s="1" t="s">
        <v>185</v>
      </c>
      <c r="E46" s="27" t="s">
        <v>3416</v>
      </c>
    </row>
    <row r="47">
      <c r="A47" s="1" t="s">
        <v>178</v>
      </c>
      <c r="B47" s="1">
        <v>9</v>
      </c>
      <c r="C47" s="26" t="s">
        <v>3417</v>
      </c>
      <c r="D47" t="s">
        <v>180</v>
      </c>
      <c r="E47" s="27" t="s">
        <v>3418</v>
      </c>
      <c r="F47" s="28" t="s">
        <v>207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</row>
    <row r="50" ht="102">
      <c r="A50" s="1" t="s">
        <v>185</v>
      </c>
      <c r="E50" s="27" t="s">
        <v>3416</v>
      </c>
    </row>
    <row r="51">
      <c r="A51" s="1" t="s">
        <v>178</v>
      </c>
      <c r="B51" s="1">
        <v>10</v>
      </c>
      <c r="C51" s="26" t="s">
        <v>3419</v>
      </c>
      <c r="D51" t="s">
        <v>180</v>
      </c>
      <c r="E51" s="27" t="s">
        <v>3420</v>
      </c>
      <c r="F51" s="28" t="s">
        <v>207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</row>
    <row r="54" ht="102">
      <c r="A54" s="1" t="s">
        <v>185</v>
      </c>
      <c r="E54" s="27" t="s">
        <v>3416</v>
      </c>
    </row>
    <row r="55">
      <c r="A55" s="1" t="s">
        <v>178</v>
      </c>
      <c r="B55" s="1">
        <v>11</v>
      </c>
      <c r="C55" s="26" t="s">
        <v>3421</v>
      </c>
      <c r="D55" t="s">
        <v>180</v>
      </c>
      <c r="E55" s="27" t="s">
        <v>3422</v>
      </c>
      <c r="F55" s="28" t="s">
        <v>1060</v>
      </c>
      <c r="G55" s="29">
        <v>400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</row>
    <row r="58" ht="102">
      <c r="A58" s="1" t="s">
        <v>185</v>
      </c>
      <c r="E58" s="27" t="s">
        <v>3423</v>
      </c>
    </row>
    <row r="59" ht="25.5">
      <c r="A59" s="1" t="s">
        <v>178</v>
      </c>
      <c r="B59" s="1">
        <v>12</v>
      </c>
      <c r="C59" s="26" t="s">
        <v>3424</v>
      </c>
      <c r="D59" t="s">
        <v>180</v>
      </c>
      <c r="E59" s="27" t="s">
        <v>3425</v>
      </c>
      <c r="F59" s="28" t="s">
        <v>352</v>
      </c>
      <c r="G59" s="29">
        <v>12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>
      <c r="A61" s="1" t="s">
        <v>184</v>
      </c>
    </row>
    <row r="62" ht="102">
      <c r="A62" s="1" t="s">
        <v>185</v>
      </c>
      <c r="E62" s="27" t="s">
        <v>3426</v>
      </c>
    </row>
    <row r="63">
      <c r="A63" s="1" t="s">
        <v>175</v>
      </c>
      <c r="C63" s="22" t="s">
        <v>3427</v>
      </c>
      <c r="E63" s="23" t="s">
        <v>3428</v>
      </c>
      <c r="L63" s="24">
        <f>SUMIFS(L64:L263,A64:A263,"P")</f>
        <v>0</v>
      </c>
      <c r="M63" s="24">
        <f>SUMIFS(M64:M263,A64:A263,"P")</f>
        <v>0</v>
      </c>
      <c r="N63" s="25"/>
    </row>
    <row r="64">
      <c r="A64" s="1" t="s">
        <v>178</v>
      </c>
      <c r="B64" s="1">
        <v>13</v>
      </c>
      <c r="C64" s="26" t="s">
        <v>3429</v>
      </c>
      <c r="D64" t="s">
        <v>180</v>
      </c>
      <c r="E64" s="27" t="s">
        <v>3430</v>
      </c>
      <c r="F64" s="28" t="s">
        <v>207</v>
      </c>
      <c r="G64" s="29">
        <v>6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985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</row>
    <row r="67" ht="89.25">
      <c r="A67" s="1" t="s">
        <v>185</v>
      </c>
      <c r="E67" s="27" t="s">
        <v>3431</v>
      </c>
    </row>
    <row r="68">
      <c r="A68" s="1" t="s">
        <v>178</v>
      </c>
      <c r="B68" s="1">
        <v>14</v>
      </c>
      <c r="C68" s="26" t="s">
        <v>3432</v>
      </c>
      <c r="D68" t="s">
        <v>180</v>
      </c>
      <c r="E68" s="27" t="s">
        <v>3433</v>
      </c>
      <c r="F68" s="28" t="s">
        <v>207</v>
      </c>
      <c r="G68" s="29">
        <v>47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</row>
    <row r="71" ht="89.25">
      <c r="A71" s="1" t="s">
        <v>185</v>
      </c>
      <c r="E71" s="27" t="s">
        <v>3434</v>
      </c>
    </row>
    <row r="72">
      <c r="A72" s="1" t="s">
        <v>178</v>
      </c>
      <c r="B72" s="1">
        <v>15</v>
      </c>
      <c r="C72" s="26" t="s">
        <v>3435</v>
      </c>
      <c r="D72" t="s">
        <v>180</v>
      </c>
      <c r="E72" s="27" t="s">
        <v>3436</v>
      </c>
      <c r="F72" s="28" t="s">
        <v>207</v>
      </c>
      <c r="G72" s="29">
        <v>47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985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</row>
    <row r="75" ht="89.25">
      <c r="A75" s="1" t="s">
        <v>185</v>
      </c>
      <c r="E75" s="27" t="s">
        <v>3437</v>
      </c>
    </row>
    <row r="76">
      <c r="A76" s="1" t="s">
        <v>178</v>
      </c>
      <c r="B76" s="1">
        <v>16</v>
      </c>
      <c r="C76" s="26" t="s">
        <v>3438</v>
      </c>
      <c r="D76" t="s">
        <v>180</v>
      </c>
      <c r="E76" s="27" t="s">
        <v>3439</v>
      </c>
      <c r="F76" s="28" t="s">
        <v>207</v>
      </c>
      <c r="G76" s="29">
        <v>20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985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>
      <c r="A78" s="1" t="s">
        <v>184</v>
      </c>
    </row>
    <row r="79" ht="89.25">
      <c r="A79" s="1" t="s">
        <v>185</v>
      </c>
      <c r="E79" s="27" t="s">
        <v>3440</v>
      </c>
    </row>
    <row r="80">
      <c r="A80" s="1" t="s">
        <v>178</v>
      </c>
      <c r="B80" s="1">
        <v>17</v>
      </c>
      <c r="C80" s="26" t="s">
        <v>3441</v>
      </c>
      <c r="D80" t="s">
        <v>180</v>
      </c>
      <c r="E80" s="27" t="s">
        <v>3442</v>
      </c>
      <c r="F80" s="28" t="s">
        <v>207</v>
      </c>
      <c r="G80" s="29">
        <v>17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985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</row>
    <row r="83" ht="102">
      <c r="A83" s="1" t="s">
        <v>185</v>
      </c>
      <c r="E83" s="27" t="s">
        <v>3443</v>
      </c>
    </row>
    <row r="84">
      <c r="A84" s="1" t="s">
        <v>178</v>
      </c>
      <c r="B84" s="1">
        <v>18</v>
      </c>
      <c r="C84" s="26" t="s">
        <v>3444</v>
      </c>
      <c r="D84" t="s">
        <v>180</v>
      </c>
      <c r="E84" s="27" t="s">
        <v>3445</v>
      </c>
      <c r="F84" s="28" t="s">
        <v>207</v>
      </c>
      <c r="G84" s="29">
        <v>26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985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183</v>
      </c>
      <c r="E85" s="27" t="s">
        <v>180</v>
      </c>
    </row>
    <row r="86">
      <c r="A86" s="1" t="s">
        <v>184</v>
      </c>
      <c r="E86" s="33" t="s">
        <v>3446</v>
      </c>
    </row>
    <row r="87" ht="102">
      <c r="A87" s="1" t="s">
        <v>185</v>
      </c>
      <c r="E87" s="27" t="s">
        <v>3443</v>
      </c>
    </row>
    <row r="88">
      <c r="A88" s="1" t="s">
        <v>178</v>
      </c>
      <c r="B88" s="1">
        <v>19</v>
      </c>
      <c r="C88" s="26" t="s">
        <v>3447</v>
      </c>
      <c r="D88" t="s">
        <v>180</v>
      </c>
      <c r="E88" s="27" t="s">
        <v>3448</v>
      </c>
      <c r="F88" s="28" t="s">
        <v>207</v>
      </c>
      <c r="G88" s="29">
        <v>3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985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183</v>
      </c>
      <c r="E89" s="27" t="s">
        <v>180</v>
      </c>
    </row>
    <row r="90">
      <c r="A90" s="1" t="s">
        <v>184</v>
      </c>
    </row>
    <row r="91" ht="102">
      <c r="A91" s="1" t="s">
        <v>185</v>
      </c>
      <c r="E91" s="27" t="s">
        <v>3443</v>
      </c>
    </row>
    <row r="92">
      <c r="A92" s="1" t="s">
        <v>178</v>
      </c>
      <c r="B92" s="1">
        <v>20</v>
      </c>
      <c r="C92" s="26" t="s">
        <v>3449</v>
      </c>
      <c r="D92" t="s">
        <v>180</v>
      </c>
      <c r="E92" s="27" t="s">
        <v>3450</v>
      </c>
      <c r="F92" s="28" t="s">
        <v>207</v>
      </c>
      <c r="G92" s="29">
        <v>14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985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183</v>
      </c>
      <c r="E93" s="27" t="s">
        <v>180</v>
      </c>
    </row>
    <row r="94">
      <c r="A94" s="1" t="s">
        <v>184</v>
      </c>
    </row>
    <row r="95" ht="102">
      <c r="A95" s="1" t="s">
        <v>185</v>
      </c>
      <c r="E95" s="27" t="s">
        <v>3443</v>
      </c>
    </row>
    <row r="96">
      <c r="A96" s="1" t="s">
        <v>178</v>
      </c>
      <c r="B96" s="1">
        <v>21</v>
      </c>
      <c r="C96" s="26" t="s">
        <v>3451</v>
      </c>
      <c r="D96" t="s">
        <v>180</v>
      </c>
      <c r="E96" s="27" t="s">
        <v>3452</v>
      </c>
      <c r="F96" s="28" t="s">
        <v>207</v>
      </c>
      <c r="G96" s="29">
        <v>938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985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183</v>
      </c>
      <c r="E97" s="27" t="s">
        <v>180</v>
      </c>
    </row>
    <row r="98">
      <c r="A98" s="1" t="s">
        <v>184</v>
      </c>
    </row>
    <row r="99" ht="102">
      <c r="A99" s="1" t="s">
        <v>185</v>
      </c>
      <c r="E99" s="27" t="s">
        <v>3443</v>
      </c>
    </row>
    <row r="100">
      <c r="A100" s="1" t="s">
        <v>178</v>
      </c>
      <c r="B100" s="1">
        <v>22</v>
      </c>
      <c r="C100" s="26" t="s">
        <v>3453</v>
      </c>
      <c r="D100" t="s">
        <v>180</v>
      </c>
      <c r="E100" s="27" t="s">
        <v>3454</v>
      </c>
      <c r="F100" s="28" t="s">
        <v>207</v>
      </c>
      <c r="G100" s="29">
        <v>8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985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183</v>
      </c>
      <c r="E101" s="27" t="s">
        <v>180</v>
      </c>
    </row>
    <row r="102">
      <c r="A102" s="1" t="s">
        <v>184</v>
      </c>
    </row>
    <row r="103" ht="102">
      <c r="A103" s="1" t="s">
        <v>185</v>
      </c>
      <c r="E103" s="27" t="s">
        <v>3443</v>
      </c>
    </row>
    <row r="104">
      <c r="A104" s="1" t="s">
        <v>178</v>
      </c>
      <c r="B104" s="1">
        <v>23</v>
      </c>
      <c r="C104" s="26" t="s">
        <v>3455</v>
      </c>
      <c r="D104" t="s">
        <v>180</v>
      </c>
      <c r="E104" s="27" t="s">
        <v>3456</v>
      </c>
      <c r="F104" s="28" t="s">
        <v>207</v>
      </c>
      <c r="G104" s="29">
        <v>31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985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</row>
    <row r="107" ht="102">
      <c r="A107" s="1" t="s">
        <v>185</v>
      </c>
      <c r="E107" s="27" t="s">
        <v>3443</v>
      </c>
    </row>
    <row r="108">
      <c r="A108" s="1" t="s">
        <v>178</v>
      </c>
      <c r="B108" s="1">
        <v>24</v>
      </c>
      <c r="C108" s="26" t="s">
        <v>3457</v>
      </c>
      <c r="D108" t="s">
        <v>180</v>
      </c>
      <c r="E108" s="27" t="s">
        <v>3458</v>
      </c>
      <c r="F108" s="28" t="s">
        <v>207</v>
      </c>
      <c r="G108" s="29">
        <v>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985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</row>
    <row r="111" ht="102">
      <c r="A111" s="1" t="s">
        <v>185</v>
      </c>
      <c r="E111" s="27" t="s">
        <v>3443</v>
      </c>
    </row>
    <row r="112">
      <c r="A112" s="1" t="s">
        <v>178</v>
      </c>
      <c r="B112" s="1">
        <v>25</v>
      </c>
      <c r="C112" s="26" t="s">
        <v>3459</v>
      </c>
      <c r="D112" t="s">
        <v>180</v>
      </c>
      <c r="E112" s="27" t="s">
        <v>3460</v>
      </c>
      <c r="F112" s="28" t="s">
        <v>207</v>
      </c>
      <c r="G112" s="29">
        <v>52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</row>
    <row r="115" ht="102">
      <c r="A115" s="1" t="s">
        <v>185</v>
      </c>
      <c r="E115" s="27" t="s">
        <v>3443</v>
      </c>
    </row>
    <row r="116">
      <c r="A116" s="1" t="s">
        <v>178</v>
      </c>
      <c r="B116" s="1">
        <v>26</v>
      </c>
      <c r="C116" s="26" t="s">
        <v>3461</v>
      </c>
      <c r="D116" t="s">
        <v>180</v>
      </c>
      <c r="E116" s="27" t="s">
        <v>3462</v>
      </c>
      <c r="F116" s="28" t="s">
        <v>207</v>
      </c>
      <c r="G116" s="29">
        <v>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</row>
    <row r="119" ht="102">
      <c r="A119" s="1" t="s">
        <v>185</v>
      </c>
      <c r="E119" s="27" t="s">
        <v>3443</v>
      </c>
    </row>
    <row r="120">
      <c r="A120" s="1" t="s">
        <v>178</v>
      </c>
      <c r="B120" s="1">
        <v>27</v>
      </c>
      <c r="C120" s="26" t="s">
        <v>3463</v>
      </c>
      <c r="D120" t="s">
        <v>180</v>
      </c>
      <c r="E120" s="27" t="s">
        <v>3464</v>
      </c>
      <c r="F120" s="28" t="s">
        <v>207</v>
      </c>
      <c r="G120" s="29">
        <v>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</row>
    <row r="123" ht="102">
      <c r="A123" s="1" t="s">
        <v>185</v>
      </c>
      <c r="E123" s="27" t="s">
        <v>3443</v>
      </c>
    </row>
    <row r="124">
      <c r="A124" s="1" t="s">
        <v>178</v>
      </c>
      <c r="B124" s="1">
        <v>28</v>
      </c>
      <c r="C124" s="26" t="s">
        <v>3465</v>
      </c>
      <c r="D124" t="s">
        <v>180</v>
      </c>
      <c r="E124" s="27" t="s">
        <v>3466</v>
      </c>
      <c r="F124" s="28" t="s">
        <v>207</v>
      </c>
      <c r="G124" s="29">
        <v>4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</row>
    <row r="127" ht="114.75">
      <c r="A127" s="1" t="s">
        <v>185</v>
      </c>
      <c r="E127" s="27" t="s">
        <v>3467</v>
      </c>
    </row>
    <row r="128">
      <c r="A128" s="1" t="s">
        <v>178</v>
      </c>
      <c r="B128" s="1">
        <v>29</v>
      </c>
      <c r="C128" s="26" t="s">
        <v>3468</v>
      </c>
      <c r="D128" t="s">
        <v>180</v>
      </c>
      <c r="E128" s="27" t="s">
        <v>3469</v>
      </c>
      <c r="F128" s="28" t="s">
        <v>207</v>
      </c>
      <c r="G128" s="29">
        <v>4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</row>
    <row r="131" ht="114.75">
      <c r="A131" s="1" t="s">
        <v>185</v>
      </c>
      <c r="E131" s="27" t="s">
        <v>3467</v>
      </c>
    </row>
    <row r="132">
      <c r="A132" s="1" t="s">
        <v>178</v>
      </c>
      <c r="B132" s="1">
        <v>30</v>
      </c>
      <c r="C132" s="26" t="s">
        <v>3470</v>
      </c>
      <c r="D132" t="s">
        <v>180</v>
      </c>
      <c r="E132" s="27" t="s">
        <v>3471</v>
      </c>
      <c r="F132" s="28" t="s">
        <v>194</v>
      </c>
      <c r="G132" s="29">
        <v>3683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</row>
    <row r="135" ht="102">
      <c r="A135" s="1" t="s">
        <v>185</v>
      </c>
      <c r="E135" s="27" t="s">
        <v>3472</v>
      </c>
    </row>
    <row r="136">
      <c r="A136" s="1" t="s">
        <v>178</v>
      </c>
      <c r="B136" s="1">
        <v>31</v>
      </c>
      <c r="C136" s="26" t="s">
        <v>3473</v>
      </c>
      <c r="D136" t="s">
        <v>180</v>
      </c>
      <c r="E136" s="27" t="s">
        <v>3474</v>
      </c>
      <c r="F136" s="28" t="s">
        <v>194</v>
      </c>
      <c r="G136" s="29">
        <v>1010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985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180</v>
      </c>
    </row>
    <row r="138">
      <c r="A138" s="1" t="s">
        <v>184</v>
      </c>
      <c r="E138" s="33" t="s">
        <v>3475</v>
      </c>
    </row>
    <row r="139" ht="102">
      <c r="A139" s="1" t="s">
        <v>185</v>
      </c>
      <c r="E139" s="27" t="s">
        <v>3472</v>
      </c>
    </row>
    <row r="140">
      <c r="A140" s="1" t="s">
        <v>178</v>
      </c>
      <c r="B140" s="1">
        <v>32</v>
      </c>
      <c r="C140" s="26" t="s">
        <v>3476</v>
      </c>
      <c r="D140" t="s">
        <v>180</v>
      </c>
      <c r="E140" s="27" t="s">
        <v>3477</v>
      </c>
      <c r="F140" s="28" t="s">
        <v>194</v>
      </c>
      <c r="G140" s="29">
        <v>2118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985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183</v>
      </c>
      <c r="E141" s="27" t="s">
        <v>180</v>
      </c>
    </row>
    <row r="142">
      <c r="A142" s="1" t="s">
        <v>184</v>
      </c>
      <c r="E142" s="33" t="s">
        <v>3478</v>
      </c>
    </row>
    <row r="143" ht="102">
      <c r="A143" s="1" t="s">
        <v>185</v>
      </c>
      <c r="E143" s="27" t="s">
        <v>3472</v>
      </c>
    </row>
    <row r="144">
      <c r="A144" s="1" t="s">
        <v>178</v>
      </c>
      <c r="B144" s="1">
        <v>33</v>
      </c>
      <c r="C144" s="26" t="s">
        <v>3479</v>
      </c>
      <c r="D144" t="s">
        <v>180</v>
      </c>
      <c r="E144" s="27" t="s">
        <v>3480</v>
      </c>
      <c r="F144" s="28" t="s">
        <v>194</v>
      </c>
      <c r="G144" s="29">
        <v>2393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985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183</v>
      </c>
      <c r="E145" s="27" t="s">
        <v>180</v>
      </c>
    </row>
    <row r="146">
      <c r="A146" s="1" t="s">
        <v>184</v>
      </c>
    </row>
    <row r="147" ht="102">
      <c r="A147" s="1" t="s">
        <v>185</v>
      </c>
      <c r="E147" s="27" t="s">
        <v>3472</v>
      </c>
    </row>
    <row r="148">
      <c r="A148" s="1" t="s">
        <v>178</v>
      </c>
      <c r="B148" s="1">
        <v>34</v>
      </c>
      <c r="C148" s="26" t="s">
        <v>3481</v>
      </c>
      <c r="D148" t="s">
        <v>180</v>
      </c>
      <c r="E148" s="27" t="s">
        <v>3482</v>
      </c>
      <c r="F148" s="28" t="s">
        <v>194</v>
      </c>
      <c r="G148" s="29">
        <v>2118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985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183</v>
      </c>
      <c r="E149" s="27" t="s">
        <v>180</v>
      </c>
    </row>
    <row r="150">
      <c r="A150" s="1" t="s">
        <v>184</v>
      </c>
      <c r="E150" s="33" t="s">
        <v>3478</v>
      </c>
    </row>
    <row r="151" ht="102">
      <c r="A151" s="1" t="s">
        <v>185</v>
      </c>
      <c r="E151" s="27" t="s">
        <v>3472</v>
      </c>
    </row>
    <row r="152">
      <c r="A152" s="1" t="s">
        <v>178</v>
      </c>
      <c r="B152" s="1">
        <v>35</v>
      </c>
      <c r="C152" s="26" t="s">
        <v>3483</v>
      </c>
      <c r="D152" t="s">
        <v>180</v>
      </c>
      <c r="E152" s="27" t="s">
        <v>3484</v>
      </c>
      <c r="F152" s="28" t="s">
        <v>194</v>
      </c>
      <c r="G152" s="29">
        <v>12354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985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180</v>
      </c>
    </row>
    <row r="154">
      <c r="A154" s="1" t="s">
        <v>184</v>
      </c>
    </row>
    <row r="155" ht="89.25">
      <c r="A155" s="1" t="s">
        <v>185</v>
      </c>
      <c r="E155" s="27" t="s">
        <v>3485</v>
      </c>
    </row>
    <row r="156">
      <c r="A156" s="1" t="s">
        <v>178</v>
      </c>
      <c r="B156" s="1">
        <v>36</v>
      </c>
      <c r="C156" s="26" t="s">
        <v>3486</v>
      </c>
      <c r="D156" t="s">
        <v>180</v>
      </c>
      <c r="E156" s="27" t="s">
        <v>3487</v>
      </c>
      <c r="F156" s="28" t="s">
        <v>207</v>
      </c>
      <c r="G156" s="29">
        <v>3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985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</row>
    <row r="159" ht="114.75">
      <c r="A159" s="1" t="s">
        <v>185</v>
      </c>
      <c r="E159" s="27" t="s">
        <v>3467</v>
      </c>
    </row>
    <row r="160">
      <c r="A160" s="1" t="s">
        <v>178</v>
      </c>
      <c r="B160" s="1">
        <v>37</v>
      </c>
      <c r="C160" s="26" t="s">
        <v>3488</v>
      </c>
      <c r="D160" t="s">
        <v>180</v>
      </c>
      <c r="E160" s="27" t="s">
        <v>3489</v>
      </c>
      <c r="F160" s="28" t="s">
        <v>207</v>
      </c>
      <c r="G160" s="29">
        <v>28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985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180</v>
      </c>
    </row>
    <row r="162">
      <c r="A162" s="1" t="s">
        <v>184</v>
      </c>
    </row>
    <row r="163" ht="89.25">
      <c r="A163" s="1" t="s">
        <v>185</v>
      </c>
      <c r="E163" s="27" t="s">
        <v>3490</v>
      </c>
    </row>
    <row r="164">
      <c r="A164" s="1" t="s">
        <v>178</v>
      </c>
      <c r="B164" s="1">
        <v>38</v>
      </c>
      <c r="C164" s="26" t="s">
        <v>3491</v>
      </c>
      <c r="D164" t="s">
        <v>180</v>
      </c>
      <c r="E164" s="27" t="s">
        <v>3492</v>
      </c>
      <c r="F164" s="28" t="s">
        <v>207</v>
      </c>
      <c r="G164" s="29">
        <v>28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985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>
      <c r="A166" s="1" t="s">
        <v>184</v>
      </c>
    </row>
    <row r="167" ht="89.25">
      <c r="A167" s="1" t="s">
        <v>185</v>
      </c>
      <c r="E167" s="27" t="s">
        <v>3490</v>
      </c>
    </row>
    <row r="168">
      <c r="A168" s="1" t="s">
        <v>178</v>
      </c>
      <c r="B168" s="1">
        <v>39</v>
      </c>
      <c r="C168" s="26" t="s">
        <v>3493</v>
      </c>
      <c r="D168" t="s">
        <v>180</v>
      </c>
      <c r="E168" s="27" t="s">
        <v>3494</v>
      </c>
      <c r="F168" s="28" t="s">
        <v>207</v>
      </c>
      <c r="G168" s="29">
        <v>28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985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180</v>
      </c>
    </row>
    <row r="170">
      <c r="A170" s="1" t="s">
        <v>184</v>
      </c>
    </row>
    <row r="171" ht="89.25">
      <c r="A171" s="1" t="s">
        <v>185</v>
      </c>
      <c r="E171" s="27" t="s">
        <v>3490</v>
      </c>
    </row>
    <row r="172">
      <c r="A172" s="1" t="s">
        <v>178</v>
      </c>
      <c r="B172" s="1">
        <v>40</v>
      </c>
      <c r="C172" s="26" t="s">
        <v>3495</v>
      </c>
      <c r="D172" t="s">
        <v>180</v>
      </c>
      <c r="E172" s="27" t="s">
        <v>3496</v>
      </c>
      <c r="F172" s="28" t="s">
        <v>207</v>
      </c>
      <c r="G172" s="29">
        <v>6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985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180</v>
      </c>
    </row>
    <row r="174">
      <c r="A174" s="1" t="s">
        <v>184</v>
      </c>
      <c r="E174" s="33" t="s">
        <v>1818</v>
      </c>
    </row>
    <row r="175" ht="114.75">
      <c r="A175" s="1" t="s">
        <v>185</v>
      </c>
      <c r="E175" s="27" t="s">
        <v>3467</v>
      </c>
    </row>
    <row r="176">
      <c r="A176" s="1" t="s">
        <v>178</v>
      </c>
      <c r="B176" s="1">
        <v>41</v>
      </c>
      <c r="C176" s="26" t="s">
        <v>3497</v>
      </c>
      <c r="D176" t="s">
        <v>180</v>
      </c>
      <c r="E176" s="27" t="s">
        <v>3498</v>
      </c>
      <c r="F176" s="28" t="s">
        <v>207</v>
      </c>
      <c r="G176" s="29">
        <v>2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985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183</v>
      </c>
      <c r="E177" s="27" t="s">
        <v>180</v>
      </c>
    </row>
    <row r="178">
      <c r="A178" s="1" t="s">
        <v>184</v>
      </c>
      <c r="E178" s="33" t="s">
        <v>908</v>
      </c>
    </row>
    <row r="179" ht="114.75">
      <c r="A179" s="1" t="s">
        <v>185</v>
      </c>
      <c r="E179" s="27" t="s">
        <v>3467</v>
      </c>
    </row>
    <row r="180">
      <c r="A180" s="1" t="s">
        <v>178</v>
      </c>
      <c r="B180" s="1">
        <v>42</v>
      </c>
      <c r="C180" s="26" t="s">
        <v>3499</v>
      </c>
      <c r="D180" t="s">
        <v>180</v>
      </c>
      <c r="E180" s="27" t="s">
        <v>3500</v>
      </c>
      <c r="F180" s="28" t="s">
        <v>207</v>
      </c>
      <c r="G180" s="29">
        <v>8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985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180</v>
      </c>
    </row>
    <row r="182">
      <c r="A182" s="1" t="s">
        <v>184</v>
      </c>
      <c r="E182" s="33" t="s">
        <v>950</v>
      </c>
    </row>
    <row r="183" ht="114.75">
      <c r="A183" s="1" t="s">
        <v>185</v>
      </c>
      <c r="E183" s="27" t="s">
        <v>3467</v>
      </c>
    </row>
    <row r="184">
      <c r="A184" s="1" t="s">
        <v>178</v>
      </c>
      <c r="B184" s="1">
        <v>43</v>
      </c>
      <c r="C184" s="26" t="s">
        <v>3501</v>
      </c>
      <c r="D184" t="s">
        <v>180</v>
      </c>
      <c r="E184" s="27" t="s">
        <v>3502</v>
      </c>
      <c r="F184" s="28" t="s">
        <v>207</v>
      </c>
      <c r="G184" s="29">
        <v>8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985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180</v>
      </c>
    </row>
    <row r="186">
      <c r="A186" s="1" t="s">
        <v>184</v>
      </c>
      <c r="E186" s="33" t="s">
        <v>950</v>
      </c>
    </row>
    <row r="187" ht="114.75">
      <c r="A187" s="1" t="s">
        <v>185</v>
      </c>
      <c r="E187" s="27" t="s">
        <v>3467</v>
      </c>
    </row>
    <row r="188">
      <c r="A188" s="1" t="s">
        <v>178</v>
      </c>
      <c r="B188" s="1">
        <v>44</v>
      </c>
      <c r="C188" s="26" t="s">
        <v>3503</v>
      </c>
      <c r="D188" t="s">
        <v>180</v>
      </c>
      <c r="E188" s="27" t="s">
        <v>3504</v>
      </c>
      <c r="F188" s="28" t="s">
        <v>207</v>
      </c>
      <c r="G188" s="29">
        <v>7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985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180</v>
      </c>
    </row>
    <row r="190">
      <c r="A190" s="1" t="s">
        <v>184</v>
      </c>
      <c r="E190" s="33" t="s">
        <v>929</v>
      </c>
    </row>
    <row r="191" ht="114.75">
      <c r="A191" s="1" t="s">
        <v>185</v>
      </c>
      <c r="E191" s="27" t="s">
        <v>3467</v>
      </c>
    </row>
    <row r="192">
      <c r="A192" s="1" t="s">
        <v>178</v>
      </c>
      <c r="B192" s="1">
        <v>45</v>
      </c>
      <c r="C192" s="26" t="s">
        <v>3505</v>
      </c>
      <c r="D192" t="s">
        <v>180</v>
      </c>
      <c r="E192" s="27" t="s">
        <v>3506</v>
      </c>
      <c r="F192" s="28" t="s">
        <v>207</v>
      </c>
      <c r="G192" s="29">
        <v>2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985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180</v>
      </c>
    </row>
    <row r="194">
      <c r="A194" s="1" t="s">
        <v>184</v>
      </c>
      <c r="E194" s="33" t="s">
        <v>908</v>
      </c>
    </row>
    <row r="195" ht="114.75">
      <c r="A195" s="1" t="s">
        <v>185</v>
      </c>
      <c r="E195" s="27" t="s">
        <v>3467</v>
      </c>
    </row>
    <row r="196">
      <c r="A196" s="1" t="s">
        <v>178</v>
      </c>
      <c r="B196" s="1">
        <v>46</v>
      </c>
      <c r="C196" s="26" t="s">
        <v>3507</v>
      </c>
      <c r="D196" t="s">
        <v>180</v>
      </c>
      <c r="E196" s="27" t="s">
        <v>3508</v>
      </c>
      <c r="F196" s="28" t="s">
        <v>207</v>
      </c>
      <c r="G196" s="29">
        <v>2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985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180</v>
      </c>
    </row>
    <row r="198">
      <c r="A198" s="1" t="s">
        <v>184</v>
      </c>
      <c r="E198" s="33" t="s">
        <v>908</v>
      </c>
    </row>
    <row r="199" ht="114.75">
      <c r="A199" s="1" t="s">
        <v>185</v>
      </c>
      <c r="E199" s="27" t="s">
        <v>3467</v>
      </c>
    </row>
    <row r="200">
      <c r="A200" s="1" t="s">
        <v>178</v>
      </c>
      <c r="B200" s="1">
        <v>47</v>
      </c>
      <c r="C200" s="26" t="s">
        <v>3509</v>
      </c>
      <c r="D200" t="s">
        <v>180</v>
      </c>
      <c r="E200" s="27" t="s">
        <v>3510</v>
      </c>
      <c r="F200" s="28" t="s">
        <v>207</v>
      </c>
      <c r="G200" s="29">
        <v>7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985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  <c r="E202" s="33" t="s">
        <v>929</v>
      </c>
    </row>
    <row r="203" ht="114.75">
      <c r="A203" s="1" t="s">
        <v>185</v>
      </c>
      <c r="E203" s="27" t="s">
        <v>3467</v>
      </c>
    </row>
    <row r="204">
      <c r="A204" s="1" t="s">
        <v>178</v>
      </c>
      <c r="B204" s="1">
        <v>48</v>
      </c>
      <c r="C204" s="26" t="s">
        <v>3511</v>
      </c>
      <c r="D204" t="s">
        <v>180</v>
      </c>
      <c r="E204" s="27" t="s">
        <v>3512</v>
      </c>
      <c r="F204" s="28" t="s">
        <v>207</v>
      </c>
      <c r="G204" s="29">
        <v>27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985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3513</v>
      </c>
    </row>
    <row r="207" ht="114.75">
      <c r="A207" s="1" t="s">
        <v>185</v>
      </c>
      <c r="E207" s="27" t="s">
        <v>3467</v>
      </c>
    </row>
    <row r="208">
      <c r="A208" s="1" t="s">
        <v>178</v>
      </c>
      <c r="B208" s="1">
        <v>49</v>
      </c>
      <c r="C208" s="26" t="s">
        <v>3514</v>
      </c>
      <c r="D208" t="s">
        <v>180</v>
      </c>
      <c r="E208" s="27" t="s">
        <v>3515</v>
      </c>
      <c r="F208" s="28" t="s">
        <v>207</v>
      </c>
      <c r="G208" s="29">
        <v>22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985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  <c r="E210" s="33" t="s">
        <v>3516</v>
      </c>
    </row>
    <row r="211" ht="114.75">
      <c r="A211" s="1" t="s">
        <v>185</v>
      </c>
      <c r="E211" s="27" t="s">
        <v>3467</v>
      </c>
    </row>
    <row r="212">
      <c r="A212" s="1" t="s">
        <v>178</v>
      </c>
      <c r="B212" s="1">
        <v>50</v>
      </c>
      <c r="C212" s="26" t="s">
        <v>3517</v>
      </c>
      <c r="D212" t="s">
        <v>180</v>
      </c>
      <c r="E212" s="27" t="s">
        <v>3518</v>
      </c>
      <c r="F212" s="28" t="s">
        <v>207</v>
      </c>
      <c r="G212" s="29">
        <v>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985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180</v>
      </c>
    </row>
    <row r="214">
      <c r="A214" s="1" t="s">
        <v>184</v>
      </c>
      <c r="E214" s="33" t="s">
        <v>908</v>
      </c>
    </row>
    <row r="215" ht="114.75">
      <c r="A215" s="1" t="s">
        <v>185</v>
      </c>
      <c r="E215" s="27" t="s">
        <v>3467</v>
      </c>
    </row>
    <row r="216">
      <c r="A216" s="1" t="s">
        <v>178</v>
      </c>
      <c r="B216" s="1">
        <v>51</v>
      </c>
      <c r="C216" s="26" t="s">
        <v>3519</v>
      </c>
      <c r="D216" t="s">
        <v>180</v>
      </c>
      <c r="E216" s="27" t="s">
        <v>3520</v>
      </c>
      <c r="F216" s="28" t="s">
        <v>194</v>
      </c>
      <c r="G216" s="29">
        <v>2051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985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3521</v>
      </c>
    </row>
    <row r="219" ht="114.75">
      <c r="A219" s="1" t="s">
        <v>185</v>
      </c>
      <c r="E219" s="27" t="s">
        <v>3522</v>
      </c>
    </row>
    <row r="220">
      <c r="A220" s="1" t="s">
        <v>178</v>
      </c>
      <c r="B220" s="1">
        <v>52</v>
      </c>
      <c r="C220" s="26" t="s">
        <v>3523</v>
      </c>
      <c r="D220" t="s">
        <v>180</v>
      </c>
      <c r="E220" s="27" t="s">
        <v>3524</v>
      </c>
      <c r="F220" s="28" t="s">
        <v>207</v>
      </c>
      <c r="G220" s="29">
        <v>2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985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</row>
    <row r="223" ht="114.75">
      <c r="A223" s="1" t="s">
        <v>185</v>
      </c>
      <c r="E223" s="27" t="s">
        <v>3467</v>
      </c>
    </row>
    <row r="224">
      <c r="A224" s="1" t="s">
        <v>178</v>
      </c>
      <c r="B224" s="1">
        <v>53</v>
      </c>
      <c r="C224" s="26" t="s">
        <v>3525</v>
      </c>
      <c r="D224" t="s">
        <v>180</v>
      </c>
      <c r="E224" s="27" t="s">
        <v>3526</v>
      </c>
      <c r="F224" s="28" t="s">
        <v>207</v>
      </c>
      <c r="G224" s="29">
        <v>3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985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183</v>
      </c>
      <c r="E225" s="27" t="s">
        <v>180</v>
      </c>
    </row>
    <row r="226">
      <c r="A226" s="1" t="s">
        <v>184</v>
      </c>
      <c r="E226" s="33" t="s">
        <v>962</v>
      </c>
    </row>
    <row r="227" ht="114.75">
      <c r="A227" s="1" t="s">
        <v>185</v>
      </c>
      <c r="E227" s="27" t="s">
        <v>3467</v>
      </c>
    </row>
    <row r="228" ht="25.5">
      <c r="A228" s="1" t="s">
        <v>178</v>
      </c>
      <c r="B228" s="1">
        <v>54</v>
      </c>
      <c r="C228" s="26" t="s">
        <v>3527</v>
      </c>
      <c r="D228" t="s">
        <v>180</v>
      </c>
      <c r="E228" s="27" t="s">
        <v>3528</v>
      </c>
      <c r="F228" s="28" t="s">
        <v>207</v>
      </c>
      <c r="G228" s="29">
        <v>6</v>
      </c>
      <c r="H228" s="28">
        <v>0</v>
      </c>
      <c r="I228" s="30">
        <f>ROUND(G228*H228,P4)</f>
        <v>0</v>
      </c>
      <c r="L228" s="31">
        <v>0</v>
      </c>
      <c r="M228" s="24">
        <f>ROUND(G228*L228,P4)</f>
        <v>0</v>
      </c>
      <c r="N228" s="25" t="s">
        <v>985</v>
      </c>
      <c r="O228" s="32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183</v>
      </c>
      <c r="E229" s="27" t="s">
        <v>180</v>
      </c>
    </row>
    <row r="230">
      <c r="A230" s="1" t="s">
        <v>184</v>
      </c>
    </row>
    <row r="231" ht="114.75">
      <c r="A231" s="1" t="s">
        <v>185</v>
      </c>
      <c r="E231" s="27" t="s">
        <v>3467</v>
      </c>
    </row>
    <row r="232">
      <c r="A232" s="1" t="s">
        <v>178</v>
      </c>
      <c r="B232" s="1">
        <v>55</v>
      </c>
      <c r="C232" s="26" t="s">
        <v>3529</v>
      </c>
      <c r="D232" t="s">
        <v>180</v>
      </c>
      <c r="E232" s="27" t="s">
        <v>3530</v>
      </c>
      <c r="F232" s="28" t="s">
        <v>207</v>
      </c>
      <c r="G232" s="29">
        <v>33</v>
      </c>
      <c r="H232" s="28">
        <v>0</v>
      </c>
      <c r="I232" s="30">
        <f>ROUND(G232*H232,P4)</f>
        <v>0</v>
      </c>
      <c r="L232" s="31">
        <v>0</v>
      </c>
      <c r="M232" s="24">
        <f>ROUND(G232*L232,P4)</f>
        <v>0</v>
      </c>
      <c r="N232" s="25" t="s">
        <v>985</v>
      </c>
      <c r="O232" s="32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183</v>
      </c>
      <c r="E233" s="27" t="s">
        <v>180</v>
      </c>
    </row>
    <row r="234">
      <c r="A234" s="1" t="s">
        <v>184</v>
      </c>
    </row>
    <row r="235" ht="114.75">
      <c r="A235" s="1" t="s">
        <v>185</v>
      </c>
      <c r="E235" s="27" t="s">
        <v>3467</v>
      </c>
    </row>
    <row r="236">
      <c r="A236" s="1" t="s">
        <v>178</v>
      </c>
      <c r="B236" s="1">
        <v>56</v>
      </c>
      <c r="C236" s="26" t="s">
        <v>3531</v>
      </c>
      <c r="D236" t="s">
        <v>180</v>
      </c>
      <c r="E236" s="27" t="s">
        <v>3532</v>
      </c>
      <c r="F236" s="28" t="s">
        <v>207</v>
      </c>
      <c r="G236" s="29">
        <v>1</v>
      </c>
      <c r="H236" s="28">
        <v>0</v>
      </c>
      <c r="I236" s="30">
        <f>ROUND(G236*H236,P4)</f>
        <v>0</v>
      </c>
      <c r="L236" s="31">
        <v>0</v>
      </c>
      <c r="M236" s="24">
        <f>ROUND(G236*L236,P4)</f>
        <v>0</v>
      </c>
      <c r="N236" s="25" t="s">
        <v>985</v>
      </c>
      <c r="O236" s="32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183</v>
      </c>
      <c r="E237" s="27" t="s">
        <v>180</v>
      </c>
    </row>
    <row r="238">
      <c r="A238" s="1" t="s">
        <v>184</v>
      </c>
    </row>
    <row r="239" ht="114.75">
      <c r="A239" s="1" t="s">
        <v>185</v>
      </c>
      <c r="E239" s="27" t="s">
        <v>3467</v>
      </c>
    </row>
    <row r="240" ht="25.5">
      <c r="A240" s="1" t="s">
        <v>178</v>
      </c>
      <c r="B240" s="1">
        <v>57</v>
      </c>
      <c r="C240" s="26" t="s">
        <v>3533</v>
      </c>
      <c r="D240" t="s">
        <v>180</v>
      </c>
      <c r="E240" s="27" t="s">
        <v>3534</v>
      </c>
      <c r="F240" s="28" t="s">
        <v>207</v>
      </c>
      <c r="G240" s="29">
        <v>1</v>
      </c>
      <c r="H240" s="28">
        <v>0</v>
      </c>
      <c r="I240" s="30">
        <f>ROUND(G240*H240,P4)</f>
        <v>0</v>
      </c>
      <c r="L240" s="31">
        <v>0</v>
      </c>
      <c r="M240" s="24">
        <f>ROUND(G240*L240,P4)</f>
        <v>0</v>
      </c>
      <c r="N240" s="25" t="s">
        <v>985</v>
      </c>
      <c r="O240" s="32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183</v>
      </c>
      <c r="E241" s="27" t="s">
        <v>180</v>
      </c>
    </row>
    <row r="242">
      <c r="A242" s="1" t="s">
        <v>184</v>
      </c>
    </row>
    <row r="243" ht="102">
      <c r="A243" s="1" t="s">
        <v>185</v>
      </c>
      <c r="E243" s="27" t="s">
        <v>3535</v>
      </c>
    </row>
    <row r="244">
      <c r="A244" s="1" t="s">
        <v>178</v>
      </c>
      <c r="B244" s="1">
        <v>58</v>
      </c>
      <c r="C244" s="26" t="s">
        <v>3536</v>
      </c>
      <c r="D244" t="s">
        <v>180</v>
      </c>
      <c r="E244" s="27" t="s">
        <v>3537</v>
      </c>
      <c r="F244" s="28" t="s">
        <v>207</v>
      </c>
      <c r="G244" s="29">
        <v>11</v>
      </c>
      <c r="H244" s="28">
        <v>0</v>
      </c>
      <c r="I244" s="30">
        <f>ROUND(G244*H244,P4)</f>
        <v>0</v>
      </c>
      <c r="L244" s="31">
        <v>0</v>
      </c>
      <c r="M244" s="24">
        <f>ROUND(G244*L244,P4)</f>
        <v>0</v>
      </c>
      <c r="N244" s="25" t="s">
        <v>985</v>
      </c>
      <c r="O244" s="32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183</v>
      </c>
      <c r="E245" s="27" t="s">
        <v>180</v>
      </c>
    </row>
    <row r="246">
      <c r="A246" s="1" t="s">
        <v>184</v>
      </c>
      <c r="E246" s="33" t="s">
        <v>2174</v>
      </c>
    </row>
    <row r="247" ht="114.75">
      <c r="A247" s="1" t="s">
        <v>185</v>
      </c>
      <c r="E247" s="27" t="s">
        <v>3467</v>
      </c>
    </row>
    <row r="248">
      <c r="A248" s="1" t="s">
        <v>178</v>
      </c>
      <c r="B248" s="1">
        <v>59</v>
      </c>
      <c r="C248" s="26" t="s">
        <v>3538</v>
      </c>
      <c r="D248" t="s">
        <v>180</v>
      </c>
      <c r="E248" s="27" t="s">
        <v>3539</v>
      </c>
      <c r="F248" s="28" t="s">
        <v>207</v>
      </c>
      <c r="G248" s="29">
        <v>4</v>
      </c>
      <c r="H248" s="28">
        <v>0</v>
      </c>
      <c r="I248" s="30">
        <f>ROUND(G248*H248,P4)</f>
        <v>0</v>
      </c>
      <c r="L248" s="31">
        <v>0</v>
      </c>
      <c r="M248" s="24">
        <f>ROUND(G248*L248,P4)</f>
        <v>0</v>
      </c>
      <c r="N248" s="25" t="s">
        <v>985</v>
      </c>
      <c r="O248" s="32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183</v>
      </c>
      <c r="E249" s="27" t="s">
        <v>180</v>
      </c>
    </row>
    <row r="250">
      <c r="A250" s="1" t="s">
        <v>184</v>
      </c>
    </row>
    <row r="251" ht="114.75">
      <c r="A251" s="1" t="s">
        <v>185</v>
      </c>
      <c r="E251" s="27" t="s">
        <v>3467</v>
      </c>
    </row>
    <row r="252" ht="25.5">
      <c r="A252" s="1" t="s">
        <v>178</v>
      </c>
      <c r="B252" s="1">
        <v>60</v>
      </c>
      <c r="C252" s="26" t="s">
        <v>3540</v>
      </c>
      <c r="D252" t="s">
        <v>180</v>
      </c>
      <c r="E252" s="27" t="s">
        <v>3541</v>
      </c>
      <c r="F252" s="28" t="s">
        <v>207</v>
      </c>
      <c r="G252" s="29">
        <v>60</v>
      </c>
      <c r="H252" s="28">
        <v>0</v>
      </c>
      <c r="I252" s="30">
        <f>ROUND(G252*H252,P4)</f>
        <v>0</v>
      </c>
      <c r="L252" s="31">
        <v>0</v>
      </c>
      <c r="M252" s="24">
        <f>ROUND(G252*L252,P4)</f>
        <v>0</v>
      </c>
      <c r="N252" s="25" t="s">
        <v>985</v>
      </c>
      <c r="O252" s="32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183</v>
      </c>
      <c r="E253" s="27" t="s">
        <v>180</v>
      </c>
    </row>
    <row r="254">
      <c r="A254" s="1" t="s">
        <v>184</v>
      </c>
    </row>
    <row r="255" ht="76.5">
      <c r="A255" s="1" t="s">
        <v>185</v>
      </c>
      <c r="E255" s="27" t="s">
        <v>3542</v>
      </c>
    </row>
    <row r="256" ht="25.5">
      <c r="A256" s="1" t="s">
        <v>178</v>
      </c>
      <c r="B256" s="1">
        <v>61</v>
      </c>
      <c r="C256" s="26" t="s">
        <v>3543</v>
      </c>
      <c r="D256" t="s">
        <v>180</v>
      </c>
      <c r="E256" s="27" t="s">
        <v>3544</v>
      </c>
      <c r="F256" s="28" t="s">
        <v>207</v>
      </c>
      <c r="G256" s="29">
        <v>65</v>
      </c>
      <c r="H256" s="28">
        <v>0</v>
      </c>
      <c r="I256" s="30">
        <f>ROUND(G256*H256,P4)</f>
        <v>0</v>
      </c>
      <c r="L256" s="31">
        <v>0</v>
      </c>
      <c r="M256" s="24">
        <f>ROUND(G256*L256,P4)</f>
        <v>0</v>
      </c>
      <c r="N256" s="25" t="s">
        <v>985</v>
      </c>
      <c r="O256" s="32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183</v>
      </c>
      <c r="E257" s="27" t="s">
        <v>180</v>
      </c>
    </row>
    <row r="258">
      <c r="A258" s="1" t="s">
        <v>184</v>
      </c>
    </row>
    <row r="259" ht="76.5">
      <c r="A259" s="1" t="s">
        <v>185</v>
      </c>
      <c r="E259" s="27" t="s">
        <v>3545</v>
      </c>
    </row>
    <row r="260">
      <c r="A260" s="1" t="s">
        <v>178</v>
      </c>
      <c r="B260" s="1">
        <v>62</v>
      </c>
      <c r="C260" s="26" t="s">
        <v>3546</v>
      </c>
      <c r="D260" t="s">
        <v>180</v>
      </c>
      <c r="E260" s="27" t="s">
        <v>3547</v>
      </c>
      <c r="F260" s="28" t="s">
        <v>352</v>
      </c>
      <c r="G260" s="29">
        <v>192</v>
      </c>
      <c r="H260" s="28">
        <v>0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985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183</v>
      </c>
      <c r="E261" s="27" t="s">
        <v>180</v>
      </c>
    </row>
    <row r="262">
      <c r="A262" s="1" t="s">
        <v>184</v>
      </c>
    </row>
    <row r="263" ht="89.25">
      <c r="A263" s="1" t="s">
        <v>185</v>
      </c>
      <c r="E263" s="27" t="s">
        <v>3548</v>
      </c>
    </row>
    <row r="264">
      <c r="A264" s="1" t="s">
        <v>175</v>
      </c>
      <c r="C264" s="22" t="s">
        <v>3549</v>
      </c>
      <c r="E264" s="23" t="s">
        <v>3550</v>
      </c>
      <c r="L264" s="24">
        <f>SUMIFS(L265:L272,A265:A272,"P")</f>
        <v>0</v>
      </c>
      <c r="M264" s="24">
        <f>SUMIFS(M265:M272,A265:A272,"P")</f>
        <v>0</v>
      </c>
      <c r="N264" s="25"/>
    </row>
    <row r="265">
      <c r="A265" s="1" t="s">
        <v>178</v>
      </c>
      <c r="B265" s="1">
        <v>64</v>
      </c>
      <c r="C265" s="26" t="s">
        <v>3551</v>
      </c>
      <c r="D265" t="s">
        <v>180</v>
      </c>
      <c r="E265" s="27" t="s">
        <v>3552</v>
      </c>
      <c r="F265" s="28" t="s">
        <v>207</v>
      </c>
      <c r="G265" s="29">
        <v>2</v>
      </c>
      <c r="H265" s="28">
        <v>0</v>
      </c>
      <c r="I265" s="30">
        <f>ROUND(G265*H265,P4)</f>
        <v>0</v>
      </c>
      <c r="L265" s="31">
        <v>0</v>
      </c>
      <c r="M265" s="24">
        <f>ROUND(G265*L265,P4)</f>
        <v>0</v>
      </c>
      <c r="N265" s="25" t="s">
        <v>985</v>
      </c>
      <c r="O265" s="32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183</v>
      </c>
      <c r="E266" s="27" t="s">
        <v>180</v>
      </c>
    </row>
    <row r="267">
      <c r="A267" s="1" t="s">
        <v>184</v>
      </c>
    </row>
    <row r="268" ht="89.25">
      <c r="A268" s="1" t="s">
        <v>185</v>
      </c>
      <c r="E268" s="27" t="s">
        <v>3553</v>
      </c>
    </row>
    <row r="269">
      <c r="A269" s="1" t="s">
        <v>178</v>
      </c>
      <c r="B269" s="1">
        <v>65</v>
      </c>
      <c r="C269" s="26" t="s">
        <v>3554</v>
      </c>
      <c r="D269" t="s">
        <v>180</v>
      </c>
      <c r="E269" s="27" t="s">
        <v>3555</v>
      </c>
      <c r="F269" s="28" t="s">
        <v>207</v>
      </c>
      <c r="G269" s="29">
        <v>19</v>
      </c>
      <c r="H269" s="28">
        <v>0</v>
      </c>
      <c r="I269" s="30">
        <f>ROUND(G269*H269,P4)</f>
        <v>0</v>
      </c>
      <c r="L269" s="31">
        <v>0</v>
      </c>
      <c r="M269" s="24">
        <f>ROUND(G269*L269,P4)</f>
        <v>0</v>
      </c>
      <c r="N269" s="25" t="s">
        <v>985</v>
      </c>
      <c r="O269" s="32">
        <f>M269*AA269</f>
        <v>0</v>
      </c>
      <c r="P269" s="1">
        <v>3</v>
      </c>
      <c r="AA269" s="1">
        <f>IF(P269=1,$O$3,IF(P269=2,$O$4,$O$5))</f>
        <v>0</v>
      </c>
    </row>
    <row r="270">
      <c r="A270" s="1" t="s">
        <v>183</v>
      </c>
      <c r="E270" s="27" t="s">
        <v>180</v>
      </c>
    </row>
    <row r="271">
      <c r="A271" s="1" t="s">
        <v>184</v>
      </c>
    </row>
    <row r="272" ht="89.25">
      <c r="A272" s="1" t="s">
        <v>185</v>
      </c>
      <c r="E272" s="27" t="s">
        <v>3553</v>
      </c>
    </row>
    <row r="273">
      <c r="A273" s="1" t="s">
        <v>175</v>
      </c>
      <c r="C273" s="22" t="s">
        <v>3556</v>
      </c>
      <c r="E273" s="23" t="s">
        <v>3557</v>
      </c>
      <c r="L273" s="24">
        <f>SUMIFS(L274:L305,A274:A305,"P")</f>
        <v>0</v>
      </c>
      <c r="M273" s="24">
        <f>SUMIFS(M274:M305,A274:A305,"P")</f>
        <v>0</v>
      </c>
      <c r="N273" s="25"/>
    </row>
    <row r="274">
      <c r="A274" s="1" t="s">
        <v>178</v>
      </c>
      <c r="B274" s="1">
        <v>66</v>
      </c>
      <c r="C274" s="26" t="s">
        <v>3558</v>
      </c>
      <c r="D274" t="s">
        <v>180</v>
      </c>
      <c r="E274" s="27" t="s">
        <v>3559</v>
      </c>
      <c r="F274" s="28" t="s">
        <v>531</v>
      </c>
      <c r="G274" s="29">
        <v>6.2000000000000002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985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183</v>
      </c>
      <c r="E275" s="27" t="s">
        <v>180</v>
      </c>
    </row>
    <row r="276">
      <c r="A276" s="1" t="s">
        <v>184</v>
      </c>
    </row>
    <row r="277" ht="102">
      <c r="A277" s="1" t="s">
        <v>185</v>
      </c>
      <c r="E277" s="27" t="s">
        <v>3560</v>
      </c>
    </row>
    <row r="278">
      <c r="A278" s="1" t="s">
        <v>178</v>
      </c>
      <c r="B278" s="1">
        <v>67</v>
      </c>
      <c r="C278" s="26" t="s">
        <v>3561</v>
      </c>
      <c r="D278" t="s">
        <v>180</v>
      </c>
      <c r="E278" s="27" t="s">
        <v>3562</v>
      </c>
      <c r="F278" s="28" t="s">
        <v>531</v>
      </c>
      <c r="G278" s="29">
        <v>6.2000000000000002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985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183</v>
      </c>
      <c r="E279" s="27" t="s">
        <v>180</v>
      </c>
    </row>
    <row r="280">
      <c r="A280" s="1" t="s">
        <v>184</v>
      </c>
    </row>
    <row r="281" ht="89.25">
      <c r="A281" s="1" t="s">
        <v>185</v>
      </c>
      <c r="E281" s="27" t="s">
        <v>3563</v>
      </c>
    </row>
    <row r="282">
      <c r="A282" s="1" t="s">
        <v>178</v>
      </c>
      <c r="B282" s="1">
        <v>68</v>
      </c>
      <c r="C282" s="26" t="s">
        <v>3564</v>
      </c>
      <c r="D282" t="s">
        <v>180</v>
      </c>
      <c r="E282" s="27" t="s">
        <v>3565</v>
      </c>
      <c r="F282" s="28" t="s">
        <v>207</v>
      </c>
      <c r="G282" s="29">
        <v>1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985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183</v>
      </c>
      <c r="E283" s="27" t="s">
        <v>180</v>
      </c>
    </row>
    <row r="284">
      <c r="A284" s="1" t="s">
        <v>184</v>
      </c>
    </row>
    <row r="285" ht="89.25">
      <c r="A285" s="1" t="s">
        <v>185</v>
      </c>
      <c r="E285" s="27" t="s">
        <v>3566</v>
      </c>
    </row>
    <row r="286">
      <c r="A286" s="1" t="s">
        <v>178</v>
      </c>
      <c r="B286" s="1">
        <v>69</v>
      </c>
      <c r="C286" s="26" t="s">
        <v>3567</v>
      </c>
      <c r="D286" t="s">
        <v>180</v>
      </c>
      <c r="E286" s="27" t="s">
        <v>3568</v>
      </c>
      <c r="F286" s="28" t="s">
        <v>207</v>
      </c>
      <c r="G286" s="29">
        <v>1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985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183</v>
      </c>
      <c r="E287" s="27" t="s">
        <v>180</v>
      </c>
    </row>
    <row r="288">
      <c r="A288" s="1" t="s">
        <v>184</v>
      </c>
    </row>
    <row r="289" ht="76.5">
      <c r="A289" s="1" t="s">
        <v>185</v>
      </c>
      <c r="E289" s="27" t="s">
        <v>3569</v>
      </c>
    </row>
    <row r="290">
      <c r="A290" s="1" t="s">
        <v>178</v>
      </c>
      <c r="B290" s="1">
        <v>70</v>
      </c>
      <c r="C290" s="26" t="s">
        <v>3570</v>
      </c>
      <c r="D290" t="s">
        <v>180</v>
      </c>
      <c r="E290" s="27" t="s">
        <v>3571</v>
      </c>
      <c r="F290" s="28" t="s">
        <v>207</v>
      </c>
      <c r="G290" s="29">
        <v>1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985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183</v>
      </c>
      <c r="E291" s="27" t="s">
        <v>180</v>
      </c>
    </row>
    <row r="292">
      <c r="A292" s="1" t="s">
        <v>184</v>
      </c>
    </row>
    <row r="293" ht="89.25">
      <c r="A293" s="1" t="s">
        <v>185</v>
      </c>
      <c r="E293" s="27" t="s">
        <v>3572</v>
      </c>
    </row>
    <row r="294">
      <c r="A294" s="1" t="s">
        <v>178</v>
      </c>
      <c r="B294" s="1">
        <v>71</v>
      </c>
      <c r="C294" s="26" t="s">
        <v>3573</v>
      </c>
      <c r="D294" t="s">
        <v>180</v>
      </c>
      <c r="E294" s="27" t="s">
        <v>364</v>
      </c>
      <c r="F294" s="28" t="s">
        <v>207</v>
      </c>
      <c r="G294" s="29">
        <v>1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985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183</v>
      </c>
      <c r="E295" s="27" t="s">
        <v>180</v>
      </c>
    </row>
    <row r="296">
      <c r="A296" s="1" t="s">
        <v>184</v>
      </c>
    </row>
    <row r="297" ht="89.25">
      <c r="A297" s="1" t="s">
        <v>185</v>
      </c>
      <c r="E297" s="27" t="s">
        <v>3574</v>
      </c>
    </row>
    <row r="298">
      <c r="A298" s="1" t="s">
        <v>178</v>
      </c>
      <c r="B298" s="1">
        <v>72</v>
      </c>
      <c r="C298" s="26" t="s">
        <v>3575</v>
      </c>
      <c r="D298" t="s">
        <v>180</v>
      </c>
      <c r="E298" s="27" t="s">
        <v>3576</v>
      </c>
      <c r="F298" s="28" t="s">
        <v>352</v>
      </c>
      <c r="G298" s="29">
        <v>236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985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183</v>
      </c>
      <c r="E299" s="27" t="s">
        <v>180</v>
      </c>
    </row>
    <row r="300">
      <c r="A300" s="1" t="s">
        <v>184</v>
      </c>
    </row>
    <row r="301" ht="89.25">
      <c r="A301" s="1" t="s">
        <v>185</v>
      </c>
      <c r="E301" s="27" t="s">
        <v>3577</v>
      </c>
    </row>
    <row r="302">
      <c r="A302" s="1" t="s">
        <v>178</v>
      </c>
      <c r="B302" s="1">
        <v>73</v>
      </c>
      <c r="C302" s="26" t="s">
        <v>3578</v>
      </c>
      <c r="D302" t="s">
        <v>180</v>
      </c>
      <c r="E302" s="27" t="s">
        <v>3579</v>
      </c>
      <c r="F302" s="28" t="s">
        <v>352</v>
      </c>
      <c r="G302" s="29">
        <v>236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985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183</v>
      </c>
      <c r="E303" s="27" t="s">
        <v>180</v>
      </c>
    </row>
    <row r="304">
      <c r="A304" s="1" t="s">
        <v>184</v>
      </c>
    </row>
    <row r="305" ht="89.25">
      <c r="A305" s="1" t="s">
        <v>185</v>
      </c>
      <c r="E305" s="27" t="s">
        <v>3580</v>
      </c>
    </row>
    <row r="306">
      <c r="A306" s="1" t="s">
        <v>175</v>
      </c>
      <c r="C306" s="22" t="s">
        <v>3581</v>
      </c>
      <c r="E306" s="23" t="s">
        <v>3582</v>
      </c>
      <c r="L306" s="24">
        <f>SUMIFS(L307:L390,A307:A390,"P")</f>
        <v>0</v>
      </c>
      <c r="M306" s="24">
        <f>SUMIFS(M307:M390,A307:A390,"P")</f>
        <v>0</v>
      </c>
      <c r="N306" s="25"/>
    </row>
    <row r="307">
      <c r="A307" s="1" t="s">
        <v>178</v>
      </c>
      <c r="B307" s="1">
        <v>63</v>
      </c>
      <c r="C307" s="26" t="s">
        <v>3583</v>
      </c>
      <c r="D307" t="s">
        <v>180</v>
      </c>
      <c r="E307" s="27" t="s">
        <v>3584</v>
      </c>
      <c r="F307" s="28" t="s">
        <v>352</v>
      </c>
      <c r="G307" s="29">
        <v>68</v>
      </c>
      <c r="H307" s="28">
        <v>0</v>
      </c>
      <c r="I307" s="30">
        <f>ROUND(G307*H307,P4)</f>
        <v>0</v>
      </c>
      <c r="L307" s="31">
        <v>0</v>
      </c>
      <c r="M307" s="24">
        <f>ROUND(G307*L307,P4)</f>
        <v>0</v>
      </c>
      <c r="N307" s="25" t="s">
        <v>985</v>
      </c>
      <c r="O307" s="32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183</v>
      </c>
      <c r="E308" s="27" t="s">
        <v>180</v>
      </c>
    </row>
    <row r="309">
      <c r="A309" s="1" t="s">
        <v>184</v>
      </c>
    </row>
    <row r="310" ht="89.25">
      <c r="A310" s="1" t="s">
        <v>185</v>
      </c>
      <c r="E310" s="27" t="s">
        <v>3585</v>
      </c>
    </row>
    <row r="311">
      <c r="A311" s="1" t="s">
        <v>178</v>
      </c>
      <c r="B311" s="1">
        <v>74</v>
      </c>
      <c r="C311" s="26" t="s">
        <v>3586</v>
      </c>
      <c r="D311" t="s">
        <v>180</v>
      </c>
      <c r="E311" s="27" t="s">
        <v>3587</v>
      </c>
      <c r="F311" s="28" t="s">
        <v>182</v>
      </c>
      <c r="G311" s="29">
        <v>12</v>
      </c>
      <c r="H311" s="28">
        <v>0</v>
      </c>
      <c r="I311" s="30">
        <f>ROUND(G311*H311,P4)</f>
        <v>0</v>
      </c>
      <c r="L311" s="31">
        <v>0</v>
      </c>
      <c r="M311" s="24">
        <f>ROUND(G311*L311,P4)</f>
        <v>0</v>
      </c>
      <c r="N311" s="25" t="s">
        <v>985</v>
      </c>
      <c r="O311" s="32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183</v>
      </c>
      <c r="E312" s="27" t="s">
        <v>180</v>
      </c>
    </row>
    <row r="313">
      <c r="A313" s="1" t="s">
        <v>184</v>
      </c>
    </row>
    <row r="314" ht="127.5">
      <c r="A314" s="1" t="s">
        <v>185</v>
      </c>
      <c r="E314" s="27" t="s">
        <v>3588</v>
      </c>
    </row>
    <row r="315">
      <c r="A315" s="1" t="s">
        <v>178</v>
      </c>
      <c r="B315" s="1">
        <v>75</v>
      </c>
      <c r="C315" s="26" t="s">
        <v>3589</v>
      </c>
      <c r="D315" t="s">
        <v>180</v>
      </c>
      <c r="E315" s="27" t="s">
        <v>3590</v>
      </c>
      <c r="F315" s="28" t="s">
        <v>207</v>
      </c>
      <c r="G315" s="29">
        <v>3</v>
      </c>
      <c r="H315" s="28">
        <v>0</v>
      </c>
      <c r="I315" s="30">
        <f>ROUND(G315*H315,P4)</f>
        <v>0</v>
      </c>
      <c r="L315" s="31">
        <v>0</v>
      </c>
      <c r="M315" s="24">
        <f>ROUND(G315*L315,P4)</f>
        <v>0</v>
      </c>
      <c r="N315" s="25" t="s">
        <v>985</v>
      </c>
      <c r="O315" s="32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183</v>
      </c>
      <c r="E316" s="27" t="s">
        <v>180</v>
      </c>
    </row>
    <row r="317">
      <c r="A317" s="1" t="s">
        <v>184</v>
      </c>
    </row>
    <row r="318" ht="114.75">
      <c r="A318" s="1" t="s">
        <v>185</v>
      </c>
      <c r="E318" s="27" t="s">
        <v>3591</v>
      </c>
    </row>
    <row r="319">
      <c r="A319" s="1" t="s">
        <v>178</v>
      </c>
      <c r="B319" s="1">
        <v>76</v>
      </c>
      <c r="C319" s="26" t="s">
        <v>3592</v>
      </c>
      <c r="D319" t="s">
        <v>180</v>
      </c>
      <c r="E319" s="27" t="s">
        <v>3593</v>
      </c>
      <c r="F319" s="28" t="s">
        <v>207</v>
      </c>
      <c r="G319" s="29">
        <v>4</v>
      </c>
      <c r="H319" s="28">
        <v>0</v>
      </c>
      <c r="I319" s="30">
        <f>ROUND(G319*H319,P4)</f>
        <v>0</v>
      </c>
      <c r="L319" s="31">
        <v>0</v>
      </c>
      <c r="M319" s="24">
        <f>ROUND(G319*L319,P4)</f>
        <v>0</v>
      </c>
      <c r="N319" s="25" t="s">
        <v>985</v>
      </c>
      <c r="O319" s="32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183</v>
      </c>
      <c r="E320" s="27" t="s">
        <v>180</v>
      </c>
    </row>
    <row r="321">
      <c r="A321" s="1" t="s">
        <v>184</v>
      </c>
    </row>
    <row r="322" ht="102">
      <c r="A322" s="1" t="s">
        <v>185</v>
      </c>
      <c r="E322" s="27" t="s">
        <v>3594</v>
      </c>
    </row>
    <row r="323">
      <c r="A323" s="1" t="s">
        <v>178</v>
      </c>
      <c r="B323" s="1">
        <v>77</v>
      </c>
      <c r="C323" s="26" t="s">
        <v>3595</v>
      </c>
      <c r="D323" t="s">
        <v>180</v>
      </c>
      <c r="E323" s="27" t="s">
        <v>3596</v>
      </c>
      <c r="F323" s="28" t="s">
        <v>207</v>
      </c>
      <c r="G323" s="29">
        <v>43</v>
      </c>
      <c r="H323" s="28">
        <v>0</v>
      </c>
      <c r="I323" s="30">
        <f>ROUND(G323*H323,P4)</f>
        <v>0</v>
      </c>
      <c r="L323" s="31">
        <v>0</v>
      </c>
      <c r="M323" s="24">
        <f>ROUND(G323*L323,P4)</f>
        <v>0</v>
      </c>
      <c r="N323" s="25" t="s">
        <v>985</v>
      </c>
      <c r="O323" s="32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183</v>
      </c>
      <c r="E324" s="27" t="s">
        <v>180</v>
      </c>
    </row>
    <row r="325">
      <c r="A325" s="1" t="s">
        <v>184</v>
      </c>
    </row>
    <row r="326" ht="102">
      <c r="A326" s="1" t="s">
        <v>185</v>
      </c>
      <c r="E326" s="27" t="s">
        <v>3597</v>
      </c>
    </row>
    <row r="327">
      <c r="A327" s="1" t="s">
        <v>178</v>
      </c>
      <c r="B327" s="1">
        <v>78</v>
      </c>
      <c r="C327" s="26" t="s">
        <v>3598</v>
      </c>
      <c r="D327" t="s">
        <v>180</v>
      </c>
      <c r="E327" s="27" t="s">
        <v>3599</v>
      </c>
      <c r="F327" s="28" t="s">
        <v>207</v>
      </c>
      <c r="G327" s="29">
        <v>1</v>
      </c>
      <c r="H327" s="28">
        <v>0</v>
      </c>
      <c r="I327" s="30">
        <f>ROUND(G327*H327,P4)</f>
        <v>0</v>
      </c>
      <c r="L327" s="31">
        <v>0</v>
      </c>
      <c r="M327" s="24">
        <f>ROUND(G327*L327,P4)</f>
        <v>0</v>
      </c>
      <c r="N327" s="25" t="s">
        <v>985</v>
      </c>
      <c r="O327" s="32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183</v>
      </c>
      <c r="E328" s="27" t="s">
        <v>180</v>
      </c>
    </row>
    <row r="329">
      <c r="A329" s="1" t="s">
        <v>184</v>
      </c>
    </row>
    <row r="330" ht="102">
      <c r="A330" s="1" t="s">
        <v>185</v>
      </c>
      <c r="E330" s="27" t="s">
        <v>3597</v>
      </c>
    </row>
    <row r="331">
      <c r="A331" s="1" t="s">
        <v>178</v>
      </c>
      <c r="B331" s="1">
        <v>79</v>
      </c>
      <c r="C331" s="26" t="s">
        <v>3600</v>
      </c>
      <c r="D331" t="s">
        <v>180</v>
      </c>
      <c r="E331" s="27" t="s">
        <v>3601</v>
      </c>
      <c r="F331" s="28" t="s">
        <v>207</v>
      </c>
      <c r="G331" s="29">
        <v>4</v>
      </c>
      <c r="H331" s="28">
        <v>0</v>
      </c>
      <c r="I331" s="30">
        <f>ROUND(G331*H331,P4)</f>
        <v>0</v>
      </c>
      <c r="L331" s="31">
        <v>0</v>
      </c>
      <c r="M331" s="24">
        <f>ROUND(G331*L331,P4)</f>
        <v>0</v>
      </c>
      <c r="N331" s="25" t="s">
        <v>985</v>
      </c>
      <c r="O331" s="32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183</v>
      </c>
      <c r="E332" s="27" t="s">
        <v>180</v>
      </c>
    </row>
    <row r="333">
      <c r="A333" s="1" t="s">
        <v>184</v>
      </c>
    </row>
    <row r="334" ht="102">
      <c r="A334" s="1" t="s">
        <v>185</v>
      </c>
      <c r="E334" s="27" t="s">
        <v>3597</v>
      </c>
    </row>
    <row r="335">
      <c r="A335" s="1" t="s">
        <v>178</v>
      </c>
      <c r="B335" s="1">
        <v>80</v>
      </c>
      <c r="C335" s="26" t="s">
        <v>3602</v>
      </c>
      <c r="D335" t="s">
        <v>180</v>
      </c>
      <c r="E335" s="27" t="s">
        <v>3603</v>
      </c>
      <c r="F335" s="28" t="s">
        <v>207</v>
      </c>
      <c r="G335" s="29">
        <v>4</v>
      </c>
      <c r="H335" s="28">
        <v>0</v>
      </c>
      <c r="I335" s="30">
        <f>ROUND(G335*H335,P4)</f>
        <v>0</v>
      </c>
      <c r="L335" s="31">
        <v>0</v>
      </c>
      <c r="M335" s="24">
        <f>ROUND(G335*L335,P4)</f>
        <v>0</v>
      </c>
      <c r="N335" s="25" t="s">
        <v>985</v>
      </c>
      <c r="O335" s="32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183</v>
      </c>
      <c r="E336" s="27" t="s">
        <v>180</v>
      </c>
    </row>
    <row r="337">
      <c r="A337" s="1" t="s">
        <v>184</v>
      </c>
    </row>
    <row r="338" ht="102">
      <c r="A338" s="1" t="s">
        <v>185</v>
      </c>
      <c r="E338" s="27" t="s">
        <v>3597</v>
      </c>
    </row>
    <row r="339">
      <c r="A339" s="1" t="s">
        <v>178</v>
      </c>
      <c r="B339" s="1">
        <v>81</v>
      </c>
      <c r="C339" s="26" t="s">
        <v>3604</v>
      </c>
      <c r="D339" t="s">
        <v>180</v>
      </c>
      <c r="E339" s="27" t="s">
        <v>3605</v>
      </c>
      <c r="F339" s="28" t="s">
        <v>207</v>
      </c>
      <c r="G339" s="29">
        <v>4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985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183</v>
      </c>
      <c r="E340" s="27" t="s">
        <v>180</v>
      </c>
    </row>
    <row r="341">
      <c r="A341" s="1" t="s">
        <v>184</v>
      </c>
    </row>
    <row r="342" ht="102">
      <c r="A342" s="1" t="s">
        <v>185</v>
      </c>
      <c r="E342" s="27" t="s">
        <v>3597</v>
      </c>
    </row>
    <row r="343">
      <c r="A343" s="1" t="s">
        <v>178</v>
      </c>
      <c r="B343" s="1">
        <v>82</v>
      </c>
      <c r="C343" s="26" t="s">
        <v>3606</v>
      </c>
      <c r="D343" t="s">
        <v>180</v>
      </c>
      <c r="E343" s="27" t="s">
        <v>3607</v>
      </c>
      <c r="F343" s="28" t="s">
        <v>207</v>
      </c>
      <c r="G343" s="29">
        <v>8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985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183</v>
      </c>
      <c r="E344" s="27" t="s">
        <v>180</v>
      </c>
    </row>
    <row r="345">
      <c r="A345" s="1" t="s">
        <v>184</v>
      </c>
    </row>
    <row r="346" ht="102">
      <c r="A346" s="1" t="s">
        <v>185</v>
      </c>
      <c r="E346" s="27" t="s">
        <v>3597</v>
      </c>
    </row>
    <row r="347" ht="25.5">
      <c r="A347" s="1" t="s">
        <v>178</v>
      </c>
      <c r="B347" s="1">
        <v>83</v>
      </c>
      <c r="C347" s="26" t="s">
        <v>3608</v>
      </c>
      <c r="D347" t="s">
        <v>180</v>
      </c>
      <c r="E347" s="27" t="s">
        <v>3609</v>
      </c>
      <c r="F347" s="28" t="s">
        <v>207</v>
      </c>
      <c r="G347" s="29">
        <v>5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985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183</v>
      </c>
      <c r="E348" s="27" t="s">
        <v>180</v>
      </c>
    </row>
    <row r="349">
      <c r="A349" s="1" t="s">
        <v>184</v>
      </c>
    </row>
    <row r="350" ht="102">
      <c r="A350" s="1" t="s">
        <v>185</v>
      </c>
      <c r="E350" s="27" t="s">
        <v>3597</v>
      </c>
    </row>
    <row r="351">
      <c r="A351" s="1" t="s">
        <v>178</v>
      </c>
      <c r="B351" s="1">
        <v>84</v>
      </c>
      <c r="C351" s="26" t="s">
        <v>3610</v>
      </c>
      <c r="D351" t="s">
        <v>180</v>
      </c>
      <c r="E351" s="27" t="s">
        <v>3611</v>
      </c>
      <c r="F351" s="28" t="s">
        <v>207</v>
      </c>
      <c r="G351" s="29">
        <v>1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985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183</v>
      </c>
      <c r="E352" s="27" t="s">
        <v>180</v>
      </c>
    </row>
    <row r="353">
      <c r="A353" s="1" t="s">
        <v>184</v>
      </c>
      <c r="E353" s="33" t="s">
        <v>961</v>
      </c>
    </row>
    <row r="354" ht="102">
      <c r="A354" s="1" t="s">
        <v>185</v>
      </c>
      <c r="E354" s="27" t="s">
        <v>3597</v>
      </c>
    </row>
    <row r="355">
      <c r="A355" s="1" t="s">
        <v>178</v>
      </c>
      <c r="B355" s="1">
        <v>85</v>
      </c>
      <c r="C355" s="26" t="s">
        <v>3612</v>
      </c>
      <c r="D355" t="s">
        <v>180</v>
      </c>
      <c r="E355" s="27" t="s">
        <v>3613</v>
      </c>
      <c r="F355" s="28" t="s">
        <v>207</v>
      </c>
      <c r="G355" s="29">
        <v>938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985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183</v>
      </c>
      <c r="E356" s="27" t="s">
        <v>180</v>
      </c>
    </row>
    <row r="357">
      <c r="A357" s="1" t="s">
        <v>184</v>
      </c>
    </row>
    <row r="358" ht="102">
      <c r="A358" s="1" t="s">
        <v>185</v>
      </c>
      <c r="E358" s="27" t="s">
        <v>3597</v>
      </c>
    </row>
    <row r="359">
      <c r="A359" s="1" t="s">
        <v>178</v>
      </c>
      <c r="B359" s="1">
        <v>86</v>
      </c>
      <c r="C359" s="26" t="s">
        <v>3614</v>
      </c>
      <c r="D359" t="s">
        <v>180</v>
      </c>
      <c r="E359" s="27" t="s">
        <v>3615</v>
      </c>
      <c r="F359" s="28" t="s">
        <v>207</v>
      </c>
      <c r="G359" s="29">
        <v>31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985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183</v>
      </c>
      <c r="E360" s="27" t="s">
        <v>180</v>
      </c>
    </row>
    <row r="361">
      <c r="A361" s="1" t="s">
        <v>184</v>
      </c>
    </row>
    <row r="362" ht="102">
      <c r="A362" s="1" t="s">
        <v>185</v>
      </c>
      <c r="E362" s="27" t="s">
        <v>3597</v>
      </c>
    </row>
    <row r="363">
      <c r="A363" s="1" t="s">
        <v>178</v>
      </c>
      <c r="B363" s="1">
        <v>87</v>
      </c>
      <c r="C363" s="26" t="s">
        <v>3616</v>
      </c>
      <c r="D363" t="s">
        <v>180</v>
      </c>
      <c r="E363" s="27" t="s">
        <v>3617</v>
      </c>
      <c r="F363" s="28" t="s">
        <v>207</v>
      </c>
      <c r="G363" s="29">
        <v>52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985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183</v>
      </c>
      <c r="E364" s="27" t="s">
        <v>180</v>
      </c>
    </row>
    <row r="365">
      <c r="A365" s="1" t="s">
        <v>184</v>
      </c>
      <c r="E365" s="33" t="s">
        <v>3618</v>
      </c>
    </row>
    <row r="366" ht="102">
      <c r="A366" s="1" t="s">
        <v>185</v>
      </c>
      <c r="E366" s="27" t="s">
        <v>3597</v>
      </c>
    </row>
    <row r="367">
      <c r="A367" s="1" t="s">
        <v>178</v>
      </c>
      <c r="B367" s="1">
        <v>88</v>
      </c>
      <c r="C367" s="26" t="s">
        <v>3619</v>
      </c>
      <c r="D367" t="s">
        <v>180</v>
      </c>
      <c r="E367" s="27" t="s">
        <v>3620</v>
      </c>
      <c r="F367" s="28" t="s">
        <v>207</v>
      </c>
      <c r="G367" s="29">
        <v>8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985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183</v>
      </c>
      <c r="E368" s="27" t="s">
        <v>180</v>
      </c>
    </row>
    <row r="369">
      <c r="A369" s="1" t="s">
        <v>184</v>
      </c>
      <c r="E369" s="33" t="s">
        <v>950</v>
      </c>
    </row>
    <row r="370" ht="102">
      <c r="A370" s="1" t="s">
        <v>185</v>
      </c>
      <c r="E370" s="27" t="s">
        <v>3597</v>
      </c>
    </row>
    <row r="371">
      <c r="A371" s="1" t="s">
        <v>178</v>
      </c>
      <c r="B371" s="1">
        <v>89</v>
      </c>
      <c r="C371" s="26" t="s">
        <v>3621</v>
      </c>
      <c r="D371" t="s">
        <v>180</v>
      </c>
      <c r="E371" s="27" t="s">
        <v>3622</v>
      </c>
      <c r="F371" s="28" t="s">
        <v>207</v>
      </c>
      <c r="G371" s="29">
        <v>11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985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183</v>
      </c>
      <c r="E372" s="27" t="s">
        <v>180</v>
      </c>
    </row>
    <row r="373">
      <c r="A373" s="1" t="s">
        <v>184</v>
      </c>
      <c r="E373" s="33" t="s">
        <v>2174</v>
      </c>
    </row>
    <row r="374" ht="102">
      <c r="A374" s="1" t="s">
        <v>185</v>
      </c>
      <c r="E374" s="27" t="s">
        <v>3597</v>
      </c>
    </row>
    <row r="375" ht="25.5">
      <c r="A375" s="1" t="s">
        <v>178</v>
      </c>
      <c r="B375" s="1">
        <v>90</v>
      </c>
      <c r="C375" s="26" t="s">
        <v>3623</v>
      </c>
      <c r="D375" t="s">
        <v>180</v>
      </c>
      <c r="E375" s="27" t="s">
        <v>3624</v>
      </c>
      <c r="F375" s="28" t="s">
        <v>194</v>
      </c>
      <c r="G375" s="29">
        <v>6811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985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183</v>
      </c>
      <c r="E376" s="27" t="s">
        <v>180</v>
      </c>
    </row>
    <row r="377">
      <c r="A377" s="1" t="s">
        <v>184</v>
      </c>
    </row>
    <row r="378" ht="102">
      <c r="A378" s="1" t="s">
        <v>185</v>
      </c>
      <c r="E378" s="27" t="s">
        <v>3625</v>
      </c>
    </row>
    <row r="379" ht="25.5">
      <c r="A379" s="1" t="s">
        <v>178</v>
      </c>
      <c r="B379" s="1">
        <v>91</v>
      </c>
      <c r="C379" s="26" t="s">
        <v>3626</v>
      </c>
      <c r="D379" t="s">
        <v>180</v>
      </c>
      <c r="E379" s="27" t="s">
        <v>3627</v>
      </c>
      <c r="F379" s="28" t="s">
        <v>194</v>
      </c>
      <c r="G379" s="29">
        <v>6811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985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183</v>
      </c>
      <c r="E380" s="27" t="s">
        <v>180</v>
      </c>
    </row>
    <row r="381">
      <c r="A381" s="1" t="s">
        <v>184</v>
      </c>
    </row>
    <row r="382" ht="102">
      <c r="A382" s="1" t="s">
        <v>185</v>
      </c>
      <c r="E382" s="27" t="s">
        <v>3625</v>
      </c>
    </row>
    <row r="383">
      <c r="A383" s="1" t="s">
        <v>178</v>
      </c>
      <c r="B383" s="1">
        <v>92</v>
      </c>
      <c r="C383" s="26" t="s">
        <v>3628</v>
      </c>
      <c r="D383" t="s">
        <v>180</v>
      </c>
      <c r="E383" s="27" t="s">
        <v>3629</v>
      </c>
      <c r="F383" s="28" t="s">
        <v>194</v>
      </c>
      <c r="G383" s="29">
        <v>2051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985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183</v>
      </c>
      <c r="E384" s="27" t="s">
        <v>180</v>
      </c>
    </row>
    <row r="385">
      <c r="A385" s="1" t="s">
        <v>184</v>
      </c>
      <c r="E385" s="33" t="s">
        <v>3521</v>
      </c>
    </row>
    <row r="386" ht="102">
      <c r="A386" s="1" t="s">
        <v>185</v>
      </c>
      <c r="E386" s="27" t="s">
        <v>3625</v>
      </c>
    </row>
    <row r="387" ht="25.5">
      <c r="A387" s="1" t="s">
        <v>178</v>
      </c>
      <c r="B387" s="1">
        <v>101</v>
      </c>
      <c r="C387" s="26" t="s">
        <v>3630</v>
      </c>
      <c r="D387" t="s">
        <v>180</v>
      </c>
      <c r="E387" s="27" t="s">
        <v>3631</v>
      </c>
      <c r="F387" s="28" t="s">
        <v>796</v>
      </c>
      <c r="G387" s="29">
        <v>648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180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183</v>
      </c>
      <c r="E388" s="27" t="s">
        <v>180</v>
      </c>
    </row>
    <row r="389">
      <c r="A389" s="1" t="s">
        <v>184</v>
      </c>
    </row>
    <row r="390" ht="127.5">
      <c r="A390" s="1" t="s">
        <v>185</v>
      </c>
      <c r="E390" s="27" t="s">
        <v>797</v>
      </c>
    </row>
    <row r="391">
      <c r="A391" s="1" t="s">
        <v>175</v>
      </c>
      <c r="C391" s="22" t="s">
        <v>3632</v>
      </c>
      <c r="E391" s="23" t="s">
        <v>3633</v>
      </c>
      <c r="L391" s="24">
        <f>SUMIFS(L392:L403,A392:A403,"P")</f>
        <v>0</v>
      </c>
      <c r="M391" s="24">
        <f>SUMIFS(M392:M403,A392:A403,"P")</f>
        <v>0</v>
      </c>
      <c r="N391" s="25"/>
    </row>
    <row r="392">
      <c r="A392" s="1" t="s">
        <v>178</v>
      </c>
      <c r="B392" s="1">
        <v>93</v>
      </c>
      <c r="C392" s="26" t="s">
        <v>3634</v>
      </c>
      <c r="D392" t="s">
        <v>180</v>
      </c>
      <c r="E392" s="27" t="s">
        <v>3635</v>
      </c>
      <c r="F392" s="28" t="s">
        <v>207</v>
      </c>
      <c r="G392" s="29">
        <v>7</v>
      </c>
      <c r="H392" s="28">
        <v>0</v>
      </c>
      <c r="I392" s="30">
        <f>ROUND(G392*H392,P4)</f>
        <v>0</v>
      </c>
      <c r="L392" s="31">
        <v>0</v>
      </c>
      <c r="M392" s="24">
        <f>ROUND(G392*L392,P4)</f>
        <v>0</v>
      </c>
      <c r="N392" s="25" t="s">
        <v>180</v>
      </c>
      <c r="O392" s="32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183</v>
      </c>
      <c r="E393" s="27" t="s">
        <v>180</v>
      </c>
    </row>
    <row r="394">
      <c r="A394" s="1" t="s">
        <v>184</v>
      </c>
    </row>
    <row r="395">
      <c r="A395" s="1" t="s">
        <v>185</v>
      </c>
      <c r="E395" s="27" t="s">
        <v>180</v>
      </c>
    </row>
    <row r="396">
      <c r="A396" s="1" t="s">
        <v>178</v>
      </c>
      <c r="B396" s="1">
        <v>94</v>
      </c>
      <c r="C396" s="26" t="s">
        <v>3636</v>
      </c>
      <c r="D396" t="s">
        <v>180</v>
      </c>
      <c r="E396" s="27" t="s">
        <v>3637</v>
      </c>
      <c r="F396" s="28" t="s">
        <v>3638</v>
      </c>
      <c r="G396" s="29">
        <v>7</v>
      </c>
      <c r="H396" s="28">
        <v>0</v>
      </c>
      <c r="I396" s="30">
        <f>ROUND(G396*H396,P4)</f>
        <v>0</v>
      </c>
      <c r="L396" s="31">
        <v>0</v>
      </c>
      <c r="M396" s="24">
        <f>ROUND(G396*L396,P4)</f>
        <v>0</v>
      </c>
      <c r="N396" s="25" t="s">
        <v>180</v>
      </c>
      <c r="O396" s="32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183</v>
      </c>
      <c r="E397" s="27" t="s">
        <v>180</v>
      </c>
    </row>
    <row r="398">
      <c r="A398" s="1" t="s">
        <v>184</v>
      </c>
    </row>
    <row r="399">
      <c r="A399" s="1" t="s">
        <v>185</v>
      </c>
      <c r="E399" s="27" t="s">
        <v>180</v>
      </c>
    </row>
    <row r="400">
      <c r="A400" s="1" t="s">
        <v>178</v>
      </c>
      <c r="B400" s="1">
        <v>95</v>
      </c>
      <c r="C400" s="26" t="s">
        <v>3639</v>
      </c>
      <c r="D400" t="s">
        <v>180</v>
      </c>
      <c r="E400" s="27" t="s">
        <v>3640</v>
      </c>
      <c r="F400" s="28" t="s">
        <v>207</v>
      </c>
      <c r="G400" s="29">
        <v>7</v>
      </c>
      <c r="H400" s="28">
        <v>0</v>
      </c>
      <c r="I400" s="30">
        <f>ROUND(G400*H400,P4)</f>
        <v>0</v>
      </c>
      <c r="L400" s="31">
        <v>0</v>
      </c>
      <c r="M400" s="24">
        <f>ROUND(G400*L400,P4)</f>
        <v>0</v>
      </c>
      <c r="N400" s="25" t="s">
        <v>180</v>
      </c>
      <c r="O400" s="32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183</v>
      </c>
      <c r="E401" s="27" t="s">
        <v>180</v>
      </c>
    </row>
    <row r="402">
      <c r="A402" s="1" t="s">
        <v>184</v>
      </c>
    </row>
    <row r="403">
      <c r="A403" s="1" t="s">
        <v>185</v>
      </c>
      <c r="E403" s="27" t="s">
        <v>180</v>
      </c>
    </row>
    <row r="404">
      <c r="A404" s="1" t="s">
        <v>175</v>
      </c>
      <c r="C404" s="22" t="s">
        <v>369</v>
      </c>
      <c r="E404" s="23" t="s">
        <v>370</v>
      </c>
      <c r="L404" s="24">
        <f>SUMIFS(L405:L420,A405:A420,"P")</f>
        <v>0</v>
      </c>
      <c r="M404" s="24">
        <f>SUMIFS(M405:M420,A405:A420,"P")</f>
        <v>0</v>
      </c>
      <c r="N404" s="25"/>
    </row>
    <row r="405" ht="25.5">
      <c r="A405" s="1" t="s">
        <v>178</v>
      </c>
      <c r="B405" s="1">
        <v>96</v>
      </c>
      <c r="C405" s="26" t="s">
        <v>666</v>
      </c>
      <c r="D405" t="s">
        <v>372</v>
      </c>
      <c r="E405" s="27" t="s">
        <v>667</v>
      </c>
      <c r="F405" s="28" t="s">
        <v>374</v>
      </c>
      <c r="G405" s="29">
        <v>120</v>
      </c>
      <c r="H405" s="28">
        <v>0</v>
      </c>
      <c r="I405" s="30">
        <f>ROUND(G405*H405,P4)</f>
        <v>0</v>
      </c>
      <c r="L405" s="31">
        <v>0</v>
      </c>
      <c r="M405" s="24">
        <f>ROUND(G405*L405,P4)</f>
        <v>0</v>
      </c>
      <c r="N405" s="25" t="s">
        <v>180</v>
      </c>
      <c r="O405" s="32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183</v>
      </c>
      <c r="E406" s="27" t="s">
        <v>375</v>
      </c>
    </row>
    <row r="407">
      <c r="A407" s="1" t="s">
        <v>184</v>
      </c>
      <c r="E407" s="33" t="s">
        <v>3641</v>
      </c>
    </row>
    <row r="408" ht="153">
      <c r="A408" s="1" t="s">
        <v>185</v>
      </c>
      <c r="E408" s="27" t="s">
        <v>3642</v>
      </c>
    </row>
    <row r="409" ht="38.25">
      <c r="A409" s="1" t="s">
        <v>178</v>
      </c>
      <c r="B409" s="1">
        <v>97</v>
      </c>
      <c r="C409" s="26" t="s">
        <v>371</v>
      </c>
      <c r="D409" t="s">
        <v>372</v>
      </c>
      <c r="E409" s="27" t="s">
        <v>373</v>
      </c>
      <c r="F409" s="28" t="s">
        <v>374</v>
      </c>
      <c r="G409" s="29">
        <v>22</v>
      </c>
      <c r="H409" s="28">
        <v>0</v>
      </c>
      <c r="I409" s="30">
        <f>ROUND(G409*H409,P4)</f>
        <v>0</v>
      </c>
      <c r="L409" s="31">
        <v>0</v>
      </c>
      <c r="M409" s="24">
        <f>ROUND(G409*L409,P4)</f>
        <v>0</v>
      </c>
      <c r="N409" s="25" t="s">
        <v>180</v>
      </c>
      <c r="O409" s="32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183</v>
      </c>
      <c r="E410" s="27" t="s">
        <v>375</v>
      </c>
    </row>
    <row r="411">
      <c r="A411" s="1" t="s">
        <v>184</v>
      </c>
      <c r="E411" s="33" t="s">
        <v>3516</v>
      </c>
    </row>
    <row r="412" ht="153">
      <c r="A412" s="1" t="s">
        <v>185</v>
      </c>
      <c r="E412" s="27" t="s">
        <v>3642</v>
      </c>
    </row>
    <row r="413" ht="25.5">
      <c r="A413" s="1" t="s">
        <v>178</v>
      </c>
      <c r="B413" s="1">
        <v>98</v>
      </c>
      <c r="C413" s="26" t="s">
        <v>1521</v>
      </c>
      <c r="D413" t="s">
        <v>372</v>
      </c>
      <c r="E413" s="27" t="s">
        <v>1522</v>
      </c>
      <c r="F413" s="28" t="s">
        <v>374</v>
      </c>
      <c r="G413" s="29">
        <v>5</v>
      </c>
      <c r="H413" s="28">
        <v>0</v>
      </c>
      <c r="I413" s="30">
        <f>ROUND(G413*H413,P4)</f>
        <v>0</v>
      </c>
      <c r="L413" s="31">
        <v>0</v>
      </c>
      <c r="M413" s="24">
        <f>ROUND(G413*L413,P4)</f>
        <v>0</v>
      </c>
      <c r="N413" s="25" t="s">
        <v>180</v>
      </c>
      <c r="O413" s="32">
        <f>M413*AA413</f>
        <v>0</v>
      </c>
      <c r="P413" s="1">
        <v>3</v>
      </c>
      <c r="AA413" s="1">
        <f>IF(P413=1,$O$3,IF(P413=2,$O$4,$O$5))</f>
        <v>0</v>
      </c>
    </row>
    <row r="414" ht="25.5">
      <c r="A414" s="1" t="s">
        <v>183</v>
      </c>
      <c r="E414" s="27" t="s">
        <v>3643</v>
      </c>
    </row>
    <row r="415">
      <c r="A415" s="1" t="s">
        <v>184</v>
      </c>
      <c r="E415" s="33" t="s">
        <v>957</v>
      </c>
    </row>
    <row r="416" ht="153">
      <c r="A416" s="1" t="s">
        <v>185</v>
      </c>
      <c r="E416" s="27" t="s">
        <v>3642</v>
      </c>
    </row>
    <row r="417" ht="25.5">
      <c r="A417" s="1" t="s">
        <v>178</v>
      </c>
      <c r="B417" s="1">
        <v>99</v>
      </c>
      <c r="C417" s="26" t="s">
        <v>3644</v>
      </c>
      <c r="D417" t="s">
        <v>372</v>
      </c>
      <c r="E417" s="27" t="s">
        <v>3645</v>
      </c>
      <c r="F417" s="28" t="s">
        <v>374</v>
      </c>
      <c r="G417" s="29">
        <v>27</v>
      </c>
      <c r="H417" s="28">
        <v>0</v>
      </c>
      <c r="I417" s="30">
        <f>ROUND(G417*H417,P4)</f>
        <v>0</v>
      </c>
      <c r="L417" s="31">
        <v>0</v>
      </c>
      <c r="M417" s="24">
        <f>ROUND(G417*L417,P4)</f>
        <v>0</v>
      </c>
      <c r="N417" s="25" t="s">
        <v>180</v>
      </c>
      <c r="O417" s="32">
        <f>M417*AA417</f>
        <v>0</v>
      </c>
      <c r="P417" s="1">
        <v>3</v>
      </c>
      <c r="AA417" s="1">
        <f>IF(P417=1,$O$3,IF(P417=2,$O$4,$O$5))</f>
        <v>0</v>
      </c>
    </row>
    <row r="418" ht="25.5">
      <c r="A418" s="1" t="s">
        <v>183</v>
      </c>
      <c r="E418" s="27" t="s">
        <v>3643</v>
      </c>
    </row>
    <row r="419">
      <c r="A419" s="1" t="s">
        <v>184</v>
      </c>
      <c r="E419" s="33" t="s">
        <v>3513</v>
      </c>
    </row>
    <row r="420" ht="153">
      <c r="A420" s="1" t="s">
        <v>185</v>
      </c>
      <c r="E420" s="27" t="s">
        <v>3642</v>
      </c>
    </row>
  </sheetData>
  <sheetProtection sheet="1" objects="1" scenarios="1" spinCount="100000" saltValue="rp2DigthcmB6ohMVZmqi/7JIAjvCMq8GwJX+0OBZtUXS3oTr06JXqYwoJQsMvTv4dDsilqEffQrI66fmtjUSGA==" hashValue="XddNOXq0SN3LCQEKL1RukND1LbqCrnx7RxbR9fI2KgGjJxiIf0MD8jPFDlVg35LvosIWh3kbh4ItQSNoo+UlH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110</v>
      </c>
      <c r="M3" s="20">
        <f>Rekapitulace!C59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110</v>
      </c>
      <c r="D4" s="1"/>
      <c r="E4" s="17" t="s">
        <v>111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COUNTIFS(L8:L156,"=0",A8:A156,"P")+COUNTIFS(L8:L156,"",A8:A156,"P")+SUM(Q8:Q156)</f>
        <v>0</v>
      </c>
    </row>
    <row r="8">
      <c r="A8" s="1" t="s">
        <v>173</v>
      </c>
      <c r="C8" s="22" t="s">
        <v>3646</v>
      </c>
      <c r="E8" s="23" t="s">
        <v>113</v>
      </c>
      <c r="L8" s="24">
        <f>L9+L30+L35+L52+L93+L106+L143</f>
        <v>0</v>
      </c>
      <c r="M8" s="24">
        <f>M9+M30+M35+M52+M93+M106+M143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1652</v>
      </c>
      <c r="D10" t="s">
        <v>180</v>
      </c>
      <c r="E10" s="27" t="s">
        <v>1653</v>
      </c>
      <c r="F10" s="28" t="s">
        <v>1654</v>
      </c>
      <c r="G10" s="29">
        <v>260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1655</v>
      </c>
    </row>
    <row r="13">
      <c r="A13" s="1" t="s">
        <v>185</v>
      </c>
      <c r="E13" s="27" t="s">
        <v>1656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86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1655</v>
      </c>
    </row>
    <row r="17" ht="204">
      <c r="A17" s="1" t="s">
        <v>185</v>
      </c>
      <c r="E17" s="27" t="s">
        <v>1657</v>
      </c>
    </row>
    <row r="18">
      <c r="A18" s="1" t="s">
        <v>178</v>
      </c>
      <c r="B18" s="1">
        <v>3</v>
      </c>
      <c r="C18" s="26" t="s">
        <v>192</v>
      </c>
      <c r="D18" t="s">
        <v>180</v>
      </c>
      <c r="E18" s="27" t="s">
        <v>193</v>
      </c>
      <c r="F18" s="28" t="s">
        <v>544</v>
      </c>
      <c r="G18" s="29">
        <v>170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1655</v>
      </c>
    </row>
    <row r="21" ht="25.5">
      <c r="A21" s="1" t="s">
        <v>185</v>
      </c>
      <c r="E21" s="27" t="s">
        <v>195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69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1655</v>
      </c>
    </row>
    <row r="25" ht="153">
      <c r="A25" s="1" t="s">
        <v>185</v>
      </c>
      <c r="E25" s="27" t="s">
        <v>1658</v>
      </c>
    </row>
    <row r="26">
      <c r="A26" s="1" t="s">
        <v>178</v>
      </c>
      <c r="B26" s="1">
        <v>5</v>
      </c>
      <c r="C26" s="26" t="s">
        <v>1659</v>
      </c>
      <c r="D26" t="s">
        <v>180</v>
      </c>
      <c r="E26" s="27" t="s">
        <v>1660</v>
      </c>
      <c r="F26" s="28" t="s">
        <v>1654</v>
      </c>
      <c r="G26" s="29">
        <v>260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1655</v>
      </c>
    </row>
    <row r="29" ht="38.25">
      <c r="A29" s="1" t="s">
        <v>185</v>
      </c>
      <c r="E29" s="27" t="s">
        <v>1661</v>
      </c>
    </row>
    <row r="30">
      <c r="A30" s="1" t="s">
        <v>175</v>
      </c>
      <c r="C30" s="22" t="s">
        <v>603</v>
      </c>
      <c r="E30" s="23" t="s">
        <v>604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1665</v>
      </c>
      <c r="D31" t="s">
        <v>180</v>
      </c>
      <c r="E31" s="27" t="s">
        <v>1666</v>
      </c>
      <c r="F31" s="28" t="s">
        <v>182</v>
      </c>
      <c r="G31" s="29">
        <v>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1655</v>
      </c>
    </row>
    <row r="34" ht="38.25">
      <c r="A34" s="1" t="s">
        <v>185</v>
      </c>
      <c r="E34" s="27" t="s">
        <v>1667</v>
      </c>
    </row>
    <row r="35">
      <c r="A35" s="1" t="s">
        <v>175</v>
      </c>
      <c r="C35" s="22" t="s">
        <v>1668</v>
      </c>
      <c r="E35" s="23" t="s">
        <v>620</v>
      </c>
      <c r="L35" s="24">
        <f>SUMIFS(L36:L51,A36:A51,"P")</f>
        <v>0</v>
      </c>
      <c r="M35" s="24">
        <f>SUMIFS(M36:M51,A36:A51,"P")</f>
        <v>0</v>
      </c>
      <c r="N35" s="25"/>
    </row>
    <row r="36" ht="25.5">
      <c r="A36" s="1" t="s">
        <v>178</v>
      </c>
      <c r="B36" s="1">
        <v>7</v>
      </c>
      <c r="C36" s="26" t="s">
        <v>1669</v>
      </c>
      <c r="D36" t="s">
        <v>180</v>
      </c>
      <c r="E36" s="27" t="s">
        <v>1670</v>
      </c>
      <c r="F36" s="28" t="s">
        <v>207</v>
      </c>
      <c r="G36" s="29">
        <v>20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1655</v>
      </c>
    </row>
    <row r="39" ht="25.5">
      <c r="A39" s="1" t="s">
        <v>185</v>
      </c>
      <c r="E39" s="27" t="s">
        <v>1671</v>
      </c>
    </row>
    <row r="40">
      <c r="A40" s="1" t="s">
        <v>178</v>
      </c>
      <c r="B40" s="1">
        <v>8</v>
      </c>
      <c r="C40" s="26" t="s">
        <v>3647</v>
      </c>
      <c r="D40" t="s">
        <v>180</v>
      </c>
      <c r="E40" s="27" t="s">
        <v>3648</v>
      </c>
      <c r="F40" s="28" t="s">
        <v>207</v>
      </c>
      <c r="G40" s="29">
        <v>4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1655</v>
      </c>
    </row>
    <row r="43" ht="51">
      <c r="A43" s="1" t="s">
        <v>185</v>
      </c>
      <c r="E43" s="27" t="s">
        <v>3649</v>
      </c>
    </row>
    <row r="44">
      <c r="A44" s="1" t="s">
        <v>178</v>
      </c>
      <c r="B44" s="1">
        <v>9</v>
      </c>
      <c r="C44" s="26" t="s">
        <v>209</v>
      </c>
      <c r="D44" t="s">
        <v>180</v>
      </c>
      <c r="E44" s="27" t="s">
        <v>210</v>
      </c>
      <c r="F44" s="28" t="s">
        <v>544</v>
      </c>
      <c r="G44" s="29">
        <v>440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1655</v>
      </c>
    </row>
    <row r="47" ht="38.25">
      <c r="A47" s="1" t="s">
        <v>185</v>
      </c>
      <c r="E47" s="27" t="s">
        <v>1839</v>
      </c>
    </row>
    <row r="48">
      <c r="A48" s="1" t="s">
        <v>178</v>
      </c>
      <c r="B48" s="1">
        <v>10</v>
      </c>
      <c r="C48" s="26" t="s">
        <v>1571</v>
      </c>
      <c r="D48" t="s">
        <v>180</v>
      </c>
      <c r="E48" s="27" t="s">
        <v>1572</v>
      </c>
      <c r="F48" s="28" t="s">
        <v>544</v>
      </c>
      <c r="G48" s="29">
        <v>260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1655</v>
      </c>
    </row>
    <row r="51" ht="76.5">
      <c r="A51" s="1" t="s">
        <v>185</v>
      </c>
      <c r="E51" s="27" t="s">
        <v>1675</v>
      </c>
    </row>
    <row r="52">
      <c r="A52" s="1" t="s">
        <v>175</v>
      </c>
      <c r="C52" s="22" t="s">
        <v>1698</v>
      </c>
      <c r="E52" s="23" t="s">
        <v>1699</v>
      </c>
      <c r="L52" s="24">
        <f>SUMIFS(L53:L92,A53:A92,"P")</f>
        <v>0</v>
      </c>
      <c r="M52" s="24">
        <f>SUMIFS(M53:M92,A53:A92,"P")</f>
        <v>0</v>
      </c>
      <c r="N52" s="25"/>
    </row>
    <row r="53">
      <c r="A53" s="1" t="s">
        <v>178</v>
      </c>
      <c r="B53" s="1">
        <v>11</v>
      </c>
      <c r="C53" s="26" t="s">
        <v>407</v>
      </c>
      <c r="D53" t="s">
        <v>180</v>
      </c>
      <c r="E53" s="27" t="s">
        <v>408</v>
      </c>
      <c r="F53" s="28" t="s">
        <v>544</v>
      </c>
      <c r="G53" s="29">
        <v>350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1655</v>
      </c>
    </row>
    <row r="56" ht="38.25">
      <c r="A56" s="1" t="s">
        <v>185</v>
      </c>
      <c r="E56" s="27" t="s">
        <v>1702</v>
      </c>
    </row>
    <row r="57">
      <c r="A57" s="1" t="s">
        <v>178</v>
      </c>
      <c r="B57" s="1">
        <v>12</v>
      </c>
      <c r="C57" s="26" t="s">
        <v>409</v>
      </c>
      <c r="D57" t="s">
        <v>180</v>
      </c>
      <c r="E57" s="27" t="s">
        <v>410</v>
      </c>
      <c r="F57" s="28" t="s">
        <v>544</v>
      </c>
      <c r="G57" s="29">
        <v>380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1655</v>
      </c>
    </row>
    <row r="60" ht="38.25">
      <c r="A60" s="1" t="s">
        <v>185</v>
      </c>
      <c r="E60" s="27" t="s">
        <v>1702</v>
      </c>
    </row>
    <row r="61" ht="25.5">
      <c r="A61" s="1" t="s">
        <v>178</v>
      </c>
      <c r="B61" s="1">
        <v>13</v>
      </c>
      <c r="C61" s="26" t="s">
        <v>411</v>
      </c>
      <c r="D61" t="s">
        <v>180</v>
      </c>
      <c r="E61" s="27" t="s">
        <v>412</v>
      </c>
      <c r="F61" s="28" t="s">
        <v>207</v>
      </c>
      <c r="G61" s="29">
        <v>11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1655</v>
      </c>
    </row>
    <row r="64" ht="38.25">
      <c r="A64" s="1" t="s">
        <v>185</v>
      </c>
      <c r="E64" s="27" t="s">
        <v>1705</v>
      </c>
    </row>
    <row r="65" ht="25.5">
      <c r="A65" s="1" t="s">
        <v>178</v>
      </c>
      <c r="B65" s="1">
        <v>14</v>
      </c>
      <c r="C65" s="26" t="s">
        <v>1766</v>
      </c>
      <c r="D65" t="s">
        <v>180</v>
      </c>
      <c r="E65" s="27" t="s">
        <v>1767</v>
      </c>
      <c r="F65" s="28" t="s">
        <v>207</v>
      </c>
      <c r="G65" s="29">
        <v>13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1655</v>
      </c>
    </row>
    <row r="68" ht="38.25">
      <c r="A68" s="1" t="s">
        <v>185</v>
      </c>
      <c r="E68" s="27" t="s">
        <v>1705</v>
      </c>
    </row>
    <row r="69">
      <c r="A69" s="1" t="s">
        <v>178</v>
      </c>
      <c r="B69" s="1">
        <v>15</v>
      </c>
      <c r="C69" s="26" t="s">
        <v>1706</v>
      </c>
      <c r="D69" t="s">
        <v>180</v>
      </c>
      <c r="E69" s="27" t="s">
        <v>1707</v>
      </c>
      <c r="F69" s="28" t="s">
        <v>544</v>
      </c>
      <c r="G69" s="29">
        <v>240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1655</v>
      </c>
    </row>
    <row r="72" ht="25.5">
      <c r="A72" s="1" t="s">
        <v>185</v>
      </c>
      <c r="E72" s="27" t="s">
        <v>1708</v>
      </c>
    </row>
    <row r="73">
      <c r="A73" s="1" t="s">
        <v>178</v>
      </c>
      <c r="B73" s="1">
        <v>16</v>
      </c>
      <c r="C73" s="26" t="s">
        <v>1709</v>
      </c>
      <c r="D73" t="s">
        <v>180</v>
      </c>
      <c r="E73" s="27" t="s">
        <v>1710</v>
      </c>
      <c r="F73" s="28" t="s">
        <v>207</v>
      </c>
      <c r="G73" s="29">
        <v>190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1655</v>
      </c>
    </row>
    <row r="76" ht="25.5">
      <c r="A76" s="1" t="s">
        <v>185</v>
      </c>
      <c r="E76" s="27" t="s">
        <v>1711</v>
      </c>
    </row>
    <row r="77">
      <c r="A77" s="1" t="s">
        <v>178</v>
      </c>
      <c r="B77" s="1">
        <v>17</v>
      </c>
      <c r="C77" s="26" t="s">
        <v>1768</v>
      </c>
      <c r="D77" t="s">
        <v>180</v>
      </c>
      <c r="E77" s="27" t="s">
        <v>1769</v>
      </c>
      <c r="F77" s="28" t="s">
        <v>207</v>
      </c>
      <c r="G77" s="29">
        <v>15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1655</v>
      </c>
    </row>
    <row r="80" ht="38.25">
      <c r="A80" s="1" t="s">
        <v>185</v>
      </c>
      <c r="E80" s="27" t="s">
        <v>1770</v>
      </c>
    </row>
    <row r="81">
      <c r="A81" s="1" t="s">
        <v>178</v>
      </c>
      <c r="B81" s="1">
        <v>18</v>
      </c>
      <c r="C81" s="26" t="s">
        <v>226</v>
      </c>
      <c r="D81" t="s">
        <v>180</v>
      </c>
      <c r="E81" s="27" t="s">
        <v>227</v>
      </c>
      <c r="F81" s="28" t="s">
        <v>544</v>
      </c>
      <c r="G81" s="29">
        <v>950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  <c r="E83" s="33" t="s">
        <v>1655</v>
      </c>
    </row>
    <row r="84" ht="51">
      <c r="A84" s="1" t="s">
        <v>185</v>
      </c>
      <c r="E84" s="27" t="s">
        <v>1771</v>
      </c>
    </row>
    <row r="85">
      <c r="A85" s="1" t="s">
        <v>178</v>
      </c>
      <c r="B85" s="1">
        <v>34</v>
      </c>
      <c r="C85" s="26" t="s">
        <v>3650</v>
      </c>
      <c r="D85" t="s">
        <v>180</v>
      </c>
      <c r="E85" s="27" t="s">
        <v>3651</v>
      </c>
      <c r="F85" s="28" t="s">
        <v>544</v>
      </c>
      <c r="G85" s="29">
        <v>220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180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1655</v>
      </c>
    </row>
    <row r="88" ht="38.25">
      <c r="A88" s="1" t="s">
        <v>185</v>
      </c>
      <c r="E88" s="27" t="s">
        <v>1858</v>
      </c>
    </row>
    <row r="89" ht="25.5">
      <c r="A89" s="1" t="s">
        <v>178</v>
      </c>
      <c r="B89" s="1">
        <v>35</v>
      </c>
      <c r="C89" s="26" t="s">
        <v>3652</v>
      </c>
      <c r="D89" t="s">
        <v>180</v>
      </c>
      <c r="E89" s="27" t="s">
        <v>3653</v>
      </c>
      <c r="F89" s="28" t="s">
        <v>207</v>
      </c>
      <c r="G89" s="29">
        <v>4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1655</v>
      </c>
    </row>
    <row r="92" ht="51">
      <c r="A92" s="1" t="s">
        <v>185</v>
      </c>
      <c r="E92" s="27" t="s">
        <v>3654</v>
      </c>
    </row>
    <row r="93">
      <c r="A93" s="1" t="s">
        <v>175</v>
      </c>
      <c r="C93" s="22" t="s">
        <v>1712</v>
      </c>
      <c r="E93" s="23" t="s">
        <v>1713</v>
      </c>
      <c r="L93" s="24">
        <f>SUMIFS(L94:L105,A94:A105,"P")</f>
        <v>0</v>
      </c>
      <c r="M93" s="24">
        <f>SUMIFS(M94:M105,A94:A105,"P")</f>
        <v>0</v>
      </c>
      <c r="N93" s="25"/>
    </row>
    <row r="94">
      <c r="A94" s="1" t="s">
        <v>178</v>
      </c>
      <c r="B94" s="1">
        <v>19</v>
      </c>
      <c r="C94" s="26" t="s">
        <v>3655</v>
      </c>
      <c r="D94" t="s">
        <v>180</v>
      </c>
      <c r="E94" s="27" t="s">
        <v>3656</v>
      </c>
      <c r="F94" s="28" t="s">
        <v>207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1655</v>
      </c>
    </row>
    <row r="97" ht="89.25">
      <c r="A97" s="1" t="s">
        <v>185</v>
      </c>
      <c r="E97" s="27" t="s">
        <v>3657</v>
      </c>
    </row>
    <row r="98" ht="25.5">
      <c r="A98" s="1" t="s">
        <v>178</v>
      </c>
      <c r="B98" s="1">
        <v>20</v>
      </c>
      <c r="C98" s="26" t="s">
        <v>3658</v>
      </c>
      <c r="D98" t="s">
        <v>180</v>
      </c>
      <c r="E98" s="27" t="s">
        <v>3659</v>
      </c>
      <c r="F98" s="28" t="s">
        <v>207</v>
      </c>
      <c r="G98" s="29">
        <v>3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1655</v>
      </c>
    </row>
    <row r="101" ht="25.5">
      <c r="A101" s="1" t="s">
        <v>185</v>
      </c>
      <c r="E101" s="27" t="s">
        <v>3660</v>
      </c>
    </row>
    <row r="102">
      <c r="A102" s="1" t="s">
        <v>178</v>
      </c>
      <c r="B102" s="1">
        <v>21</v>
      </c>
      <c r="C102" s="26" t="s">
        <v>3661</v>
      </c>
      <c r="D102" t="s">
        <v>180</v>
      </c>
      <c r="E102" s="27" t="s">
        <v>3662</v>
      </c>
      <c r="F102" s="28" t="s">
        <v>207</v>
      </c>
      <c r="G102" s="29">
        <v>3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1655</v>
      </c>
    </row>
    <row r="105" ht="63.75">
      <c r="A105" s="1" t="s">
        <v>185</v>
      </c>
      <c r="E105" s="27" t="s">
        <v>1778</v>
      </c>
    </row>
    <row r="106">
      <c r="A106" s="1" t="s">
        <v>175</v>
      </c>
      <c r="C106" s="22" t="s">
        <v>1726</v>
      </c>
      <c r="E106" s="23" t="s">
        <v>1727</v>
      </c>
      <c r="L106" s="24">
        <f>SUMIFS(L107:L142,A107:A142,"P")</f>
        <v>0</v>
      </c>
      <c r="M106" s="24">
        <f>SUMIFS(M107:M142,A107:A142,"P")</f>
        <v>0</v>
      </c>
      <c r="N106" s="25"/>
    </row>
    <row r="107" ht="25.5">
      <c r="A107" s="1" t="s">
        <v>178</v>
      </c>
      <c r="B107" s="1">
        <v>22</v>
      </c>
      <c r="C107" s="26" t="s">
        <v>1728</v>
      </c>
      <c r="D107" t="s">
        <v>180</v>
      </c>
      <c r="E107" s="27" t="s">
        <v>1729</v>
      </c>
      <c r="F107" s="28" t="s">
        <v>207</v>
      </c>
      <c r="G107" s="29">
        <v>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1655</v>
      </c>
    </row>
    <row r="110" ht="63.75">
      <c r="A110" s="1" t="s">
        <v>185</v>
      </c>
      <c r="E110" s="27" t="s">
        <v>1730</v>
      </c>
    </row>
    <row r="111" ht="38.25">
      <c r="A111" s="1" t="s">
        <v>178</v>
      </c>
      <c r="B111" s="1">
        <v>23</v>
      </c>
      <c r="C111" s="26" t="s">
        <v>1731</v>
      </c>
      <c r="D111" t="s">
        <v>180</v>
      </c>
      <c r="E111" s="27" t="s">
        <v>1732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1655</v>
      </c>
    </row>
    <row r="114" ht="63.75">
      <c r="A114" s="1" t="s">
        <v>185</v>
      </c>
      <c r="E114" s="27" t="s">
        <v>1730</v>
      </c>
    </row>
    <row r="115" ht="25.5">
      <c r="A115" s="1" t="s">
        <v>178</v>
      </c>
      <c r="B115" s="1">
        <v>24</v>
      </c>
      <c r="C115" s="26" t="s">
        <v>1733</v>
      </c>
      <c r="D115" t="s">
        <v>180</v>
      </c>
      <c r="E115" s="27" t="s">
        <v>1734</v>
      </c>
      <c r="F115" s="28" t="s">
        <v>207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1655</v>
      </c>
    </row>
    <row r="118" ht="38.25">
      <c r="A118" s="1" t="s">
        <v>185</v>
      </c>
      <c r="E118" s="27" t="s">
        <v>1735</v>
      </c>
    </row>
    <row r="119">
      <c r="A119" s="1" t="s">
        <v>178</v>
      </c>
      <c r="B119" s="1">
        <v>25</v>
      </c>
      <c r="C119" s="26" t="s">
        <v>1736</v>
      </c>
      <c r="D119" t="s">
        <v>180</v>
      </c>
      <c r="E119" s="27" t="s">
        <v>1737</v>
      </c>
      <c r="F119" s="28" t="s">
        <v>207</v>
      </c>
      <c r="G119" s="29">
        <v>6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1655</v>
      </c>
    </row>
    <row r="122" ht="38.25">
      <c r="A122" s="1" t="s">
        <v>185</v>
      </c>
      <c r="E122" s="27" t="s">
        <v>1738</v>
      </c>
    </row>
    <row r="123">
      <c r="A123" s="1" t="s">
        <v>178</v>
      </c>
      <c r="B123" s="1">
        <v>26</v>
      </c>
      <c r="C123" s="26" t="s">
        <v>1742</v>
      </c>
      <c r="D123" t="s">
        <v>180</v>
      </c>
      <c r="E123" s="27" t="s">
        <v>1743</v>
      </c>
      <c r="F123" s="28" t="s">
        <v>352</v>
      </c>
      <c r="G123" s="29">
        <v>80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1655</v>
      </c>
    </row>
    <row r="126" ht="38.25">
      <c r="A126" s="1" t="s">
        <v>185</v>
      </c>
      <c r="E126" s="27" t="s">
        <v>1744</v>
      </c>
    </row>
    <row r="127">
      <c r="A127" s="1" t="s">
        <v>178</v>
      </c>
      <c r="B127" s="1">
        <v>27</v>
      </c>
      <c r="C127" s="26" t="s">
        <v>1745</v>
      </c>
      <c r="D127" t="s">
        <v>180</v>
      </c>
      <c r="E127" s="27" t="s">
        <v>1746</v>
      </c>
      <c r="F127" s="28" t="s">
        <v>352</v>
      </c>
      <c r="G127" s="29">
        <v>16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985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1655</v>
      </c>
    </row>
    <row r="130" ht="38.25">
      <c r="A130" s="1" t="s">
        <v>185</v>
      </c>
      <c r="E130" s="27" t="s">
        <v>1747</v>
      </c>
    </row>
    <row r="131">
      <c r="A131" s="1" t="s">
        <v>178</v>
      </c>
      <c r="B131" s="1">
        <v>28</v>
      </c>
      <c r="C131" s="26" t="s">
        <v>1748</v>
      </c>
      <c r="D131" t="s">
        <v>180</v>
      </c>
      <c r="E131" s="27" t="s">
        <v>1749</v>
      </c>
      <c r="F131" s="28" t="s">
        <v>352</v>
      </c>
      <c r="G131" s="29">
        <v>4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985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1655</v>
      </c>
    </row>
    <row r="134" ht="38.25">
      <c r="A134" s="1" t="s">
        <v>185</v>
      </c>
      <c r="E134" s="27" t="s">
        <v>1750</v>
      </c>
    </row>
    <row r="135">
      <c r="A135" s="1" t="s">
        <v>178</v>
      </c>
      <c r="B135" s="1">
        <v>29</v>
      </c>
      <c r="C135" s="26" t="s">
        <v>1751</v>
      </c>
      <c r="D135" t="s">
        <v>180</v>
      </c>
      <c r="E135" s="27" t="s">
        <v>1752</v>
      </c>
      <c r="F135" s="28" t="s">
        <v>352</v>
      </c>
      <c r="G135" s="29">
        <v>8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985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183</v>
      </c>
      <c r="E136" s="27" t="s">
        <v>180</v>
      </c>
    </row>
    <row r="137">
      <c r="A137" s="1" t="s">
        <v>184</v>
      </c>
      <c r="E137" s="33" t="s">
        <v>1655</v>
      </c>
    </row>
    <row r="138" ht="38.25">
      <c r="A138" s="1" t="s">
        <v>185</v>
      </c>
      <c r="E138" s="27" t="s">
        <v>1753</v>
      </c>
    </row>
    <row r="139">
      <c r="A139" s="1" t="s">
        <v>178</v>
      </c>
      <c r="B139" s="1">
        <v>30</v>
      </c>
      <c r="C139" s="26" t="s">
        <v>1754</v>
      </c>
      <c r="D139" t="s">
        <v>180</v>
      </c>
      <c r="E139" s="27" t="s">
        <v>1755</v>
      </c>
      <c r="F139" s="28" t="s">
        <v>352</v>
      </c>
      <c r="G139" s="29">
        <v>40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985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183</v>
      </c>
      <c r="E140" s="27" t="s">
        <v>180</v>
      </c>
    </row>
    <row r="141">
      <c r="A141" s="1" t="s">
        <v>184</v>
      </c>
      <c r="E141" s="33" t="s">
        <v>1655</v>
      </c>
    </row>
    <row r="142" ht="38.25">
      <c r="A142" s="1" t="s">
        <v>185</v>
      </c>
      <c r="E142" s="27" t="s">
        <v>1756</v>
      </c>
    </row>
    <row r="143">
      <c r="A143" s="1" t="s">
        <v>175</v>
      </c>
      <c r="C143" s="22" t="s">
        <v>369</v>
      </c>
      <c r="E143" s="23" t="s">
        <v>855</v>
      </c>
      <c r="L143" s="24">
        <f>SUMIFS(L144:L155,A144:A155,"P")</f>
        <v>0</v>
      </c>
      <c r="M143" s="24">
        <f>SUMIFS(M144:M155,A144:A155,"P")</f>
        <v>0</v>
      </c>
      <c r="N143" s="25"/>
    </row>
    <row r="144" ht="25.5">
      <c r="A144" s="1" t="s">
        <v>178</v>
      </c>
      <c r="B144" s="1">
        <v>31</v>
      </c>
      <c r="C144" s="26" t="s">
        <v>666</v>
      </c>
      <c r="D144" t="s">
        <v>372</v>
      </c>
      <c r="E144" s="27" t="s">
        <v>667</v>
      </c>
      <c r="F144" s="28" t="s">
        <v>374</v>
      </c>
      <c r="G144" s="29">
        <v>32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180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 ht="38.25">
      <c r="A145" s="1" t="s">
        <v>183</v>
      </c>
      <c r="E145" s="27" t="s">
        <v>1554</v>
      </c>
    </row>
    <row r="146">
      <c r="A146" s="1" t="s">
        <v>184</v>
      </c>
      <c r="E146" s="33" t="s">
        <v>3663</v>
      </c>
    </row>
    <row r="147" ht="153">
      <c r="A147" s="1" t="s">
        <v>185</v>
      </c>
      <c r="E147" s="27" t="s">
        <v>859</v>
      </c>
    </row>
    <row r="148" ht="38.25">
      <c r="A148" s="1" t="s">
        <v>178</v>
      </c>
      <c r="B148" s="1">
        <v>32</v>
      </c>
      <c r="C148" s="26" t="s">
        <v>378</v>
      </c>
      <c r="D148" t="s">
        <v>372</v>
      </c>
      <c r="E148" s="27" t="s">
        <v>379</v>
      </c>
      <c r="F148" s="28" t="s">
        <v>374</v>
      </c>
      <c r="G148" s="29">
        <v>0.5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180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38.25">
      <c r="A149" s="1" t="s">
        <v>183</v>
      </c>
      <c r="E149" s="27" t="s">
        <v>3664</v>
      </c>
    </row>
    <row r="150">
      <c r="A150" s="1" t="s">
        <v>184</v>
      </c>
      <c r="E150" s="33" t="s">
        <v>2467</v>
      </c>
    </row>
    <row r="151" ht="153">
      <c r="A151" s="1" t="s">
        <v>185</v>
      </c>
      <c r="E151" s="27" t="s">
        <v>859</v>
      </c>
    </row>
    <row r="152" ht="25.5">
      <c r="A152" s="1" t="s">
        <v>178</v>
      </c>
      <c r="B152" s="1">
        <v>33</v>
      </c>
      <c r="C152" s="26" t="s">
        <v>1794</v>
      </c>
      <c r="D152" t="s">
        <v>372</v>
      </c>
      <c r="E152" s="27" t="s">
        <v>1795</v>
      </c>
      <c r="F152" s="28" t="s">
        <v>374</v>
      </c>
      <c r="G152" s="29">
        <v>1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180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 ht="38.25">
      <c r="A153" s="1" t="s">
        <v>183</v>
      </c>
      <c r="E153" s="27" t="s">
        <v>1792</v>
      </c>
    </row>
    <row r="154">
      <c r="A154" s="1" t="s">
        <v>184</v>
      </c>
      <c r="E154" s="33" t="s">
        <v>961</v>
      </c>
    </row>
    <row r="155" ht="153">
      <c r="A155" s="1" t="s">
        <v>185</v>
      </c>
      <c r="E155" s="27" t="s">
        <v>859</v>
      </c>
    </row>
  </sheetData>
  <sheetProtection sheet="1" objects="1" scenarios="1" spinCount="100000" saltValue="D0ivWHdpmUdOQZsfOU0OEkyK4Iy3SvhtZDO67nEicwxH5U8QJSDAHuIzsRGiGaCpZO//SrM9WPDNqBAmG4iHew==" hashValue="l6Dj/ViDofz5kmfnGf+EI+/PLeDZSTlvFCtBE62+bXC3lGp3dRf+SosYIzJszfj3zYxY6MxsnThNhMdUP/Evz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114</v>
      </c>
      <c r="M3" s="20">
        <f>Rekapitulace!C61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114</v>
      </c>
      <c r="D4" s="1"/>
      <c r="E4" s="17" t="s">
        <v>115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COUNTIFS(L8:L237,"=0",A8:A237,"P")+COUNTIFS(L8:L237,"",A8:A237,"P")+SUM(Q8:Q237)</f>
        <v>0</v>
      </c>
    </row>
    <row r="8">
      <c r="A8" s="1" t="s">
        <v>173</v>
      </c>
      <c r="C8" s="22" t="s">
        <v>3665</v>
      </c>
      <c r="E8" s="23" t="s">
        <v>117</v>
      </c>
      <c r="L8" s="24">
        <f>L9+L30+L35+L48+L65+L158+L171+L224</f>
        <v>0</v>
      </c>
      <c r="M8" s="24">
        <f>M9+M30+M35+M48+M65+M158+M171+M224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1652</v>
      </c>
      <c r="D10" t="s">
        <v>180</v>
      </c>
      <c r="E10" s="27" t="s">
        <v>1653</v>
      </c>
      <c r="F10" s="28" t="s">
        <v>1654</v>
      </c>
      <c r="G10" s="29">
        <v>120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1655</v>
      </c>
    </row>
    <row r="13">
      <c r="A13" s="1" t="s">
        <v>185</v>
      </c>
      <c r="E13" s="27" t="s">
        <v>1656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38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1655</v>
      </c>
    </row>
    <row r="17" ht="204">
      <c r="A17" s="1" t="s">
        <v>185</v>
      </c>
      <c r="E17" s="27" t="s">
        <v>1657</v>
      </c>
    </row>
    <row r="18">
      <c r="A18" s="1" t="s">
        <v>178</v>
      </c>
      <c r="B18" s="1">
        <v>3</v>
      </c>
      <c r="C18" s="26" t="s">
        <v>192</v>
      </c>
      <c r="D18" t="s">
        <v>180</v>
      </c>
      <c r="E18" s="27" t="s">
        <v>193</v>
      </c>
      <c r="F18" s="28" t="s">
        <v>544</v>
      </c>
      <c r="G18" s="29">
        <v>10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1655</v>
      </c>
    </row>
    <row r="21" ht="25.5">
      <c r="A21" s="1" t="s">
        <v>185</v>
      </c>
      <c r="E21" s="27" t="s">
        <v>195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32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1655</v>
      </c>
    </row>
    <row r="25" ht="153">
      <c r="A25" s="1" t="s">
        <v>185</v>
      </c>
      <c r="E25" s="27" t="s">
        <v>1658</v>
      </c>
    </row>
    <row r="26">
      <c r="A26" s="1" t="s">
        <v>178</v>
      </c>
      <c r="B26" s="1">
        <v>5</v>
      </c>
      <c r="C26" s="26" t="s">
        <v>1659</v>
      </c>
      <c r="D26" t="s">
        <v>180</v>
      </c>
      <c r="E26" s="27" t="s">
        <v>1660</v>
      </c>
      <c r="F26" s="28" t="s">
        <v>1654</v>
      </c>
      <c r="G26" s="29">
        <v>120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1655</v>
      </c>
    </row>
    <row r="29" ht="38.25">
      <c r="A29" s="1" t="s">
        <v>185</v>
      </c>
      <c r="E29" s="27" t="s">
        <v>1661</v>
      </c>
    </row>
    <row r="30">
      <c r="A30" s="1" t="s">
        <v>175</v>
      </c>
      <c r="C30" s="22" t="s">
        <v>603</v>
      </c>
      <c r="E30" s="23" t="s">
        <v>604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1665</v>
      </c>
      <c r="D31" t="s">
        <v>180</v>
      </c>
      <c r="E31" s="27" t="s">
        <v>1666</v>
      </c>
      <c r="F31" s="28" t="s">
        <v>182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1655</v>
      </c>
    </row>
    <row r="34" ht="38.25">
      <c r="A34" s="1" t="s">
        <v>185</v>
      </c>
      <c r="E34" s="27" t="s">
        <v>1667</v>
      </c>
    </row>
    <row r="35">
      <c r="A35" s="1" t="s">
        <v>175</v>
      </c>
      <c r="C35" s="22" t="s">
        <v>1668</v>
      </c>
      <c r="E35" s="23" t="s">
        <v>620</v>
      </c>
      <c r="L35" s="24">
        <f>SUMIFS(L36:L47,A36:A47,"P")</f>
        <v>0</v>
      </c>
      <c r="M35" s="24">
        <f>SUMIFS(M36:M47,A36:A47,"P")</f>
        <v>0</v>
      </c>
      <c r="N35" s="25"/>
    </row>
    <row r="36">
      <c r="A36" s="1" t="s">
        <v>178</v>
      </c>
      <c r="B36" s="1">
        <v>7</v>
      </c>
      <c r="C36" s="26" t="s">
        <v>3647</v>
      </c>
      <c r="D36" t="s">
        <v>180</v>
      </c>
      <c r="E36" s="27" t="s">
        <v>3648</v>
      </c>
      <c r="F36" s="28" t="s">
        <v>207</v>
      </c>
      <c r="G36" s="29">
        <v>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1655</v>
      </c>
    </row>
    <row r="39" ht="51">
      <c r="A39" s="1" t="s">
        <v>185</v>
      </c>
      <c r="E39" s="27" t="s">
        <v>3649</v>
      </c>
    </row>
    <row r="40">
      <c r="A40" s="1" t="s">
        <v>178</v>
      </c>
      <c r="B40" s="1">
        <v>8</v>
      </c>
      <c r="C40" s="26" t="s">
        <v>209</v>
      </c>
      <c r="D40" t="s">
        <v>180</v>
      </c>
      <c r="E40" s="27" t="s">
        <v>210</v>
      </c>
      <c r="F40" s="28" t="s">
        <v>544</v>
      </c>
      <c r="G40" s="29">
        <v>120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1655</v>
      </c>
    </row>
    <row r="43" ht="38.25">
      <c r="A43" s="1" t="s">
        <v>185</v>
      </c>
      <c r="E43" s="27" t="s">
        <v>1839</v>
      </c>
    </row>
    <row r="44">
      <c r="A44" s="1" t="s">
        <v>178</v>
      </c>
      <c r="B44" s="1">
        <v>9</v>
      </c>
      <c r="C44" s="26" t="s">
        <v>1571</v>
      </c>
      <c r="D44" t="s">
        <v>180</v>
      </c>
      <c r="E44" s="27" t="s">
        <v>1572</v>
      </c>
      <c r="F44" s="28" t="s">
        <v>544</v>
      </c>
      <c r="G44" s="29">
        <v>120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1655</v>
      </c>
    </row>
    <row r="47" ht="76.5">
      <c r="A47" s="1" t="s">
        <v>185</v>
      </c>
      <c r="E47" s="27" t="s">
        <v>1675</v>
      </c>
    </row>
    <row r="48">
      <c r="A48" s="1" t="s">
        <v>175</v>
      </c>
      <c r="C48" s="22" t="s">
        <v>1418</v>
      </c>
      <c r="E48" s="23" t="s">
        <v>1682</v>
      </c>
      <c r="L48" s="24">
        <f>SUMIFS(L49:L64,A49:A64,"P")</f>
        <v>0</v>
      </c>
      <c r="M48" s="24">
        <f>SUMIFS(M49:M64,A49:A64,"P")</f>
        <v>0</v>
      </c>
      <c r="N48" s="25"/>
    </row>
    <row r="49">
      <c r="A49" s="1" t="s">
        <v>178</v>
      </c>
      <c r="B49" s="1">
        <v>10</v>
      </c>
      <c r="C49" s="26" t="s">
        <v>1686</v>
      </c>
      <c r="D49" t="s">
        <v>180</v>
      </c>
      <c r="E49" s="27" t="s">
        <v>1687</v>
      </c>
      <c r="F49" s="28" t="s">
        <v>544</v>
      </c>
      <c r="G49" s="29">
        <v>150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1655</v>
      </c>
    </row>
    <row r="52" ht="51">
      <c r="A52" s="1" t="s">
        <v>185</v>
      </c>
      <c r="E52" s="27" t="s">
        <v>1688</v>
      </c>
    </row>
    <row r="53">
      <c r="A53" s="1" t="s">
        <v>178</v>
      </c>
      <c r="B53" s="1">
        <v>11</v>
      </c>
      <c r="C53" s="26" t="s">
        <v>1825</v>
      </c>
      <c r="D53" t="s">
        <v>180</v>
      </c>
      <c r="E53" s="27" t="s">
        <v>1826</v>
      </c>
      <c r="F53" s="28" t="s">
        <v>207</v>
      </c>
      <c r="G53" s="29">
        <v>8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1655</v>
      </c>
    </row>
    <row r="56" ht="38.25">
      <c r="A56" s="1" t="s">
        <v>185</v>
      </c>
      <c r="E56" s="27" t="s">
        <v>1827</v>
      </c>
    </row>
    <row r="57">
      <c r="A57" s="1" t="s">
        <v>178</v>
      </c>
      <c r="B57" s="1">
        <v>12</v>
      </c>
      <c r="C57" s="26" t="s">
        <v>1689</v>
      </c>
      <c r="D57" t="s">
        <v>180</v>
      </c>
      <c r="E57" s="27" t="s">
        <v>1690</v>
      </c>
      <c r="F57" s="28" t="s">
        <v>207</v>
      </c>
      <c r="G57" s="29">
        <v>12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1655</v>
      </c>
    </row>
    <row r="60" ht="25.5">
      <c r="A60" s="1" t="s">
        <v>185</v>
      </c>
      <c r="E60" s="27" t="s">
        <v>1691</v>
      </c>
    </row>
    <row r="61">
      <c r="A61" s="1" t="s">
        <v>178</v>
      </c>
      <c r="B61" s="1">
        <v>13</v>
      </c>
      <c r="C61" s="26" t="s">
        <v>1692</v>
      </c>
      <c r="D61" t="s">
        <v>180</v>
      </c>
      <c r="E61" s="27" t="s">
        <v>1693</v>
      </c>
      <c r="F61" s="28" t="s">
        <v>207</v>
      </c>
      <c r="G61" s="29">
        <v>2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1655</v>
      </c>
    </row>
    <row r="64" ht="38.25">
      <c r="A64" s="1" t="s">
        <v>185</v>
      </c>
      <c r="E64" s="27" t="s">
        <v>1694</v>
      </c>
    </row>
    <row r="65">
      <c r="A65" s="1" t="s">
        <v>175</v>
      </c>
      <c r="C65" s="22" t="s">
        <v>1698</v>
      </c>
      <c r="E65" s="23" t="s">
        <v>1699</v>
      </c>
      <c r="L65" s="24">
        <f>SUMIFS(L66:L157,A66:A157,"P")</f>
        <v>0</v>
      </c>
      <c r="M65" s="24">
        <f>SUMIFS(M66:M157,A66:A157,"P")</f>
        <v>0</v>
      </c>
      <c r="N65" s="25"/>
    </row>
    <row r="66" ht="25.5">
      <c r="A66" s="1" t="s">
        <v>178</v>
      </c>
      <c r="B66" s="1">
        <v>14</v>
      </c>
      <c r="C66" s="26" t="s">
        <v>3666</v>
      </c>
      <c r="D66" t="s">
        <v>180</v>
      </c>
      <c r="E66" s="27" t="s">
        <v>3667</v>
      </c>
      <c r="F66" s="28" t="s">
        <v>544</v>
      </c>
      <c r="G66" s="29">
        <v>50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1655</v>
      </c>
    </row>
    <row r="69" ht="38.25">
      <c r="A69" s="1" t="s">
        <v>185</v>
      </c>
      <c r="E69" s="27" t="s">
        <v>1702</v>
      </c>
    </row>
    <row r="70">
      <c r="A70" s="1" t="s">
        <v>178</v>
      </c>
      <c r="B70" s="1">
        <v>15</v>
      </c>
      <c r="C70" s="26" t="s">
        <v>1700</v>
      </c>
      <c r="D70" t="s">
        <v>180</v>
      </c>
      <c r="E70" s="27" t="s">
        <v>1701</v>
      </c>
      <c r="F70" s="28" t="s">
        <v>544</v>
      </c>
      <c r="G70" s="29">
        <v>200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1655</v>
      </c>
    </row>
    <row r="73" ht="38.25">
      <c r="A73" s="1" t="s">
        <v>185</v>
      </c>
      <c r="E73" s="27" t="s">
        <v>1702</v>
      </c>
    </row>
    <row r="74">
      <c r="A74" s="1" t="s">
        <v>178</v>
      </c>
      <c r="B74" s="1">
        <v>16</v>
      </c>
      <c r="C74" s="26" t="s">
        <v>1764</v>
      </c>
      <c r="D74" t="s">
        <v>180</v>
      </c>
      <c r="E74" s="27" t="s">
        <v>1765</v>
      </c>
      <c r="F74" s="28" t="s">
        <v>544</v>
      </c>
      <c r="G74" s="29">
        <v>600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1655</v>
      </c>
    </row>
    <row r="77" ht="38.25">
      <c r="A77" s="1" t="s">
        <v>185</v>
      </c>
      <c r="E77" s="27" t="s">
        <v>1702</v>
      </c>
    </row>
    <row r="78">
      <c r="A78" s="1" t="s">
        <v>178</v>
      </c>
      <c r="B78" s="1">
        <v>17</v>
      </c>
      <c r="C78" s="26" t="s">
        <v>220</v>
      </c>
      <c r="D78" t="s">
        <v>180</v>
      </c>
      <c r="E78" s="27" t="s">
        <v>221</v>
      </c>
      <c r="F78" s="28" t="s">
        <v>544</v>
      </c>
      <c r="G78" s="29">
        <v>410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1655</v>
      </c>
    </row>
    <row r="81" ht="38.25">
      <c r="A81" s="1" t="s">
        <v>185</v>
      </c>
      <c r="E81" s="27" t="s">
        <v>1702</v>
      </c>
    </row>
    <row r="82">
      <c r="A82" s="1" t="s">
        <v>178</v>
      </c>
      <c r="B82" s="1">
        <v>18</v>
      </c>
      <c r="C82" s="26" t="s">
        <v>3668</v>
      </c>
      <c r="D82" t="s">
        <v>180</v>
      </c>
      <c r="E82" s="27" t="s">
        <v>3669</v>
      </c>
      <c r="F82" s="28" t="s">
        <v>544</v>
      </c>
      <c r="G82" s="29">
        <v>220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1655</v>
      </c>
    </row>
    <row r="85" ht="38.25">
      <c r="A85" s="1" t="s">
        <v>185</v>
      </c>
      <c r="E85" s="27" t="s">
        <v>1702</v>
      </c>
    </row>
    <row r="86">
      <c r="A86" s="1" t="s">
        <v>178</v>
      </c>
      <c r="B86" s="1">
        <v>19</v>
      </c>
      <c r="C86" s="26" t="s">
        <v>3670</v>
      </c>
      <c r="D86" t="s">
        <v>180</v>
      </c>
      <c r="E86" s="27" t="s">
        <v>3671</v>
      </c>
      <c r="F86" s="28" t="s">
        <v>544</v>
      </c>
      <c r="G86" s="29">
        <v>240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1655</v>
      </c>
    </row>
    <row r="89" ht="38.25">
      <c r="A89" s="1" t="s">
        <v>185</v>
      </c>
      <c r="E89" s="27" t="s">
        <v>1702</v>
      </c>
    </row>
    <row r="90">
      <c r="A90" s="1" t="s">
        <v>178</v>
      </c>
      <c r="B90" s="1">
        <v>20</v>
      </c>
      <c r="C90" s="26" t="s">
        <v>1851</v>
      </c>
      <c r="D90" t="s">
        <v>180</v>
      </c>
      <c r="E90" s="27" t="s">
        <v>1852</v>
      </c>
      <c r="F90" s="28" t="s">
        <v>544</v>
      </c>
      <c r="G90" s="29">
        <v>400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1655</v>
      </c>
    </row>
    <row r="93" ht="38.25">
      <c r="A93" s="1" t="s">
        <v>185</v>
      </c>
      <c r="E93" s="27" t="s">
        <v>1702</v>
      </c>
    </row>
    <row r="94" ht="25.5">
      <c r="A94" s="1" t="s">
        <v>178</v>
      </c>
      <c r="B94" s="1">
        <v>21</v>
      </c>
      <c r="C94" s="26" t="s">
        <v>3672</v>
      </c>
      <c r="D94" t="s">
        <v>180</v>
      </c>
      <c r="E94" s="27" t="s">
        <v>3673</v>
      </c>
      <c r="F94" s="28" t="s">
        <v>207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1655</v>
      </c>
    </row>
    <row r="97" ht="38.25">
      <c r="A97" s="1" t="s">
        <v>185</v>
      </c>
      <c r="E97" s="27" t="s">
        <v>1705</v>
      </c>
    </row>
    <row r="98" ht="25.5">
      <c r="A98" s="1" t="s">
        <v>178</v>
      </c>
      <c r="B98" s="1">
        <v>22</v>
      </c>
      <c r="C98" s="26" t="s">
        <v>1703</v>
      </c>
      <c r="D98" t="s">
        <v>180</v>
      </c>
      <c r="E98" s="27" t="s">
        <v>1704</v>
      </c>
      <c r="F98" s="28" t="s">
        <v>207</v>
      </c>
      <c r="G98" s="29">
        <v>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1655</v>
      </c>
    </row>
    <row r="101" ht="38.25">
      <c r="A101" s="1" t="s">
        <v>185</v>
      </c>
      <c r="E101" s="27" t="s">
        <v>1705</v>
      </c>
    </row>
    <row r="102" ht="25.5">
      <c r="A102" s="1" t="s">
        <v>178</v>
      </c>
      <c r="B102" s="1">
        <v>23</v>
      </c>
      <c r="C102" s="26" t="s">
        <v>411</v>
      </c>
      <c r="D102" t="s">
        <v>180</v>
      </c>
      <c r="E102" s="27" t="s">
        <v>412</v>
      </c>
      <c r="F102" s="28" t="s">
        <v>207</v>
      </c>
      <c r="G102" s="29">
        <v>6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1655</v>
      </c>
    </row>
    <row r="105" ht="38.25">
      <c r="A105" s="1" t="s">
        <v>185</v>
      </c>
      <c r="E105" s="27" t="s">
        <v>1705</v>
      </c>
    </row>
    <row r="106" ht="25.5">
      <c r="A106" s="1" t="s">
        <v>178</v>
      </c>
      <c r="B106" s="1">
        <v>24</v>
      </c>
      <c r="C106" s="26" t="s">
        <v>1828</v>
      </c>
      <c r="D106" t="s">
        <v>180</v>
      </c>
      <c r="E106" s="27" t="s">
        <v>1829</v>
      </c>
      <c r="F106" s="28" t="s">
        <v>207</v>
      </c>
      <c r="G106" s="29">
        <v>4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985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1655</v>
      </c>
    </row>
    <row r="109" ht="38.25">
      <c r="A109" s="1" t="s">
        <v>185</v>
      </c>
      <c r="E109" s="27" t="s">
        <v>1705</v>
      </c>
    </row>
    <row r="110" ht="25.5">
      <c r="A110" s="1" t="s">
        <v>178</v>
      </c>
      <c r="B110" s="1">
        <v>25</v>
      </c>
      <c r="C110" s="26" t="s">
        <v>3674</v>
      </c>
      <c r="D110" t="s">
        <v>180</v>
      </c>
      <c r="E110" s="27" t="s">
        <v>3675</v>
      </c>
      <c r="F110" s="28" t="s">
        <v>207</v>
      </c>
      <c r="G110" s="29">
        <v>3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985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1655</v>
      </c>
    </row>
    <row r="113" ht="38.25">
      <c r="A113" s="1" t="s">
        <v>185</v>
      </c>
      <c r="E113" s="27" t="s">
        <v>1705</v>
      </c>
    </row>
    <row r="114" ht="25.5">
      <c r="A114" s="1" t="s">
        <v>178</v>
      </c>
      <c r="B114" s="1">
        <v>26</v>
      </c>
      <c r="C114" s="26" t="s">
        <v>3676</v>
      </c>
      <c r="D114" t="s">
        <v>180</v>
      </c>
      <c r="E114" s="27" t="s">
        <v>3677</v>
      </c>
      <c r="F114" s="28" t="s">
        <v>207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1655</v>
      </c>
    </row>
    <row r="117" ht="38.25">
      <c r="A117" s="1" t="s">
        <v>185</v>
      </c>
      <c r="E117" s="27" t="s">
        <v>1705</v>
      </c>
    </row>
    <row r="118" ht="25.5">
      <c r="A118" s="1" t="s">
        <v>178</v>
      </c>
      <c r="B118" s="1">
        <v>27</v>
      </c>
      <c r="C118" s="26" t="s">
        <v>3678</v>
      </c>
      <c r="D118" t="s">
        <v>180</v>
      </c>
      <c r="E118" s="27" t="s">
        <v>3679</v>
      </c>
      <c r="F118" s="28" t="s">
        <v>207</v>
      </c>
      <c r="G118" s="29">
        <v>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1655</v>
      </c>
    </row>
    <row r="121" ht="38.25">
      <c r="A121" s="1" t="s">
        <v>185</v>
      </c>
      <c r="E121" s="27" t="s">
        <v>1705</v>
      </c>
    </row>
    <row r="122" ht="25.5">
      <c r="A122" s="1" t="s">
        <v>178</v>
      </c>
      <c r="B122" s="1">
        <v>28</v>
      </c>
      <c r="C122" s="26" t="s">
        <v>1766</v>
      </c>
      <c r="D122" t="s">
        <v>180</v>
      </c>
      <c r="E122" s="27" t="s">
        <v>1767</v>
      </c>
      <c r="F122" s="28" t="s">
        <v>207</v>
      </c>
      <c r="G122" s="29">
        <v>6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  <c r="E124" s="33" t="s">
        <v>1655</v>
      </c>
    </row>
    <row r="125" ht="38.25">
      <c r="A125" s="1" t="s">
        <v>185</v>
      </c>
      <c r="E125" s="27" t="s">
        <v>1705</v>
      </c>
    </row>
    <row r="126" ht="25.5">
      <c r="A126" s="1" t="s">
        <v>178</v>
      </c>
      <c r="B126" s="1">
        <v>29</v>
      </c>
      <c r="C126" s="26" t="s">
        <v>223</v>
      </c>
      <c r="D126" t="s">
        <v>180</v>
      </c>
      <c r="E126" s="27" t="s">
        <v>224</v>
      </c>
      <c r="F126" s="28" t="s">
        <v>207</v>
      </c>
      <c r="G126" s="29">
        <v>4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180</v>
      </c>
    </row>
    <row r="128">
      <c r="A128" s="1" t="s">
        <v>184</v>
      </c>
      <c r="E128" s="33" t="s">
        <v>1655</v>
      </c>
    </row>
    <row r="129" ht="38.25">
      <c r="A129" s="1" t="s">
        <v>185</v>
      </c>
      <c r="E129" s="27" t="s">
        <v>1705</v>
      </c>
    </row>
    <row r="130" ht="25.5">
      <c r="A130" s="1" t="s">
        <v>178</v>
      </c>
      <c r="B130" s="1">
        <v>30</v>
      </c>
      <c r="C130" s="26" t="s">
        <v>3680</v>
      </c>
      <c r="D130" t="s">
        <v>180</v>
      </c>
      <c r="E130" s="27" t="s">
        <v>3681</v>
      </c>
      <c r="F130" s="28" t="s">
        <v>207</v>
      </c>
      <c r="G130" s="29">
        <v>5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  <c r="E132" s="33" t="s">
        <v>1655</v>
      </c>
    </row>
    <row r="133" ht="38.25">
      <c r="A133" s="1" t="s">
        <v>185</v>
      </c>
      <c r="E133" s="27" t="s">
        <v>1705</v>
      </c>
    </row>
    <row r="134" ht="25.5">
      <c r="A134" s="1" t="s">
        <v>178</v>
      </c>
      <c r="B134" s="1">
        <v>31</v>
      </c>
      <c r="C134" s="26" t="s">
        <v>3682</v>
      </c>
      <c r="D134" t="s">
        <v>180</v>
      </c>
      <c r="E134" s="27" t="s">
        <v>3683</v>
      </c>
      <c r="F134" s="28" t="s">
        <v>207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>
      <c r="A136" s="1" t="s">
        <v>184</v>
      </c>
      <c r="E136" s="33" t="s">
        <v>1655</v>
      </c>
    </row>
    <row r="137" ht="38.25">
      <c r="A137" s="1" t="s">
        <v>185</v>
      </c>
      <c r="E137" s="27" t="s">
        <v>1705</v>
      </c>
    </row>
    <row r="138">
      <c r="A138" s="1" t="s">
        <v>178</v>
      </c>
      <c r="B138" s="1">
        <v>32</v>
      </c>
      <c r="C138" s="26" t="s">
        <v>3684</v>
      </c>
      <c r="D138" t="s">
        <v>180</v>
      </c>
      <c r="E138" s="27" t="s">
        <v>3685</v>
      </c>
      <c r="F138" s="28" t="s">
        <v>207</v>
      </c>
      <c r="G138" s="29">
        <v>8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1655</v>
      </c>
    </row>
    <row r="141" ht="38.25">
      <c r="A141" s="1" t="s">
        <v>185</v>
      </c>
      <c r="E141" s="27" t="s">
        <v>1705</v>
      </c>
    </row>
    <row r="142">
      <c r="A142" s="1" t="s">
        <v>178</v>
      </c>
      <c r="B142" s="1">
        <v>33</v>
      </c>
      <c r="C142" s="26" t="s">
        <v>1706</v>
      </c>
      <c r="D142" t="s">
        <v>180</v>
      </c>
      <c r="E142" s="27" t="s">
        <v>1707</v>
      </c>
      <c r="F142" s="28" t="s">
        <v>544</v>
      </c>
      <c r="G142" s="29">
        <v>750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985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180</v>
      </c>
    </row>
    <row r="144">
      <c r="A144" s="1" t="s">
        <v>184</v>
      </c>
      <c r="E144" s="33" t="s">
        <v>1655</v>
      </c>
    </row>
    <row r="145" ht="25.5">
      <c r="A145" s="1" t="s">
        <v>185</v>
      </c>
      <c r="E145" s="27" t="s">
        <v>1708</v>
      </c>
    </row>
    <row r="146">
      <c r="A146" s="1" t="s">
        <v>178</v>
      </c>
      <c r="B146" s="1">
        <v>34</v>
      </c>
      <c r="C146" s="26" t="s">
        <v>1709</v>
      </c>
      <c r="D146" t="s">
        <v>180</v>
      </c>
      <c r="E146" s="27" t="s">
        <v>1710</v>
      </c>
      <c r="F146" s="28" t="s">
        <v>207</v>
      </c>
      <c r="G146" s="29">
        <v>420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985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180</v>
      </c>
    </row>
    <row r="148">
      <c r="A148" s="1" t="s">
        <v>184</v>
      </c>
      <c r="E148" s="33" t="s">
        <v>1655</v>
      </c>
    </row>
    <row r="149" ht="25.5">
      <c r="A149" s="1" t="s">
        <v>185</v>
      </c>
      <c r="E149" s="27" t="s">
        <v>1711</v>
      </c>
    </row>
    <row r="150">
      <c r="A150" s="1" t="s">
        <v>178</v>
      </c>
      <c r="B150" s="1">
        <v>35</v>
      </c>
      <c r="C150" s="26" t="s">
        <v>1768</v>
      </c>
      <c r="D150" t="s">
        <v>180</v>
      </c>
      <c r="E150" s="27" t="s">
        <v>1769</v>
      </c>
      <c r="F150" s="28" t="s">
        <v>207</v>
      </c>
      <c r="G150" s="29">
        <v>32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985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180</v>
      </c>
    </row>
    <row r="152">
      <c r="A152" s="1" t="s">
        <v>184</v>
      </c>
      <c r="E152" s="33" t="s">
        <v>1655</v>
      </c>
    </row>
    <row r="153" ht="38.25">
      <c r="A153" s="1" t="s">
        <v>185</v>
      </c>
      <c r="E153" s="27" t="s">
        <v>1770</v>
      </c>
    </row>
    <row r="154">
      <c r="A154" s="1" t="s">
        <v>178</v>
      </c>
      <c r="B154" s="1">
        <v>36</v>
      </c>
      <c r="C154" s="26" t="s">
        <v>226</v>
      </c>
      <c r="D154" t="s">
        <v>180</v>
      </c>
      <c r="E154" s="27" t="s">
        <v>227</v>
      </c>
      <c r="F154" s="28" t="s">
        <v>544</v>
      </c>
      <c r="G154" s="29">
        <v>2070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985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183</v>
      </c>
      <c r="E155" s="27" t="s">
        <v>180</v>
      </c>
    </row>
    <row r="156">
      <c r="A156" s="1" t="s">
        <v>184</v>
      </c>
      <c r="E156" s="33" t="s">
        <v>1655</v>
      </c>
    </row>
    <row r="157" ht="51">
      <c r="A157" s="1" t="s">
        <v>185</v>
      </c>
      <c r="E157" s="27" t="s">
        <v>1771</v>
      </c>
    </row>
    <row r="158">
      <c r="A158" s="1" t="s">
        <v>175</v>
      </c>
      <c r="C158" s="22" t="s">
        <v>1712</v>
      </c>
      <c r="E158" s="23" t="s">
        <v>1713</v>
      </c>
      <c r="L158" s="24">
        <f>SUMIFS(L159:L170,A159:A170,"P")</f>
        <v>0</v>
      </c>
      <c r="M158" s="24">
        <f>SUMIFS(M159:M170,A159:A170,"P")</f>
        <v>0</v>
      </c>
      <c r="N158" s="25"/>
    </row>
    <row r="159" ht="25.5">
      <c r="A159" s="1" t="s">
        <v>178</v>
      </c>
      <c r="B159" s="1">
        <v>37</v>
      </c>
      <c r="C159" s="26" t="s">
        <v>3686</v>
      </c>
      <c r="D159" t="s">
        <v>180</v>
      </c>
      <c r="E159" s="27" t="s">
        <v>3687</v>
      </c>
      <c r="F159" s="28" t="s">
        <v>207</v>
      </c>
      <c r="G159" s="29">
        <v>2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985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180</v>
      </c>
    </row>
    <row r="161">
      <c r="A161" s="1" t="s">
        <v>184</v>
      </c>
      <c r="E161" s="33" t="s">
        <v>1655</v>
      </c>
    </row>
    <row r="162" ht="38.25">
      <c r="A162" s="1" t="s">
        <v>185</v>
      </c>
      <c r="E162" s="27" t="s">
        <v>1832</v>
      </c>
    </row>
    <row r="163" ht="25.5">
      <c r="A163" s="1" t="s">
        <v>178</v>
      </c>
      <c r="B163" s="1">
        <v>38</v>
      </c>
      <c r="C163" s="26" t="s">
        <v>3688</v>
      </c>
      <c r="D163" t="s">
        <v>180</v>
      </c>
      <c r="E163" s="27" t="s">
        <v>3689</v>
      </c>
      <c r="F163" s="28" t="s">
        <v>207</v>
      </c>
      <c r="G163" s="29">
        <v>1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985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180</v>
      </c>
    </row>
    <row r="165">
      <c r="A165" s="1" t="s">
        <v>184</v>
      </c>
      <c r="E165" s="33" t="s">
        <v>1655</v>
      </c>
    </row>
    <row r="166" ht="51">
      <c r="A166" s="1" t="s">
        <v>185</v>
      </c>
      <c r="E166" s="27" t="s">
        <v>3690</v>
      </c>
    </row>
    <row r="167">
      <c r="A167" s="1" t="s">
        <v>178</v>
      </c>
      <c r="B167" s="1">
        <v>39</v>
      </c>
      <c r="C167" s="26" t="s">
        <v>3691</v>
      </c>
      <c r="D167" t="s">
        <v>180</v>
      </c>
      <c r="E167" s="27" t="s">
        <v>3692</v>
      </c>
      <c r="F167" s="28" t="s">
        <v>207</v>
      </c>
      <c r="G167" s="29">
        <v>3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985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183</v>
      </c>
      <c r="E168" s="27" t="s">
        <v>180</v>
      </c>
    </row>
    <row r="169">
      <c r="A169" s="1" t="s">
        <v>184</v>
      </c>
      <c r="E169" s="33" t="s">
        <v>1655</v>
      </c>
    </row>
    <row r="170" ht="63.75">
      <c r="A170" s="1" t="s">
        <v>185</v>
      </c>
      <c r="E170" s="27" t="s">
        <v>1778</v>
      </c>
    </row>
    <row r="171">
      <c r="A171" s="1" t="s">
        <v>175</v>
      </c>
      <c r="C171" s="22" t="s">
        <v>1726</v>
      </c>
      <c r="E171" s="23" t="s">
        <v>1727</v>
      </c>
      <c r="L171" s="24">
        <f>SUMIFS(L172:L223,A172:A223,"P")</f>
        <v>0</v>
      </c>
      <c r="M171" s="24">
        <f>SUMIFS(M172:M223,A172:A223,"P")</f>
        <v>0</v>
      </c>
      <c r="N171" s="25"/>
    </row>
    <row r="172" ht="25.5">
      <c r="A172" s="1" t="s">
        <v>178</v>
      </c>
      <c r="B172" s="1">
        <v>40</v>
      </c>
      <c r="C172" s="26" t="s">
        <v>1728</v>
      </c>
      <c r="D172" t="s">
        <v>180</v>
      </c>
      <c r="E172" s="27" t="s">
        <v>1729</v>
      </c>
      <c r="F172" s="28" t="s">
        <v>207</v>
      </c>
      <c r="G172" s="29">
        <v>1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985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180</v>
      </c>
    </row>
    <row r="174">
      <c r="A174" s="1" t="s">
        <v>184</v>
      </c>
      <c r="E174" s="33" t="s">
        <v>1655</v>
      </c>
    </row>
    <row r="175" ht="63.75">
      <c r="A175" s="1" t="s">
        <v>185</v>
      </c>
      <c r="E175" s="27" t="s">
        <v>1730</v>
      </c>
    </row>
    <row r="176" ht="25.5">
      <c r="A176" s="1" t="s">
        <v>178</v>
      </c>
      <c r="B176" s="1">
        <v>41</v>
      </c>
      <c r="C176" s="26" t="s">
        <v>1733</v>
      </c>
      <c r="D176" t="s">
        <v>180</v>
      </c>
      <c r="E176" s="27" t="s">
        <v>1734</v>
      </c>
      <c r="F176" s="28" t="s">
        <v>207</v>
      </c>
      <c r="G176" s="29">
        <v>1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985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183</v>
      </c>
      <c r="E177" s="27" t="s">
        <v>180</v>
      </c>
    </row>
    <row r="178">
      <c r="A178" s="1" t="s">
        <v>184</v>
      </c>
      <c r="E178" s="33" t="s">
        <v>1655</v>
      </c>
    </row>
    <row r="179" ht="38.25">
      <c r="A179" s="1" t="s">
        <v>185</v>
      </c>
      <c r="E179" s="27" t="s">
        <v>1735</v>
      </c>
    </row>
    <row r="180">
      <c r="A180" s="1" t="s">
        <v>178</v>
      </c>
      <c r="B180" s="1">
        <v>42</v>
      </c>
      <c r="C180" s="26" t="s">
        <v>1864</v>
      </c>
      <c r="D180" t="s">
        <v>180</v>
      </c>
      <c r="E180" s="27" t="s">
        <v>1865</v>
      </c>
      <c r="F180" s="28" t="s">
        <v>207</v>
      </c>
      <c r="G180" s="29">
        <v>3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985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180</v>
      </c>
    </row>
    <row r="182">
      <c r="A182" s="1" t="s">
        <v>184</v>
      </c>
      <c r="E182" s="33" t="s">
        <v>1655</v>
      </c>
    </row>
    <row r="183" ht="38.25">
      <c r="A183" s="1" t="s">
        <v>185</v>
      </c>
      <c r="E183" s="27" t="s">
        <v>1741</v>
      </c>
    </row>
    <row r="184">
      <c r="A184" s="1" t="s">
        <v>178</v>
      </c>
      <c r="B184" s="1">
        <v>43</v>
      </c>
      <c r="C184" s="26" t="s">
        <v>3693</v>
      </c>
      <c r="D184" t="s">
        <v>180</v>
      </c>
      <c r="E184" s="27" t="s">
        <v>3694</v>
      </c>
      <c r="F184" s="28" t="s">
        <v>207</v>
      </c>
      <c r="G184" s="29">
        <v>3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985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180</v>
      </c>
    </row>
    <row r="186">
      <c r="A186" s="1" t="s">
        <v>184</v>
      </c>
      <c r="E186" s="33" t="s">
        <v>1655</v>
      </c>
    </row>
    <row r="187" ht="38.25">
      <c r="A187" s="1" t="s">
        <v>185</v>
      </c>
      <c r="E187" s="27" t="s">
        <v>1741</v>
      </c>
    </row>
    <row r="188">
      <c r="A188" s="1" t="s">
        <v>178</v>
      </c>
      <c r="B188" s="1">
        <v>44</v>
      </c>
      <c r="C188" s="26" t="s">
        <v>1736</v>
      </c>
      <c r="D188" t="s">
        <v>180</v>
      </c>
      <c r="E188" s="27" t="s">
        <v>1737</v>
      </c>
      <c r="F188" s="28" t="s">
        <v>207</v>
      </c>
      <c r="G188" s="29">
        <v>12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985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180</v>
      </c>
    </row>
    <row r="190">
      <c r="A190" s="1" t="s">
        <v>184</v>
      </c>
      <c r="E190" s="33" t="s">
        <v>1655</v>
      </c>
    </row>
    <row r="191" ht="38.25">
      <c r="A191" s="1" t="s">
        <v>185</v>
      </c>
      <c r="E191" s="27" t="s">
        <v>1738</v>
      </c>
    </row>
    <row r="192">
      <c r="A192" s="1" t="s">
        <v>178</v>
      </c>
      <c r="B192" s="1">
        <v>45</v>
      </c>
      <c r="C192" s="26" t="s">
        <v>1836</v>
      </c>
      <c r="D192" t="s">
        <v>180</v>
      </c>
      <c r="E192" s="27" t="s">
        <v>1837</v>
      </c>
      <c r="F192" s="28" t="s">
        <v>207</v>
      </c>
      <c r="G192" s="29">
        <v>7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985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183</v>
      </c>
      <c r="E193" s="27" t="s">
        <v>180</v>
      </c>
    </row>
    <row r="194">
      <c r="A194" s="1" t="s">
        <v>184</v>
      </c>
      <c r="E194" s="33" t="s">
        <v>1655</v>
      </c>
    </row>
    <row r="195" ht="38.25">
      <c r="A195" s="1" t="s">
        <v>185</v>
      </c>
      <c r="E195" s="27" t="s">
        <v>1738</v>
      </c>
    </row>
    <row r="196">
      <c r="A196" s="1" t="s">
        <v>178</v>
      </c>
      <c r="B196" s="1">
        <v>46</v>
      </c>
      <c r="C196" s="26" t="s">
        <v>3695</v>
      </c>
      <c r="D196" t="s">
        <v>180</v>
      </c>
      <c r="E196" s="27" t="s">
        <v>3696</v>
      </c>
      <c r="F196" s="28" t="s">
        <v>207</v>
      </c>
      <c r="G196" s="29">
        <v>2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985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180</v>
      </c>
    </row>
    <row r="198">
      <c r="A198" s="1" t="s">
        <v>184</v>
      </c>
      <c r="E198" s="33" t="s">
        <v>1655</v>
      </c>
    </row>
    <row r="199" ht="38.25">
      <c r="A199" s="1" t="s">
        <v>185</v>
      </c>
      <c r="E199" s="27" t="s">
        <v>1738</v>
      </c>
    </row>
    <row r="200">
      <c r="A200" s="1" t="s">
        <v>178</v>
      </c>
      <c r="B200" s="1">
        <v>47</v>
      </c>
      <c r="C200" s="26" t="s">
        <v>3697</v>
      </c>
      <c r="D200" t="s">
        <v>180</v>
      </c>
      <c r="E200" s="27" t="s">
        <v>3698</v>
      </c>
      <c r="F200" s="28" t="s">
        <v>207</v>
      </c>
      <c r="G200" s="29">
        <v>4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985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180</v>
      </c>
    </row>
    <row r="202">
      <c r="A202" s="1" t="s">
        <v>184</v>
      </c>
      <c r="E202" s="33" t="s">
        <v>1655</v>
      </c>
    </row>
    <row r="203" ht="38.25">
      <c r="A203" s="1" t="s">
        <v>185</v>
      </c>
      <c r="E203" s="27" t="s">
        <v>1738</v>
      </c>
    </row>
    <row r="204">
      <c r="A204" s="1" t="s">
        <v>178</v>
      </c>
      <c r="B204" s="1">
        <v>48</v>
      </c>
      <c r="C204" s="26" t="s">
        <v>1742</v>
      </c>
      <c r="D204" t="s">
        <v>180</v>
      </c>
      <c r="E204" s="27" t="s">
        <v>1743</v>
      </c>
      <c r="F204" s="28" t="s">
        <v>352</v>
      </c>
      <c r="G204" s="29">
        <v>200</v>
      </c>
      <c r="H204" s="28">
        <v>0</v>
      </c>
      <c r="I204" s="30">
        <f>ROUND(G204*H204,P4)</f>
        <v>0</v>
      </c>
      <c r="L204" s="31">
        <v>0</v>
      </c>
      <c r="M204" s="24">
        <f>ROUND(G204*L204,P4)</f>
        <v>0</v>
      </c>
      <c r="N204" s="25" t="s">
        <v>985</v>
      </c>
      <c r="O204" s="32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183</v>
      </c>
      <c r="E205" s="27" t="s">
        <v>180</v>
      </c>
    </row>
    <row r="206">
      <c r="A206" s="1" t="s">
        <v>184</v>
      </c>
      <c r="E206" s="33" t="s">
        <v>1655</v>
      </c>
    </row>
    <row r="207" ht="38.25">
      <c r="A207" s="1" t="s">
        <v>185</v>
      </c>
      <c r="E207" s="27" t="s">
        <v>1744</v>
      </c>
    </row>
    <row r="208">
      <c r="A208" s="1" t="s">
        <v>178</v>
      </c>
      <c r="B208" s="1">
        <v>49</v>
      </c>
      <c r="C208" s="26" t="s">
        <v>1785</v>
      </c>
      <c r="D208" t="s">
        <v>180</v>
      </c>
      <c r="E208" s="27" t="s">
        <v>1786</v>
      </c>
      <c r="F208" s="28" t="s">
        <v>352</v>
      </c>
      <c r="G208" s="29">
        <v>60</v>
      </c>
      <c r="H208" s="28">
        <v>0</v>
      </c>
      <c r="I208" s="30">
        <f>ROUND(G208*H208,P4)</f>
        <v>0</v>
      </c>
      <c r="L208" s="31">
        <v>0</v>
      </c>
      <c r="M208" s="24">
        <f>ROUND(G208*L208,P4)</f>
        <v>0</v>
      </c>
      <c r="N208" s="25" t="s">
        <v>985</v>
      </c>
      <c r="O208" s="32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183</v>
      </c>
      <c r="E209" s="27" t="s">
        <v>180</v>
      </c>
    </row>
    <row r="210">
      <c r="A210" s="1" t="s">
        <v>184</v>
      </c>
      <c r="E210" s="33" t="s">
        <v>1655</v>
      </c>
    </row>
    <row r="211" ht="51">
      <c r="A211" s="1" t="s">
        <v>185</v>
      </c>
      <c r="E211" s="27" t="s">
        <v>1787</v>
      </c>
    </row>
    <row r="212">
      <c r="A212" s="1" t="s">
        <v>178</v>
      </c>
      <c r="B212" s="1">
        <v>50</v>
      </c>
      <c r="C212" s="26" t="s">
        <v>1745</v>
      </c>
      <c r="D212" t="s">
        <v>180</v>
      </c>
      <c r="E212" s="27" t="s">
        <v>1746</v>
      </c>
      <c r="F212" s="28" t="s">
        <v>352</v>
      </c>
      <c r="G212" s="29">
        <v>12</v>
      </c>
      <c r="H212" s="28">
        <v>0</v>
      </c>
      <c r="I212" s="30">
        <f>ROUND(G212*H212,P4)</f>
        <v>0</v>
      </c>
      <c r="L212" s="31">
        <v>0</v>
      </c>
      <c r="M212" s="24">
        <f>ROUND(G212*L212,P4)</f>
        <v>0</v>
      </c>
      <c r="N212" s="25" t="s">
        <v>985</v>
      </c>
      <c r="O212" s="32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183</v>
      </c>
      <c r="E213" s="27" t="s">
        <v>180</v>
      </c>
    </row>
    <row r="214">
      <c r="A214" s="1" t="s">
        <v>184</v>
      </c>
      <c r="E214" s="33" t="s">
        <v>1655</v>
      </c>
    </row>
    <row r="215" ht="38.25">
      <c r="A215" s="1" t="s">
        <v>185</v>
      </c>
      <c r="E215" s="27" t="s">
        <v>1747</v>
      </c>
    </row>
    <row r="216">
      <c r="A216" s="1" t="s">
        <v>178</v>
      </c>
      <c r="B216" s="1">
        <v>51</v>
      </c>
      <c r="C216" s="26" t="s">
        <v>1751</v>
      </c>
      <c r="D216" t="s">
        <v>180</v>
      </c>
      <c r="E216" s="27" t="s">
        <v>1752</v>
      </c>
      <c r="F216" s="28" t="s">
        <v>352</v>
      </c>
      <c r="G216" s="29">
        <v>16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985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1655</v>
      </c>
    </row>
    <row r="219" ht="38.25">
      <c r="A219" s="1" t="s">
        <v>185</v>
      </c>
      <c r="E219" s="27" t="s">
        <v>1753</v>
      </c>
    </row>
    <row r="220">
      <c r="A220" s="1" t="s">
        <v>178</v>
      </c>
      <c r="B220" s="1">
        <v>52</v>
      </c>
      <c r="C220" s="26" t="s">
        <v>1754</v>
      </c>
      <c r="D220" t="s">
        <v>180</v>
      </c>
      <c r="E220" s="27" t="s">
        <v>1755</v>
      </c>
      <c r="F220" s="28" t="s">
        <v>352</v>
      </c>
      <c r="G220" s="29">
        <v>80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985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183</v>
      </c>
      <c r="E221" s="27" t="s">
        <v>180</v>
      </c>
    </row>
    <row r="222">
      <c r="A222" s="1" t="s">
        <v>184</v>
      </c>
      <c r="E222" s="33" t="s">
        <v>1655</v>
      </c>
    </row>
    <row r="223" ht="38.25">
      <c r="A223" s="1" t="s">
        <v>185</v>
      </c>
      <c r="E223" s="27" t="s">
        <v>1756</v>
      </c>
    </row>
    <row r="224">
      <c r="A224" s="1" t="s">
        <v>175</v>
      </c>
      <c r="C224" s="22" t="s">
        <v>369</v>
      </c>
      <c r="E224" s="23" t="s">
        <v>855</v>
      </c>
      <c r="L224" s="24">
        <f>SUMIFS(L225:L236,A225:A236,"P")</f>
        <v>0</v>
      </c>
      <c r="M224" s="24">
        <f>SUMIFS(M225:M236,A225:A236,"P")</f>
        <v>0</v>
      </c>
      <c r="N224" s="25"/>
    </row>
    <row r="225" ht="25.5">
      <c r="A225" s="1" t="s">
        <v>178</v>
      </c>
      <c r="B225" s="1">
        <v>53</v>
      </c>
      <c r="C225" s="26" t="s">
        <v>666</v>
      </c>
      <c r="D225" t="s">
        <v>372</v>
      </c>
      <c r="E225" s="27" t="s">
        <v>667</v>
      </c>
      <c r="F225" s="28" t="s">
        <v>374</v>
      </c>
      <c r="G225" s="29">
        <v>11.5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38.25">
      <c r="A226" s="1" t="s">
        <v>183</v>
      </c>
      <c r="E226" s="27" t="s">
        <v>1554</v>
      </c>
    </row>
    <row r="227">
      <c r="A227" s="1" t="s">
        <v>184</v>
      </c>
      <c r="E227" s="33" t="s">
        <v>3699</v>
      </c>
    </row>
    <row r="228" ht="153">
      <c r="A228" s="1" t="s">
        <v>185</v>
      </c>
      <c r="E228" s="27" t="s">
        <v>859</v>
      </c>
    </row>
    <row r="229" ht="38.25">
      <c r="A229" s="1" t="s">
        <v>178</v>
      </c>
      <c r="B229" s="1">
        <v>54</v>
      </c>
      <c r="C229" s="26" t="s">
        <v>378</v>
      </c>
      <c r="D229" t="s">
        <v>372</v>
      </c>
      <c r="E229" s="27" t="s">
        <v>379</v>
      </c>
      <c r="F229" s="28" t="s">
        <v>374</v>
      </c>
      <c r="G229" s="29">
        <v>0.5</v>
      </c>
      <c r="H229" s="28">
        <v>0</v>
      </c>
      <c r="I229" s="30">
        <f>ROUND(G229*H229,P4)</f>
        <v>0</v>
      </c>
      <c r="L229" s="31">
        <v>0</v>
      </c>
      <c r="M229" s="24">
        <f>ROUND(G229*L229,P4)</f>
        <v>0</v>
      </c>
      <c r="N229" s="25" t="s">
        <v>180</v>
      </c>
      <c r="O229" s="32">
        <f>M229*AA229</f>
        <v>0</v>
      </c>
      <c r="P229" s="1">
        <v>3</v>
      </c>
      <c r="AA229" s="1">
        <f>IF(P229=1,$O$3,IF(P229=2,$O$4,$O$5))</f>
        <v>0</v>
      </c>
    </row>
    <row r="230" ht="38.25">
      <c r="A230" s="1" t="s">
        <v>183</v>
      </c>
      <c r="E230" s="27" t="s">
        <v>3664</v>
      </c>
    </row>
    <row r="231">
      <c r="A231" s="1" t="s">
        <v>184</v>
      </c>
      <c r="E231" s="33" t="s">
        <v>2467</v>
      </c>
    </row>
    <row r="232" ht="153">
      <c r="A232" s="1" t="s">
        <v>185</v>
      </c>
      <c r="E232" s="27" t="s">
        <v>859</v>
      </c>
    </row>
    <row r="233" ht="25.5">
      <c r="A233" s="1" t="s">
        <v>178</v>
      </c>
      <c r="B233" s="1">
        <v>55</v>
      </c>
      <c r="C233" s="26" t="s">
        <v>1794</v>
      </c>
      <c r="D233" t="s">
        <v>372</v>
      </c>
      <c r="E233" s="27" t="s">
        <v>1795</v>
      </c>
      <c r="F233" s="28" t="s">
        <v>374</v>
      </c>
      <c r="G233" s="29">
        <v>2</v>
      </c>
      <c r="H233" s="28">
        <v>0</v>
      </c>
      <c r="I233" s="30">
        <f>ROUND(G233*H233,P4)</f>
        <v>0</v>
      </c>
      <c r="L233" s="31">
        <v>0</v>
      </c>
      <c r="M233" s="24">
        <f>ROUND(G233*L233,P4)</f>
        <v>0</v>
      </c>
      <c r="N233" s="25" t="s">
        <v>180</v>
      </c>
      <c r="O233" s="32">
        <f>M233*AA233</f>
        <v>0</v>
      </c>
      <c r="P233" s="1">
        <v>3</v>
      </c>
      <c r="AA233" s="1">
        <f>IF(P233=1,$O$3,IF(P233=2,$O$4,$O$5))</f>
        <v>0</v>
      </c>
    </row>
    <row r="234" ht="38.25">
      <c r="A234" s="1" t="s">
        <v>183</v>
      </c>
      <c r="E234" s="27" t="s">
        <v>1792</v>
      </c>
    </row>
    <row r="235">
      <c r="A235" s="1" t="s">
        <v>184</v>
      </c>
      <c r="E235" s="33" t="s">
        <v>908</v>
      </c>
    </row>
    <row r="236" ht="153">
      <c r="A236" s="1" t="s">
        <v>185</v>
      </c>
      <c r="E236" s="27" t="s">
        <v>859</v>
      </c>
    </row>
  </sheetData>
  <sheetProtection sheet="1" objects="1" scenarios="1" spinCount="100000" saltValue="p9DuEtWKU2jaAfi30ed9vcIzfCQQuMPqdY2h4cG49MlKK/fhBJ2bOA1e8Q+mGOXE6PM5rnRRgu/Uun2U4ZdyOw==" hashValue="xRwdYFDNL6Qld7cbwvhAT0jZd36LrJbecVxwwSQhXAbwXyuYQ4KBRJDxXCfVY6QRlOxLPQDKsbwY5iBKAbmCC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114</v>
      </c>
      <c r="M3" s="20">
        <f>Rekapitulace!C61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114</v>
      </c>
      <c r="D4" s="1"/>
      <c r="E4" s="17" t="s">
        <v>115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COUNTIFS(L8:L123,"=0",A8:A123,"P")+COUNTIFS(L8:L123,"",A8:A123,"P")+SUM(Q8:Q123)</f>
        <v>0</v>
      </c>
    </row>
    <row r="8">
      <c r="A8" s="1" t="s">
        <v>173</v>
      </c>
      <c r="C8" s="22" t="s">
        <v>3700</v>
      </c>
      <c r="E8" s="23" t="s">
        <v>119</v>
      </c>
      <c r="L8" s="24">
        <f>L9+L30+L35+L44+L81+L114</f>
        <v>0</v>
      </c>
      <c r="M8" s="24">
        <f>M9+M30+M35+M44+M81+M114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178</v>
      </c>
      <c r="B10" s="1">
        <v>1</v>
      </c>
      <c r="C10" s="26" t="s">
        <v>1652</v>
      </c>
      <c r="D10" t="s">
        <v>180</v>
      </c>
      <c r="E10" s="27" t="s">
        <v>1653</v>
      </c>
      <c r="F10" s="28" t="s">
        <v>1654</v>
      </c>
      <c r="G10" s="29">
        <v>200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1655</v>
      </c>
    </row>
    <row r="13">
      <c r="A13" s="1" t="s">
        <v>185</v>
      </c>
      <c r="E13" s="27" t="s">
        <v>1656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130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1655</v>
      </c>
    </row>
    <row r="17" ht="204">
      <c r="A17" s="1" t="s">
        <v>185</v>
      </c>
      <c r="E17" s="27" t="s">
        <v>1657</v>
      </c>
    </row>
    <row r="18">
      <c r="A18" s="1" t="s">
        <v>178</v>
      </c>
      <c r="B18" s="1">
        <v>3</v>
      </c>
      <c r="C18" s="26" t="s">
        <v>192</v>
      </c>
      <c r="D18" t="s">
        <v>180</v>
      </c>
      <c r="E18" s="27" t="s">
        <v>193</v>
      </c>
      <c r="F18" s="28" t="s">
        <v>544</v>
      </c>
      <c r="G18" s="29">
        <v>100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1655</v>
      </c>
    </row>
    <row r="21" ht="25.5">
      <c r="A21" s="1" t="s">
        <v>185</v>
      </c>
      <c r="E21" s="27" t="s">
        <v>195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115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1655</v>
      </c>
    </row>
    <row r="25" ht="153">
      <c r="A25" s="1" t="s">
        <v>185</v>
      </c>
      <c r="E25" s="27" t="s">
        <v>1658</v>
      </c>
    </row>
    <row r="26">
      <c r="A26" s="1" t="s">
        <v>178</v>
      </c>
      <c r="B26" s="1">
        <v>5</v>
      </c>
      <c r="C26" s="26" t="s">
        <v>1659</v>
      </c>
      <c r="D26" t="s">
        <v>180</v>
      </c>
      <c r="E26" s="27" t="s">
        <v>1660</v>
      </c>
      <c r="F26" s="28" t="s">
        <v>1654</v>
      </c>
      <c r="G26" s="29">
        <v>200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1655</v>
      </c>
    </row>
    <row r="29" ht="38.25">
      <c r="A29" s="1" t="s">
        <v>185</v>
      </c>
      <c r="E29" s="27" t="s">
        <v>1661</v>
      </c>
    </row>
    <row r="30">
      <c r="A30" s="1" t="s">
        <v>175</v>
      </c>
      <c r="C30" s="22" t="s">
        <v>603</v>
      </c>
      <c r="E30" s="23" t="s">
        <v>604</v>
      </c>
      <c r="L30" s="24">
        <f>SUMIFS(L31:L34,A31:A34,"P")</f>
        <v>0</v>
      </c>
      <c r="M30" s="24">
        <f>SUMIFS(M31:M34,A31:A34,"P")</f>
        <v>0</v>
      </c>
      <c r="N30" s="25"/>
    </row>
    <row r="31">
      <c r="A31" s="1" t="s">
        <v>178</v>
      </c>
      <c r="B31" s="1">
        <v>6</v>
      </c>
      <c r="C31" s="26" t="s">
        <v>1665</v>
      </c>
      <c r="D31" t="s">
        <v>180</v>
      </c>
      <c r="E31" s="27" t="s">
        <v>1666</v>
      </c>
      <c r="F31" s="28" t="s">
        <v>182</v>
      </c>
      <c r="G31" s="29">
        <v>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1655</v>
      </c>
    </row>
    <row r="34" ht="38.25">
      <c r="A34" s="1" t="s">
        <v>185</v>
      </c>
      <c r="E34" s="27" t="s">
        <v>1667</v>
      </c>
    </row>
    <row r="35">
      <c r="A35" s="1" t="s">
        <v>175</v>
      </c>
      <c r="C35" s="22" t="s">
        <v>1668</v>
      </c>
      <c r="E35" s="23" t="s">
        <v>620</v>
      </c>
      <c r="L35" s="24">
        <f>SUMIFS(L36:L43,A36:A43,"P")</f>
        <v>0</v>
      </c>
      <c r="M35" s="24">
        <f>SUMIFS(M36:M43,A36:A43,"P")</f>
        <v>0</v>
      </c>
      <c r="N35" s="25"/>
    </row>
    <row r="36">
      <c r="A36" s="1" t="s">
        <v>178</v>
      </c>
      <c r="B36" s="1">
        <v>7</v>
      </c>
      <c r="C36" s="26" t="s">
        <v>212</v>
      </c>
      <c r="D36" t="s">
        <v>180</v>
      </c>
      <c r="E36" s="27" t="s">
        <v>213</v>
      </c>
      <c r="F36" s="28" t="s">
        <v>544</v>
      </c>
      <c r="G36" s="29">
        <v>200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1655</v>
      </c>
    </row>
    <row r="39" ht="38.25">
      <c r="A39" s="1" t="s">
        <v>185</v>
      </c>
      <c r="E39" s="27" t="s">
        <v>1839</v>
      </c>
    </row>
    <row r="40">
      <c r="A40" s="1" t="s">
        <v>178</v>
      </c>
      <c r="B40" s="1">
        <v>8</v>
      </c>
      <c r="C40" s="26" t="s">
        <v>1571</v>
      </c>
      <c r="D40" t="s">
        <v>180</v>
      </c>
      <c r="E40" s="27" t="s">
        <v>1572</v>
      </c>
      <c r="F40" s="28" t="s">
        <v>544</v>
      </c>
      <c r="G40" s="29">
        <v>200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1655</v>
      </c>
    </row>
    <row r="43" ht="76.5">
      <c r="A43" s="1" t="s">
        <v>185</v>
      </c>
      <c r="E43" s="27" t="s">
        <v>1675</v>
      </c>
    </row>
    <row r="44">
      <c r="A44" s="1" t="s">
        <v>175</v>
      </c>
      <c r="C44" s="22" t="s">
        <v>1698</v>
      </c>
      <c r="E44" s="23" t="s">
        <v>1699</v>
      </c>
      <c r="L44" s="24">
        <f>SUMIFS(L45:L80,A45:A80,"P")</f>
        <v>0</v>
      </c>
      <c r="M44" s="24">
        <f>SUMIFS(M45:M80,A45:A80,"P")</f>
        <v>0</v>
      </c>
      <c r="N44" s="25"/>
    </row>
    <row r="45">
      <c r="A45" s="1" t="s">
        <v>178</v>
      </c>
      <c r="B45" s="1">
        <v>9</v>
      </c>
      <c r="C45" s="26" t="s">
        <v>3701</v>
      </c>
      <c r="D45" t="s">
        <v>180</v>
      </c>
      <c r="E45" s="27" t="s">
        <v>3702</v>
      </c>
      <c r="F45" s="28" t="s">
        <v>544</v>
      </c>
      <c r="G45" s="29">
        <v>840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985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1655</v>
      </c>
    </row>
    <row r="48" ht="38.25">
      <c r="A48" s="1" t="s">
        <v>185</v>
      </c>
      <c r="E48" s="27" t="s">
        <v>1702</v>
      </c>
    </row>
    <row r="49">
      <c r="A49" s="1" t="s">
        <v>178</v>
      </c>
      <c r="B49" s="1">
        <v>10</v>
      </c>
      <c r="C49" s="26" t="s">
        <v>3703</v>
      </c>
      <c r="D49" t="s">
        <v>180</v>
      </c>
      <c r="E49" s="27" t="s">
        <v>3704</v>
      </c>
      <c r="F49" s="28" t="s">
        <v>207</v>
      </c>
      <c r="G49" s="29">
        <v>3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1655</v>
      </c>
    </row>
    <row r="52" ht="38.25">
      <c r="A52" s="1" t="s">
        <v>185</v>
      </c>
      <c r="E52" s="27" t="s">
        <v>1705</v>
      </c>
    </row>
    <row r="53" ht="25.5">
      <c r="A53" s="1" t="s">
        <v>178</v>
      </c>
      <c r="B53" s="1">
        <v>11</v>
      </c>
      <c r="C53" s="26" t="s">
        <v>3705</v>
      </c>
      <c r="D53" t="s">
        <v>180</v>
      </c>
      <c r="E53" s="27" t="s">
        <v>3706</v>
      </c>
      <c r="F53" s="28" t="s">
        <v>207</v>
      </c>
      <c r="G53" s="29">
        <v>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1655</v>
      </c>
    </row>
    <row r="56" ht="38.25">
      <c r="A56" s="1" t="s">
        <v>185</v>
      </c>
      <c r="E56" s="27" t="s">
        <v>1705</v>
      </c>
    </row>
    <row r="57">
      <c r="A57" s="1" t="s">
        <v>178</v>
      </c>
      <c r="B57" s="1">
        <v>12</v>
      </c>
      <c r="C57" s="26" t="s">
        <v>3707</v>
      </c>
      <c r="D57" t="s">
        <v>180</v>
      </c>
      <c r="E57" s="27" t="s">
        <v>3708</v>
      </c>
      <c r="F57" s="28" t="s">
        <v>544</v>
      </c>
      <c r="G57" s="29">
        <v>310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1655</v>
      </c>
    </row>
    <row r="60" ht="25.5">
      <c r="A60" s="1" t="s">
        <v>185</v>
      </c>
      <c r="E60" s="27" t="s">
        <v>3709</v>
      </c>
    </row>
    <row r="61">
      <c r="A61" s="1" t="s">
        <v>178</v>
      </c>
      <c r="B61" s="1">
        <v>13</v>
      </c>
      <c r="C61" s="26" t="s">
        <v>1709</v>
      </c>
      <c r="D61" t="s">
        <v>180</v>
      </c>
      <c r="E61" s="27" t="s">
        <v>1710</v>
      </c>
      <c r="F61" s="28" t="s">
        <v>207</v>
      </c>
      <c r="G61" s="29">
        <v>56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1655</v>
      </c>
    </row>
    <row r="64" ht="25.5">
      <c r="A64" s="1" t="s">
        <v>185</v>
      </c>
      <c r="E64" s="27" t="s">
        <v>1711</v>
      </c>
    </row>
    <row r="65">
      <c r="A65" s="1" t="s">
        <v>178</v>
      </c>
      <c r="B65" s="1">
        <v>14</v>
      </c>
      <c r="C65" s="26" t="s">
        <v>3710</v>
      </c>
      <c r="D65" t="s">
        <v>180</v>
      </c>
      <c r="E65" s="27" t="s">
        <v>3711</v>
      </c>
      <c r="F65" s="28" t="s">
        <v>207</v>
      </c>
      <c r="G65" s="29">
        <v>120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1655</v>
      </c>
    </row>
    <row r="68" ht="25.5">
      <c r="A68" s="1" t="s">
        <v>185</v>
      </c>
      <c r="E68" s="27" t="s">
        <v>1711</v>
      </c>
    </row>
    <row r="69">
      <c r="A69" s="1" t="s">
        <v>178</v>
      </c>
      <c r="B69" s="1">
        <v>15</v>
      </c>
      <c r="C69" s="26" t="s">
        <v>1768</v>
      </c>
      <c r="D69" t="s">
        <v>180</v>
      </c>
      <c r="E69" s="27" t="s">
        <v>1769</v>
      </c>
      <c r="F69" s="28" t="s">
        <v>207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1655</v>
      </c>
    </row>
    <row r="72" ht="38.25">
      <c r="A72" s="1" t="s">
        <v>185</v>
      </c>
      <c r="E72" s="27" t="s">
        <v>1770</v>
      </c>
    </row>
    <row r="73">
      <c r="A73" s="1" t="s">
        <v>178</v>
      </c>
      <c r="B73" s="1">
        <v>16</v>
      </c>
      <c r="C73" s="26" t="s">
        <v>3712</v>
      </c>
      <c r="D73" t="s">
        <v>180</v>
      </c>
      <c r="E73" s="27" t="s">
        <v>3713</v>
      </c>
      <c r="F73" s="28" t="s">
        <v>544</v>
      </c>
      <c r="G73" s="29">
        <v>24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1655</v>
      </c>
    </row>
    <row r="76" ht="51">
      <c r="A76" s="1" t="s">
        <v>185</v>
      </c>
      <c r="E76" s="27" t="s">
        <v>1771</v>
      </c>
    </row>
    <row r="77" ht="25.5">
      <c r="A77" s="1" t="s">
        <v>178</v>
      </c>
      <c r="B77" s="1">
        <v>26</v>
      </c>
      <c r="C77" s="26" t="s">
        <v>3714</v>
      </c>
      <c r="D77" t="s">
        <v>180</v>
      </c>
      <c r="E77" s="27" t="s">
        <v>3715</v>
      </c>
      <c r="F77" s="28" t="s">
        <v>207</v>
      </c>
      <c r="G77" s="29">
        <v>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180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1655</v>
      </c>
    </row>
    <row r="80" ht="38.25">
      <c r="A80" s="1" t="s">
        <v>185</v>
      </c>
      <c r="E80" s="27" t="s">
        <v>1705</v>
      </c>
    </row>
    <row r="81">
      <c r="A81" s="1" t="s">
        <v>175</v>
      </c>
      <c r="C81" s="22" t="s">
        <v>1726</v>
      </c>
      <c r="E81" s="23" t="s">
        <v>1727</v>
      </c>
      <c r="L81" s="24">
        <f>SUMIFS(L82:L113,A82:A113,"P")</f>
        <v>0</v>
      </c>
      <c r="M81" s="24">
        <f>SUMIFS(M82:M113,A82:A113,"P")</f>
        <v>0</v>
      </c>
      <c r="N81" s="25"/>
    </row>
    <row r="82" ht="25.5">
      <c r="A82" s="1" t="s">
        <v>178</v>
      </c>
      <c r="B82" s="1">
        <v>17</v>
      </c>
      <c r="C82" s="26" t="s">
        <v>1728</v>
      </c>
      <c r="D82" t="s">
        <v>180</v>
      </c>
      <c r="E82" s="27" t="s">
        <v>1729</v>
      </c>
      <c r="F82" s="28" t="s">
        <v>207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1655</v>
      </c>
    </row>
    <row r="85" ht="63.75">
      <c r="A85" s="1" t="s">
        <v>185</v>
      </c>
      <c r="E85" s="27" t="s">
        <v>1730</v>
      </c>
    </row>
    <row r="86" ht="38.25">
      <c r="A86" s="1" t="s">
        <v>178</v>
      </c>
      <c r="B86" s="1">
        <v>18</v>
      </c>
      <c r="C86" s="26" t="s">
        <v>1731</v>
      </c>
      <c r="D86" t="s">
        <v>180</v>
      </c>
      <c r="E86" s="27" t="s">
        <v>1732</v>
      </c>
      <c r="F86" s="28" t="s">
        <v>207</v>
      </c>
      <c r="G86" s="29">
        <v>1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1655</v>
      </c>
    </row>
    <row r="89" ht="63.75">
      <c r="A89" s="1" t="s">
        <v>185</v>
      </c>
      <c r="E89" s="27" t="s">
        <v>1730</v>
      </c>
    </row>
    <row r="90" ht="25.5">
      <c r="A90" s="1" t="s">
        <v>178</v>
      </c>
      <c r="B90" s="1">
        <v>19</v>
      </c>
      <c r="C90" s="26" t="s">
        <v>1733</v>
      </c>
      <c r="D90" t="s">
        <v>180</v>
      </c>
      <c r="E90" s="27" t="s">
        <v>1734</v>
      </c>
      <c r="F90" s="28" t="s">
        <v>207</v>
      </c>
      <c r="G90" s="29">
        <v>1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1655</v>
      </c>
    </row>
    <row r="93" ht="38.25">
      <c r="A93" s="1" t="s">
        <v>185</v>
      </c>
      <c r="E93" s="27" t="s">
        <v>1735</v>
      </c>
    </row>
    <row r="94">
      <c r="A94" s="1" t="s">
        <v>178</v>
      </c>
      <c r="B94" s="1">
        <v>20</v>
      </c>
      <c r="C94" s="26" t="s">
        <v>3716</v>
      </c>
      <c r="D94" t="s">
        <v>180</v>
      </c>
      <c r="E94" s="27" t="s">
        <v>3717</v>
      </c>
      <c r="F94" s="28" t="s">
        <v>207</v>
      </c>
      <c r="G94" s="29">
        <v>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1655</v>
      </c>
    </row>
    <row r="97" ht="38.25">
      <c r="A97" s="1" t="s">
        <v>185</v>
      </c>
      <c r="E97" s="27" t="s">
        <v>1738</v>
      </c>
    </row>
    <row r="98" ht="25.5">
      <c r="A98" s="1" t="s">
        <v>178</v>
      </c>
      <c r="B98" s="1">
        <v>21</v>
      </c>
      <c r="C98" s="26" t="s">
        <v>3718</v>
      </c>
      <c r="D98" t="s">
        <v>180</v>
      </c>
      <c r="E98" s="27" t="s">
        <v>3719</v>
      </c>
      <c r="F98" s="28" t="s">
        <v>207</v>
      </c>
      <c r="G98" s="29">
        <v>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1655</v>
      </c>
    </row>
    <row r="101" ht="38.25">
      <c r="A101" s="1" t="s">
        <v>185</v>
      </c>
      <c r="E101" s="27" t="s">
        <v>1738</v>
      </c>
    </row>
    <row r="102">
      <c r="A102" s="1" t="s">
        <v>178</v>
      </c>
      <c r="B102" s="1">
        <v>22</v>
      </c>
      <c r="C102" s="26" t="s">
        <v>1742</v>
      </c>
      <c r="D102" t="s">
        <v>180</v>
      </c>
      <c r="E102" s="27" t="s">
        <v>1743</v>
      </c>
      <c r="F102" s="28" t="s">
        <v>352</v>
      </c>
      <c r="G102" s="29">
        <v>40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1655</v>
      </c>
    </row>
    <row r="105" ht="38.25">
      <c r="A105" s="1" t="s">
        <v>185</v>
      </c>
      <c r="E105" s="27" t="s">
        <v>1744</v>
      </c>
    </row>
    <row r="106">
      <c r="A106" s="1" t="s">
        <v>178</v>
      </c>
      <c r="B106" s="1">
        <v>23</v>
      </c>
      <c r="C106" s="26" t="s">
        <v>1745</v>
      </c>
      <c r="D106" t="s">
        <v>180</v>
      </c>
      <c r="E106" s="27" t="s">
        <v>1746</v>
      </c>
      <c r="F106" s="28" t="s">
        <v>352</v>
      </c>
      <c r="G106" s="29">
        <v>8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985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1655</v>
      </c>
    </row>
    <row r="109" ht="38.25">
      <c r="A109" s="1" t="s">
        <v>185</v>
      </c>
      <c r="E109" s="27" t="s">
        <v>1747</v>
      </c>
    </row>
    <row r="110" ht="25.5">
      <c r="A110" s="1" t="s">
        <v>178</v>
      </c>
      <c r="B110" s="1">
        <v>27</v>
      </c>
      <c r="C110" s="26" t="s">
        <v>3720</v>
      </c>
      <c r="D110" t="s">
        <v>180</v>
      </c>
      <c r="E110" s="27" t="s">
        <v>3721</v>
      </c>
      <c r="F110" s="28" t="s">
        <v>352</v>
      </c>
      <c r="G110" s="29">
        <v>48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180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1655</v>
      </c>
    </row>
    <row r="113" ht="89.25">
      <c r="A113" s="1" t="s">
        <v>185</v>
      </c>
      <c r="E113" s="27" t="s">
        <v>3722</v>
      </c>
    </row>
    <row r="114">
      <c r="A114" s="1" t="s">
        <v>175</v>
      </c>
      <c r="C114" s="22" t="s">
        <v>369</v>
      </c>
      <c r="E114" s="23" t="s">
        <v>855</v>
      </c>
      <c r="L114" s="24">
        <f>SUMIFS(L115:L122,A115:A122,"P")</f>
        <v>0</v>
      </c>
      <c r="M114" s="24">
        <f>SUMIFS(M115:M122,A115:A122,"P")</f>
        <v>0</v>
      </c>
      <c r="N114" s="25"/>
    </row>
    <row r="115" ht="25.5">
      <c r="A115" s="1" t="s">
        <v>178</v>
      </c>
      <c r="B115" s="1">
        <v>24</v>
      </c>
      <c r="C115" s="26" t="s">
        <v>666</v>
      </c>
      <c r="D115" t="s">
        <v>372</v>
      </c>
      <c r="E115" s="27" t="s">
        <v>667</v>
      </c>
      <c r="F115" s="28" t="s">
        <v>374</v>
      </c>
      <c r="G115" s="29">
        <v>27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38.25">
      <c r="A116" s="1" t="s">
        <v>183</v>
      </c>
      <c r="E116" s="27" t="s">
        <v>1554</v>
      </c>
    </row>
    <row r="117">
      <c r="A117" s="1" t="s">
        <v>184</v>
      </c>
      <c r="E117" s="33" t="s">
        <v>3513</v>
      </c>
    </row>
    <row r="118" ht="153">
      <c r="A118" s="1" t="s">
        <v>185</v>
      </c>
      <c r="E118" s="27" t="s">
        <v>859</v>
      </c>
    </row>
    <row r="119" ht="25.5">
      <c r="A119" s="1" t="s">
        <v>178</v>
      </c>
      <c r="B119" s="1">
        <v>25</v>
      </c>
      <c r="C119" s="26" t="s">
        <v>1794</v>
      </c>
      <c r="D119" t="s">
        <v>372</v>
      </c>
      <c r="E119" s="27" t="s">
        <v>1795</v>
      </c>
      <c r="F119" s="28" t="s">
        <v>374</v>
      </c>
      <c r="G119" s="29">
        <v>0.10000000000000001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180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 ht="38.25">
      <c r="A120" s="1" t="s">
        <v>183</v>
      </c>
      <c r="E120" s="27" t="s">
        <v>1792</v>
      </c>
    </row>
    <row r="121">
      <c r="A121" s="1" t="s">
        <v>184</v>
      </c>
      <c r="E121" s="33" t="s">
        <v>1796</v>
      </c>
    </row>
    <row r="122" ht="153">
      <c r="A122" s="1" t="s">
        <v>185</v>
      </c>
      <c r="E122" s="27" t="s">
        <v>859</v>
      </c>
    </row>
  </sheetData>
  <sheetProtection sheet="1" objects="1" scenarios="1" spinCount="100000" saltValue="y8zzghbJMUZmqA4qhWyIiKuOKRKPp6xHYRq38BlBslXzHMBSUR5ZnZjJwjMeN2HYwgFnmkPBskFhxusg+4bbOg==" hashValue="6HtJmYOZAYSu0YcdaXGdQNSxkTiFycz4vl8WEUPn84FPqxhoN/EQYRl9wb2pbxRtHAK2A4ECkFjj1rUBUnIxL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120</v>
      </c>
      <c r="M3" s="20">
        <f>Rekapitulace!C64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120</v>
      </c>
      <c r="D4" s="1"/>
      <c r="E4" s="17" t="s">
        <v>121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COUNTIFS(L8:L77,"=0",A8:A77,"P")+COUNTIFS(L8:L77,"",A8:A77,"P")+SUM(Q8:Q77)</f>
        <v>0</v>
      </c>
    </row>
    <row r="8">
      <c r="A8" s="1" t="s">
        <v>173</v>
      </c>
      <c r="C8" s="22" t="s">
        <v>3723</v>
      </c>
      <c r="E8" s="23" t="s">
        <v>123</v>
      </c>
      <c r="L8" s="24">
        <f>L9+L42+L47+L68</f>
        <v>0</v>
      </c>
      <c r="M8" s="24">
        <f>M9+M42+M47+M68</f>
        <v>0</v>
      </c>
      <c r="N8" s="25"/>
    </row>
    <row r="9">
      <c r="A9" s="1" t="s">
        <v>175</v>
      </c>
      <c r="C9" s="22" t="s">
        <v>3427</v>
      </c>
      <c r="E9" s="23" t="s">
        <v>3428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178</v>
      </c>
      <c r="B10" s="1">
        <v>1</v>
      </c>
      <c r="C10" s="26" t="s">
        <v>3724</v>
      </c>
      <c r="D10" t="s">
        <v>180</v>
      </c>
      <c r="E10" s="27" t="s">
        <v>3725</v>
      </c>
      <c r="F10" s="28" t="s">
        <v>207</v>
      </c>
      <c r="G10" s="29">
        <v>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3726</v>
      </c>
    </row>
    <row r="13" ht="114.75">
      <c r="A13" s="1" t="s">
        <v>185</v>
      </c>
      <c r="E13" s="27" t="s">
        <v>3467</v>
      </c>
    </row>
    <row r="14" ht="25.5">
      <c r="A14" s="1" t="s">
        <v>178</v>
      </c>
      <c r="B14" s="1">
        <v>2</v>
      </c>
      <c r="C14" s="26" t="s">
        <v>3727</v>
      </c>
      <c r="D14" t="s">
        <v>180</v>
      </c>
      <c r="E14" s="27" t="s">
        <v>3728</v>
      </c>
      <c r="F14" s="28" t="s">
        <v>207</v>
      </c>
      <c r="G14" s="29">
        <v>7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3726</v>
      </c>
    </row>
    <row r="17" ht="114.75">
      <c r="A17" s="1" t="s">
        <v>185</v>
      </c>
      <c r="E17" s="27" t="s">
        <v>3467</v>
      </c>
    </row>
    <row r="18">
      <c r="A18" s="1" t="s">
        <v>178</v>
      </c>
      <c r="B18" s="1">
        <v>3</v>
      </c>
      <c r="C18" s="26" t="s">
        <v>3729</v>
      </c>
      <c r="D18" t="s">
        <v>180</v>
      </c>
      <c r="E18" s="27" t="s">
        <v>3730</v>
      </c>
      <c r="F18" s="28" t="s">
        <v>207</v>
      </c>
      <c r="G18" s="29">
        <v>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3726</v>
      </c>
    </row>
    <row r="21" ht="114.75">
      <c r="A21" s="1" t="s">
        <v>185</v>
      </c>
      <c r="E21" s="27" t="s">
        <v>3467</v>
      </c>
    </row>
    <row r="22">
      <c r="A22" s="1" t="s">
        <v>178</v>
      </c>
      <c r="B22" s="1">
        <v>4</v>
      </c>
      <c r="C22" s="26" t="s">
        <v>3731</v>
      </c>
      <c r="D22" t="s">
        <v>180</v>
      </c>
      <c r="E22" s="27" t="s">
        <v>3732</v>
      </c>
      <c r="F22" s="28" t="s">
        <v>207</v>
      </c>
      <c r="G22" s="29">
        <v>22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3726</v>
      </c>
    </row>
    <row r="25" ht="114.75">
      <c r="A25" s="1" t="s">
        <v>185</v>
      </c>
      <c r="E25" s="27" t="s">
        <v>3467</v>
      </c>
    </row>
    <row r="26" ht="25.5">
      <c r="A26" s="1" t="s">
        <v>178</v>
      </c>
      <c r="B26" s="1">
        <v>5</v>
      </c>
      <c r="C26" s="26" t="s">
        <v>3733</v>
      </c>
      <c r="D26" t="s">
        <v>180</v>
      </c>
      <c r="E26" s="27" t="s">
        <v>3734</v>
      </c>
      <c r="F26" s="28" t="s">
        <v>207</v>
      </c>
      <c r="G26" s="29">
        <v>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3735</v>
      </c>
    </row>
    <row r="29" ht="76.5">
      <c r="A29" s="1" t="s">
        <v>185</v>
      </c>
      <c r="E29" s="27" t="s">
        <v>3736</v>
      </c>
    </row>
    <row r="30" ht="25.5">
      <c r="A30" s="1" t="s">
        <v>178</v>
      </c>
      <c r="B30" s="1">
        <v>6</v>
      </c>
      <c r="C30" s="26" t="s">
        <v>3737</v>
      </c>
      <c r="D30" t="s">
        <v>180</v>
      </c>
      <c r="E30" s="27" t="s">
        <v>3738</v>
      </c>
      <c r="F30" s="28" t="s">
        <v>207</v>
      </c>
      <c r="G30" s="29">
        <v>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985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3735</v>
      </c>
    </row>
    <row r="33" ht="76.5">
      <c r="A33" s="1" t="s">
        <v>185</v>
      </c>
      <c r="E33" s="27" t="s">
        <v>3739</v>
      </c>
    </row>
    <row r="34">
      <c r="A34" s="1" t="s">
        <v>178</v>
      </c>
      <c r="B34" s="1">
        <v>14</v>
      </c>
      <c r="C34" s="26" t="s">
        <v>3740</v>
      </c>
      <c r="D34" t="s">
        <v>180</v>
      </c>
      <c r="E34" s="27" t="s">
        <v>3741</v>
      </c>
      <c r="F34" s="28" t="s">
        <v>544</v>
      </c>
      <c r="G34" s="29">
        <v>40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  <c r="E36" s="33" t="s">
        <v>3726</v>
      </c>
    </row>
    <row r="37" ht="114.75">
      <c r="A37" s="1" t="s">
        <v>185</v>
      </c>
      <c r="E37" s="27" t="s">
        <v>3522</v>
      </c>
    </row>
    <row r="38">
      <c r="A38" s="1" t="s">
        <v>178</v>
      </c>
      <c r="B38" s="1">
        <v>15</v>
      </c>
      <c r="C38" s="26" t="s">
        <v>3742</v>
      </c>
      <c r="D38" t="s">
        <v>180</v>
      </c>
      <c r="E38" s="27" t="s">
        <v>3743</v>
      </c>
      <c r="F38" s="28" t="s">
        <v>544</v>
      </c>
      <c r="G38" s="29">
        <v>22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180</v>
      </c>
    </row>
    <row r="40">
      <c r="A40" s="1" t="s">
        <v>184</v>
      </c>
      <c r="E40" s="33" t="s">
        <v>3726</v>
      </c>
    </row>
    <row r="41" ht="114.75">
      <c r="A41" s="1" t="s">
        <v>185</v>
      </c>
      <c r="E41" s="27" t="s">
        <v>3522</v>
      </c>
    </row>
    <row r="42">
      <c r="A42" s="1" t="s">
        <v>175</v>
      </c>
      <c r="C42" s="22" t="s">
        <v>3744</v>
      </c>
      <c r="E42" s="23" t="s">
        <v>3582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178</v>
      </c>
      <c r="B43" s="1">
        <v>11</v>
      </c>
      <c r="C43" s="26" t="s">
        <v>3745</v>
      </c>
      <c r="D43" t="s">
        <v>180</v>
      </c>
      <c r="E43" s="27" t="s">
        <v>3746</v>
      </c>
      <c r="F43" s="28" t="s">
        <v>207</v>
      </c>
      <c r="G43" s="29">
        <v>7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3747</v>
      </c>
    </row>
    <row r="46" ht="102">
      <c r="A46" s="1" t="s">
        <v>185</v>
      </c>
      <c r="E46" s="27" t="s">
        <v>3597</v>
      </c>
    </row>
    <row r="47">
      <c r="A47" s="1" t="s">
        <v>175</v>
      </c>
      <c r="C47" s="22" t="s">
        <v>3632</v>
      </c>
      <c r="E47" s="23" t="s">
        <v>3748</v>
      </c>
      <c r="L47" s="24">
        <f>SUMIFS(L48:L67,A48:A67,"P")</f>
        <v>0</v>
      </c>
      <c r="M47" s="24">
        <f>SUMIFS(M48:M67,A48:A67,"P")</f>
        <v>0</v>
      </c>
      <c r="N47" s="25"/>
    </row>
    <row r="48">
      <c r="A48" s="1" t="s">
        <v>178</v>
      </c>
      <c r="B48" s="1">
        <v>7</v>
      </c>
      <c r="C48" s="26" t="s">
        <v>3749</v>
      </c>
      <c r="D48" t="s">
        <v>180</v>
      </c>
      <c r="E48" s="27" t="s">
        <v>3750</v>
      </c>
      <c r="F48" s="28" t="s">
        <v>207</v>
      </c>
      <c r="G48" s="29">
        <v>8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3747</v>
      </c>
    </row>
    <row r="51" ht="89.25">
      <c r="A51" s="1" t="s">
        <v>185</v>
      </c>
      <c r="E51" s="27" t="s">
        <v>3566</v>
      </c>
    </row>
    <row r="52">
      <c r="A52" s="1" t="s">
        <v>178</v>
      </c>
      <c r="B52" s="1">
        <v>8</v>
      </c>
      <c r="C52" s="26" t="s">
        <v>3567</v>
      </c>
      <c r="D52" t="s">
        <v>180</v>
      </c>
      <c r="E52" s="27" t="s">
        <v>3568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985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3747</v>
      </c>
    </row>
    <row r="55" ht="76.5">
      <c r="A55" s="1" t="s">
        <v>185</v>
      </c>
      <c r="E55" s="27" t="s">
        <v>3569</v>
      </c>
    </row>
    <row r="56">
      <c r="A56" s="1" t="s">
        <v>178</v>
      </c>
      <c r="B56" s="1">
        <v>9</v>
      </c>
      <c r="C56" s="26" t="s">
        <v>3570</v>
      </c>
      <c r="D56" t="s">
        <v>180</v>
      </c>
      <c r="E56" s="27" t="s">
        <v>3571</v>
      </c>
      <c r="F56" s="28" t="s">
        <v>207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985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3747</v>
      </c>
    </row>
    <row r="59" ht="89.25">
      <c r="A59" s="1" t="s">
        <v>185</v>
      </c>
      <c r="E59" s="27" t="s">
        <v>3572</v>
      </c>
    </row>
    <row r="60">
      <c r="A60" s="1" t="s">
        <v>178</v>
      </c>
      <c r="B60" s="1">
        <v>10</v>
      </c>
      <c r="C60" s="26" t="s">
        <v>3573</v>
      </c>
      <c r="D60" t="s">
        <v>180</v>
      </c>
      <c r="E60" s="27" t="s">
        <v>364</v>
      </c>
      <c r="F60" s="28" t="s">
        <v>207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985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3747</v>
      </c>
    </row>
    <row r="63" ht="89.25">
      <c r="A63" s="1" t="s">
        <v>185</v>
      </c>
      <c r="E63" s="27" t="s">
        <v>3574</v>
      </c>
    </row>
    <row r="64">
      <c r="A64" s="1" t="s">
        <v>178</v>
      </c>
      <c r="B64" s="1">
        <v>16</v>
      </c>
      <c r="C64" s="26" t="s">
        <v>3751</v>
      </c>
      <c r="D64" t="s">
        <v>180</v>
      </c>
      <c r="E64" s="27" t="s">
        <v>3752</v>
      </c>
      <c r="F64" s="28" t="s">
        <v>207</v>
      </c>
      <c r="G64" s="29">
        <v>0.5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3747</v>
      </c>
    </row>
    <row r="67" ht="114.75">
      <c r="A67" s="1" t="s">
        <v>185</v>
      </c>
      <c r="E67" s="27" t="s">
        <v>3753</v>
      </c>
    </row>
    <row r="68">
      <c r="A68" s="1" t="s">
        <v>175</v>
      </c>
      <c r="C68" s="22" t="s">
        <v>369</v>
      </c>
      <c r="E68" s="23" t="s">
        <v>855</v>
      </c>
      <c r="L68" s="24">
        <f>SUMIFS(L69:L76,A69:A76,"P")</f>
        <v>0</v>
      </c>
      <c r="M68" s="24">
        <f>SUMIFS(M69:M76,A69:A76,"P")</f>
        <v>0</v>
      </c>
      <c r="N68" s="25"/>
    </row>
    <row r="69" ht="25.5">
      <c r="A69" s="1" t="s">
        <v>178</v>
      </c>
      <c r="B69" s="1">
        <v>12</v>
      </c>
      <c r="C69" s="26" t="s">
        <v>1521</v>
      </c>
      <c r="D69" t="s">
        <v>372</v>
      </c>
      <c r="E69" s="27" t="s">
        <v>1522</v>
      </c>
      <c r="F69" s="28" t="s">
        <v>374</v>
      </c>
      <c r="G69" s="29">
        <v>0.10000000000000001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180</v>
      </c>
      <c r="O69" s="32">
        <f>M69*AA69</f>
        <v>0</v>
      </c>
      <c r="P69" s="1">
        <v>3</v>
      </c>
      <c r="AA69" s="1">
        <f>IF(P69=1,$O$3,IF(P69=2,$O$4,$O$5))</f>
        <v>0</v>
      </c>
    </row>
    <row r="70" ht="38.25">
      <c r="A70" s="1" t="s">
        <v>183</v>
      </c>
      <c r="E70" s="27" t="s">
        <v>1792</v>
      </c>
    </row>
    <row r="71">
      <c r="A71" s="1" t="s">
        <v>184</v>
      </c>
      <c r="E71" s="33" t="s">
        <v>1796</v>
      </c>
    </row>
    <row r="72" ht="153">
      <c r="A72" s="1" t="s">
        <v>185</v>
      </c>
      <c r="E72" s="27" t="s">
        <v>859</v>
      </c>
    </row>
    <row r="73" ht="25.5">
      <c r="A73" s="1" t="s">
        <v>178</v>
      </c>
      <c r="B73" s="1">
        <v>13</v>
      </c>
      <c r="C73" s="26" t="s">
        <v>1794</v>
      </c>
      <c r="D73" t="s">
        <v>372</v>
      </c>
      <c r="E73" s="27" t="s">
        <v>1795</v>
      </c>
      <c r="F73" s="28" t="s">
        <v>374</v>
      </c>
      <c r="G73" s="29">
        <v>0.10000000000000001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180</v>
      </c>
      <c r="O73" s="32">
        <f>M73*AA73</f>
        <v>0</v>
      </c>
      <c r="P73" s="1">
        <v>3</v>
      </c>
      <c r="AA73" s="1">
        <f>IF(P73=1,$O$3,IF(P73=2,$O$4,$O$5))</f>
        <v>0</v>
      </c>
    </row>
    <row r="74" ht="38.25">
      <c r="A74" s="1" t="s">
        <v>183</v>
      </c>
      <c r="E74" s="27" t="s">
        <v>1792</v>
      </c>
    </row>
    <row r="75">
      <c r="A75" s="1" t="s">
        <v>184</v>
      </c>
      <c r="E75" s="33" t="s">
        <v>1796</v>
      </c>
    </row>
    <row r="76" ht="153">
      <c r="A76" s="1" t="s">
        <v>185</v>
      </c>
      <c r="E76" s="27" t="s">
        <v>859</v>
      </c>
    </row>
  </sheetData>
  <sheetProtection sheet="1" objects="1" scenarios="1" spinCount="100000" saltValue="NrITcdHQdMyc9wg8LMJlU0/vwhRIxBZMJbdDa63QS4RiWF+1d9DauRpF1rYcfZhakTg+zMCpo560DmF3kVkyxQ==" hashValue="2tZXOvhZKCCqM7lElH1zb/j2EMjFi7pRzkL9g8CDaAAUCNyw7asNzTny2TvYg/1mryJQV7PPqKu2WhH1sg66Z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COUNTIFS(L8:L159,"=0",A8:A159,"P")+COUNTIFS(L8:L159,"",A8:A159,"P")+SUM(Q8:Q159)</f>
        <v>0</v>
      </c>
    </row>
    <row r="8">
      <c r="A8" s="1" t="s">
        <v>173</v>
      </c>
      <c r="C8" s="22" t="s">
        <v>562</v>
      </c>
      <c r="E8" s="23" t="s">
        <v>21</v>
      </c>
      <c r="L8" s="24">
        <f>L9+L50+L59+L64+L77+L82+L119+L124+L133+L150</f>
        <v>0</v>
      </c>
      <c r="M8" s="24">
        <f>M9+M50+M59+M64+M77+M82+M119+M124+M133+M150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SUMIFS(L10:L49,A10:A49,"P")</f>
        <v>0</v>
      </c>
      <c r="M9" s="24">
        <f>SUMIFS(M10:M49,A10:A49,"P")</f>
        <v>0</v>
      </c>
      <c r="N9" s="25"/>
    </row>
    <row r="10">
      <c r="A10" s="1" t="s">
        <v>178</v>
      </c>
      <c r="B10" s="1">
        <v>2</v>
      </c>
      <c r="C10" s="26" t="s">
        <v>563</v>
      </c>
      <c r="D10" t="s">
        <v>180</v>
      </c>
      <c r="E10" s="27" t="s">
        <v>564</v>
      </c>
      <c r="F10" s="28" t="s">
        <v>182</v>
      </c>
      <c r="G10" s="29">
        <v>80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183</v>
      </c>
      <c r="E11" s="27" t="s">
        <v>566</v>
      </c>
    </row>
    <row r="12">
      <c r="A12" s="1" t="s">
        <v>184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3</v>
      </c>
      <c r="C14" s="26" t="s">
        <v>567</v>
      </c>
      <c r="D14" t="s">
        <v>180</v>
      </c>
      <c r="E14" s="27" t="s">
        <v>568</v>
      </c>
      <c r="F14" s="28" t="s">
        <v>182</v>
      </c>
      <c r="G14" s="29">
        <v>2318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568</v>
      </c>
    </row>
    <row r="16" ht="38.25">
      <c r="A16" s="1" t="s">
        <v>184</v>
      </c>
      <c r="E16" s="33" t="s">
        <v>569</v>
      </c>
    </row>
    <row r="17" ht="242.25">
      <c r="A17" s="1" t="s">
        <v>185</v>
      </c>
      <c r="E17" s="27" t="s">
        <v>570</v>
      </c>
    </row>
    <row r="18">
      <c r="A18" s="1" t="s">
        <v>178</v>
      </c>
      <c r="B18" s="1">
        <v>4</v>
      </c>
      <c r="C18" s="26" t="s">
        <v>571</v>
      </c>
      <c r="D18" t="s">
        <v>180</v>
      </c>
      <c r="E18" s="27" t="s">
        <v>572</v>
      </c>
      <c r="F18" s="28" t="s">
        <v>194</v>
      </c>
      <c r="G18" s="29">
        <v>250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572</v>
      </c>
    </row>
    <row r="20">
      <c r="A20" s="1" t="s">
        <v>184</v>
      </c>
    </row>
    <row r="21" ht="63.75">
      <c r="A21" s="1" t="s">
        <v>185</v>
      </c>
      <c r="E21" s="27" t="s">
        <v>573</v>
      </c>
    </row>
    <row r="22">
      <c r="A22" s="1" t="s">
        <v>178</v>
      </c>
      <c r="B22" s="1">
        <v>5</v>
      </c>
      <c r="C22" s="26" t="s">
        <v>574</v>
      </c>
      <c r="D22" t="s">
        <v>180</v>
      </c>
      <c r="E22" s="27" t="s">
        <v>575</v>
      </c>
      <c r="F22" s="28" t="s">
        <v>182</v>
      </c>
      <c r="G22" s="29">
        <v>131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575</v>
      </c>
    </row>
    <row r="24">
      <c r="A24" s="1" t="s">
        <v>184</v>
      </c>
    </row>
    <row r="25" ht="216.75">
      <c r="A25" s="1" t="s">
        <v>185</v>
      </c>
      <c r="E25" s="27" t="s">
        <v>576</v>
      </c>
    </row>
    <row r="26">
      <c r="A26" s="1" t="s">
        <v>178</v>
      </c>
      <c r="B26" s="1">
        <v>6</v>
      </c>
      <c r="C26" s="26" t="s">
        <v>577</v>
      </c>
      <c r="D26" t="s">
        <v>180</v>
      </c>
      <c r="E26" s="27" t="s">
        <v>578</v>
      </c>
      <c r="F26" s="28" t="s">
        <v>182</v>
      </c>
      <c r="G26" s="29">
        <v>61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578</v>
      </c>
    </row>
    <row r="28">
      <c r="A28" s="1" t="s">
        <v>184</v>
      </c>
    </row>
    <row r="29" ht="216.75">
      <c r="A29" s="1" t="s">
        <v>185</v>
      </c>
      <c r="E29" s="27" t="s">
        <v>576</v>
      </c>
    </row>
    <row r="30">
      <c r="A30" s="1" t="s">
        <v>178</v>
      </c>
      <c r="B30" s="1">
        <v>7</v>
      </c>
      <c r="C30" s="26" t="s">
        <v>579</v>
      </c>
      <c r="D30" t="s">
        <v>180</v>
      </c>
      <c r="E30" s="27" t="s">
        <v>580</v>
      </c>
      <c r="F30" s="28" t="s">
        <v>201</v>
      </c>
      <c r="G30" s="29">
        <v>1690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580</v>
      </c>
    </row>
    <row r="32">
      <c r="A32" s="1" t="s">
        <v>184</v>
      </c>
    </row>
    <row r="33" ht="25.5">
      <c r="A33" s="1" t="s">
        <v>185</v>
      </c>
      <c r="E33" s="27" t="s">
        <v>581</v>
      </c>
    </row>
    <row r="34">
      <c r="A34" s="1" t="s">
        <v>178</v>
      </c>
      <c r="B34" s="1">
        <v>8</v>
      </c>
      <c r="C34" s="26" t="s">
        <v>582</v>
      </c>
      <c r="D34" t="s">
        <v>180</v>
      </c>
      <c r="E34" s="27" t="s">
        <v>583</v>
      </c>
      <c r="F34" s="28" t="s">
        <v>201</v>
      </c>
      <c r="G34" s="29">
        <v>1220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583</v>
      </c>
    </row>
    <row r="36">
      <c r="A36" s="1" t="s">
        <v>184</v>
      </c>
    </row>
    <row r="37" ht="51">
      <c r="A37" s="1" t="s">
        <v>185</v>
      </c>
      <c r="E37" s="27" t="s">
        <v>584</v>
      </c>
    </row>
    <row r="38">
      <c r="A38" s="1" t="s">
        <v>178</v>
      </c>
      <c r="B38" s="1">
        <v>9</v>
      </c>
      <c r="C38" s="26" t="s">
        <v>585</v>
      </c>
      <c r="D38" t="s">
        <v>180</v>
      </c>
      <c r="E38" s="27" t="s">
        <v>586</v>
      </c>
      <c r="F38" s="28" t="s">
        <v>201</v>
      </c>
      <c r="G38" s="29">
        <v>1220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586</v>
      </c>
    </row>
    <row r="40">
      <c r="A40" s="1" t="s">
        <v>184</v>
      </c>
    </row>
    <row r="41" ht="25.5">
      <c r="A41" s="1" t="s">
        <v>185</v>
      </c>
      <c r="E41" s="27" t="s">
        <v>587</v>
      </c>
    </row>
    <row r="42">
      <c r="A42" s="1" t="s">
        <v>178</v>
      </c>
      <c r="B42" s="1">
        <v>10</v>
      </c>
      <c r="C42" s="26" t="s">
        <v>588</v>
      </c>
      <c r="D42" t="s">
        <v>180</v>
      </c>
      <c r="E42" s="27" t="s">
        <v>589</v>
      </c>
      <c r="F42" s="28" t="s">
        <v>201</v>
      </c>
      <c r="G42" s="29">
        <v>1220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565</v>
      </c>
      <c r="O42" s="32">
        <f>M42*AA42</f>
        <v>0</v>
      </c>
      <c r="P42" s="1">
        <v>3</v>
      </c>
      <c r="AA42" s="1">
        <f>IF(P42=1,$O$3,IF(P42=2,$O$4,$O$5))</f>
        <v>0</v>
      </c>
    </row>
    <row r="43" ht="25.5">
      <c r="A43" s="1" t="s">
        <v>183</v>
      </c>
      <c r="E43" s="27" t="s">
        <v>590</v>
      </c>
    </row>
    <row r="44">
      <c r="A44" s="1" t="s">
        <v>184</v>
      </c>
    </row>
    <row r="45">
      <c r="A45" s="1" t="s">
        <v>185</v>
      </c>
      <c r="E45" s="27" t="s">
        <v>180</v>
      </c>
    </row>
    <row r="46">
      <c r="A46" s="1" t="s">
        <v>178</v>
      </c>
      <c r="B46" s="1">
        <v>11</v>
      </c>
      <c r="C46" s="26" t="s">
        <v>591</v>
      </c>
      <c r="D46" t="s">
        <v>180</v>
      </c>
      <c r="E46" s="27" t="s">
        <v>592</v>
      </c>
      <c r="F46" s="28" t="s">
        <v>182</v>
      </c>
      <c r="G46" s="29">
        <v>244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565</v>
      </c>
      <c r="O46" s="32">
        <f>M46*AA46</f>
        <v>0</v>
      </c>
      <c r="P46" s="1">
        <v>3</v>
      </c>
      <c r="AA46" s="1">
        <f>IF(P46=1,$O$3,IF(P46=2,$O$4,$O$5))</f>
        <v>0</v>
      </c>
    </row>
    <row r="47" ht="153">
      <c r="A47" s="1" t="s">
        <v>183</v>
      </c>
      <c r="E47" s="27" t="s">
        <v>593</v>
      </c>
    </row>
    <row r="48">
      <c r="A48" s="1" t="s">
        <v>184</v>
      </c>
    </row>
    <row r="49">
      <c r="A49" s="1" t="s">
        <v>185</v>
      </c>
      <c r="E49" s="27" t="s">
        <v>180</v>
      </c>
    </row>
    <row r="50">
      <c r="A50" s="1" t="s">
        <v>175</v>
      </c>
      <c r="C50" s="22" t="s">
        <v>594</v>
      </c>
      <c r="E50" s="23" t="s">
        <v>595</v>
      </c>
      <c r="L50" s="24">
        <f>SUMIFS(L51:L58,A51:A58,"P")</f>
        <v>0</v>
      </c>
      <c r="M50" s="24">
        <f>SUMIFS(M51:M58,A51:A58,"P")</f>
        <v>0</v>
      </c>
      <c r="N50" s="25"/>
    </row>
    <row r="51">
      <c r="A51" s="1" t="s">
        <v>178</v>
      </c>
      <c r="B51" s="1">
        <v>12</v>
      </c>
      <c r="C51" s="26" t="s">
        <v>596</v>
      </c>
      <c r="D51" t="s">
        <v>180</v>
      </c>
      <c r="E51" s="27" t="s">
        <v>597</v>
      </c>
      <c r="F51" s="28" t="s">
        <v>182</v>
      </c>
      <c r="G51" s="29">
        <v>153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565</v>
      </c>
      <c r="O51" s="32">
        <f>M51*AA51</f>
        <v>0</v>
      </c>
      <c r="P51" s="1">
        <v>3</v>
      </c>
      <c r="AA51" s="1">
        <f>IF(P51=1,$O$3,IF(P51=2,$O$4,$O$5))</f>
        <v>0</v>
      </c>
    </row>
    <row r="52" ht="140.25">
      <c r="A52" s="1" t="s">
        <v>183</v>
      </c>
      <c r="E52" s="27" t="s">
        <v>598</v>
      </c>
    </row>
    <row r="53">
      <c r="A53" s="1" t="s">
        <v>184</v>
      </c>
    </row>
    <row r="54">
      <c r="A54" s="1" t="s">
        <v>185</v>
      </c>
      <c r="E54" s="27" t="s">
        <v>180</v>
      </c>
    </row>
    <row r="55">
      <c r="A55" s="1" t="s">
        <v>178</v>
      </c>
      <c r="B55" s="1">
        <v>13</v>
      </c>
      <c r="C55" s="26" t="s">
        <v>599</v>
      </c>
      <c r="D55" t="s">
        <v>180</v>
      </c>
      <c r="E55" s="27" t="s">
        <v>600</v>
      </c>
      <c r="F55" s="28" t="s">
        <v>201</v>
      </c>
      <c r="G55" s="29">
        <v>914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565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601</v>
      </c>
    </row>
    <row r="57">
      <c r="A57" s="1" t="s">
        <v>184</v>
      </c>
    </row>
    <row r="58" ht="51">
      <c r="A58" s="1" t="s">
        <v>185</v>
      </c>
      <c r="E58" s="27" t="s">
        <v>602</v>
      </c>
    </row>
    <row r="59">
      <c r="A59" s="1" t="s">
        <v>175</v>
      </c>
      <c r="C59" s="22" t="s">
        <v>603</v>
      </c>
      <c r="E59" s="23" t="s">
        <v>604</v>
      </c>
      <c r="L59" s="24">
        <f>SUMIFS(L60:L63,A60:A63,"P")</f>
        <v>0</v>
      </c>
      <c r="M59" s="24">
        <f>SUMIFS(M60:M63,A60:A63,"P")</f>
        <v>0</v>
      </c>
      <c r="N59" s="25"/>
    </row>
    <row r="60">
      <c r="A60" s="1" t="s">
        <v>178</v>
      </c>
      <c r="B60" s="1">
        <v>14</v>
      </c>
      <c r="C60" s="26" t="s">
        <v>605</v>
      </c>
      <c r="D60" t="s">
        <v>180</v>
      </c>
      <c r="E60" s="27" t="s">
        <v>606</v>
      </c>
      <c r="F60" s="28" t="s">
        <v>201</v>
      </c>
      <c r="G60" s="29">
        <v>623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565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606</v>
      </c>
    </row>
    <row r="62">
      <c r="A62" s="1" t="s">
        <v>184</v>
      </c>
    </row>
    <row r="63" ht="89.25">
      <c r="A63" s="1" t="s">
        <v>185</v>
      </c>
      <c r="E63" s="27" t="s">
        <v>607</v>
      </c>
    </row>
    <row r="64">
      <c r="A64" s="1" t="s">
        <v>175</v>
      </c>
      <c r="C64" s="22" t="s">
        <v>608</v>
      </c>
      <c r="E64" s="23" t="s">
        <v>609</v>
      </c>
      <c r="L64" s="24">
        <f>SUMIFS(L65:L76,A65:A76,"P")</f>
        <v>0</v>
      </c>
      <c r="M64" s="24">
        <f>SUMIFS(M65:M76,A65:A76,"P")</f>
        <v>0</v>
      </c>
      <c r="N64" s="25"/>
    </row>
    <row r="65" ht="25.5">
      <c r="A65" s="1" t="s">
        <v>178</v>
      </c>
      <c r="B65" s="1">
        <v>15</v>
      </c>
      <c r="C65" s="26" t="s">
        <v>610</v>
      </c>
      <c r="D65" t="s">
        <v>180</v>
      </c>
      <c r="E65" s="27" t="s">
        <v>611</v>
      </c>
      <c r="F65" s="28" t="s">
        <v>182</v>
      </c>
      <c r="G65" s="29">
        <v>507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565</v>
      </c>
      <c r="O65" s="32">
        <f>M65*AA65</f>
        <v>0</v>
      </c>
      <c r="P65" s="1">
        <v>3</v>
      </c>
      <c r="AA65" s="1">
        <f>IF(P65=1,$O$3,IF(P65=2,$O$4,$O$5))</f>
        <v>0</v>
      </c>
    </row>
    <row r="66" ht="191.25">
      <c r="A66" s="1" t="s">
        <v>183</v>
      </c>
      <c r="E66" s="27" t="s">
        <v>612</v>
      </c>
    </row>
    <row r="67">
      <c r="A67" s="1" t="s">
        <v>184</v>
      </c>
    </row>
    <row r="68">
      <c r="A68" s="1" t="s">
        <v>185</v>
      </c>
      <c r="E68" s="27" t="s">
        <v>180</v>
      </c>
    </row>
    <row r="69" ht="25.5">
      <c r="A69" s="1" t="s">
        <v>178</v>
      </c>
      <c r="B69" s="1">
        <v>16</v>
      </c>
      <c r="C69" s="26" t="s">
        <v>613</v>
      </c>
      <c r="D69" t="s">
        <v>180</v>
      </c>
      <c r="E69" s="27" t="s">
        <v>614</v>
      </c>
      <c r="F69" s="28" t="s">
        <v>182</v>
      </c>
      <c r="G69" s="29">
        <v>591.5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565</v>
      </c>
      <c r="O69" s="32">
        <f>M69*AA69</f>
        <v>0</v>
      </c>
      <c r="P69" s="1">
        <v>3</v>
      </c>
      <c r="AA69" s="1">
        <f>IF(P69=1,$O$3,IF(P69=2,$O$4,$O$5))</f>
        <v>0</v>
      </c>
    </row>
    <row r="70" ht="191.25">
      <c r="A70" s="1" t="s">
        <v>183</v>
      </c>
      <c r="E70" s="27" t="s">
        <v>615</v>
      </c>
    </row>
    <row r="71">
      <c r="A71" s="1" t="s">
        <v>184</v>
      </c>
    </row>
    <row r="72">
      <c r="A72" s="1" t="s">
        <v>185</v>
      </c>
      <c r="E72" s="27" t="s">
        <v>180</v>
      </c>
    </row>
    <row r="73">
      <c r="A73" s="1" t="s">
        <v>178</v>
      </c>
      <c r="B73" s="1">
        <v>17</v>
      </c>
      <c r="C73" s="26" t="s">
        <v>616</v>
      </c>
      <c r="D73" t="s">
        <v>180</v>
      </c>
      <c r="E73" s="27" t="s">
        <v>617</v>
      </c>
      <c r="F73" s="28" t="s">
        <v>182</v>
      </c>
      <c r="G73" s="29">
        <v>31.100000000000001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565</v>
      </c>
      <c r="O73" s="32">
        <f>M73*AA73</f>
        <v>0</v>
      </c>
      <c r="P73" s="1">
        <v>3</v>
      </c>
      <c r="AA73" s="1">
        <f>IF(P73=1,$O$3,IF(P73=2,$O$4,$O$5))</f>
        <v>0</v>
      </c>
    </row>
    <row r="74" ht="25.5">
      <c r="A74" s="1" t="s">
        <v>183</v>
      </c>
      <c r="E74" s="27" t="s">
        <v>618</v>
      </c>
    </row>
    <row r="75">
      <c r="A75" s="1" t="s">
        <v>184</v>
      </c>
    </row>
    <row r="76" ht="38.25">
      <c r="A76" s="1" t="s">
        <v>185</v>
      </c>
      <c r="E76" s="27" t="s">
        <v>619</v>
      </c>
    </row>
    <row r="77">
      <c r="A77" s="1" t="s">
        <v>175</v>
      </c>
      <c r="C77" s="22" t="s">
        <v>203</v>
      </c>
      <c r="E77" s="23" t="s">
        <v>620</v>
      </c>
      <c r="L77" s="24">
        <f>SUMIFS(L78:L81,A78:A81,"P")</f>
        <v>0</v>
      </c>
      <c r="M77" s="24">
        <f>SUMIFS(M78:M81,A78:A81,"P")</f>
        <v>0</v>
      </c>
      <c r="N77" s="25"/>
    </row>
    <row r="78">
      <c r="A78" s="1" t="s">
        <v>178</v>
      </c>
      <c r="B78" s="1">
        <v>18</v>
      </c>
      <c r="C78" s="26" t="s">
        <v>621</v>
      </c>
      <c r="D78" t="s">
        <v>180</v>
      </c>
      <c r="E78" s="27" t="s">
        <v>622</v>
      </c>
      <c r="F78" s="28" t="s">
        <v>201</v>
      </c>
      <c r="G78" s="29">
        <v>94.200000000000003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565</v>
      </c>
      <c r="O78" s="32">
        <f>M78*AA78</f>
        <v>0</v>
      </c>
      <c r="P78" s="1">
        <v>3</v>
      </c>
      <c r="AA78" s="1">
        <f>IF(P78=1,$O$3,IF(P78=2,$O$4,$O$5))</f>
        <v>0</v>
      </c>
    </row>
    <row r="79" ht="165.75">
      <c r="A79" s="1" t="s">
        <v>183</v>
      </c>
      <c r="E79" s="27" t="s">
        <v>623</v>
      </c>
    </row>
    <row r="80">
      <c r="A80" s="1" t="s">
        <v>184</v>
      </c>
    </row>
    <row r="81">
      <c r="A81" s="1" t="s">
        <v>185</v>
      </c>
      <c r="E81" s="27" t="s">
        <v>180</v>
      </c>
    </row>
    <row r="82">
      <c r="A82" s="1" t="s">
        <v>175</v>
      </c>
      <c r="C82" s="22" t="s">
        <v>624</v>
      </c>
      <c r="E82" s="23" t="s">
        <v>625</v>
      </c>
      <c r="L82" s="24">
        <f>SUMIFS(L83:L118,A83:A118,"P")</f>
        <v>0</v>
      </c>
      <c r="M82" s="24">
        <f>SUMIFS(M83:M118,A83:A118,"P")</f>
        <v>0</v>
      </c>
      <c r="N82" s="25"/>
    </row>
    <row r="83">
      <c r="A83" s="1" t="s">
        <v>178</v>
      </c>
      <c r="B83" s="1">
        <v>19</v>
      </c>
      <c r="C83" s="26" t="s">
        <v>626</v>
      </c>
      <c r="D83" t="s">
        <v>180</v>
      </c>
      <c r="E83" s="27" t="s">
        <v>627</v>
      </c>
      <c r="F83" s="28" t="s">
        <v>194</v>
      </c>
      <c r="G83" s="29">
        <v>58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565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627</v>
      </c>
    </row>
    <row r="85">
      <c r="A85" s="1" t="s">
        <v>184</v>
      </c>
    </row>
    <row r="86" ht="178.5">
      <c r="A86" s="1" t="s">
        <v>185</v>
      </c>
      <c r="E86" s="27" t="s">
        <v>628</v>
      </c>
    </row>
    <row r="87">
      <c r="A87" s="1" t="s">
        <v>178</v>
      </c>
      <c r="B87" s="1">
        <v>20</v>
      </c>
      <c r="C87" s="26" t="s">
        <v>629</v>
      </c>
      <c r="D87" t="s">
        <v>180</v>
      </c>
      <c r="E87" s="27" t="s">
        <v>630</v>
      </c>
      <c r="F87" s="28" t="s">
        <v>194</v>
      </c>
      <c r="G87" s="29">
        <v>203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565</v>
      </c>
      <c r="O87" s="32">
        <f>M87*AA87</f>
        <v>0</v>
      </c>
      <c r="P87" s="1">
        <v>3</v>
      </c>
      <c r="AA87" s="1">
        <f>IF(P87=1,$O$3,IF(P87=2,$O$4,$O$5))</f>
        <v>0</v>
      </c>
    </row>
    <row r="88" ht="178.5">
      <c r="A88" s="1" t="s">
        <v>183</v>
      </c>
      <c r="E88" s="27" t="s">
        <v>631</v>
      </c>
    </row>
    <row r="89">
      <c r="A89" s="1" t="s">
        <v>184</v>
      </c>
    </row>
    <row r="90">
      <c r="A90" s="1" t="s">
        <v>185</v>
      </c>
      <c r="E90" s="27" t="s">
        <v>180</v>
      </c>
    </row>
    <row r="91">
      <c r="A91" s="1" t="s">
        <v>178</v>
      </c>
      <c r="B91" s="1">
        <v>21</v>
      </c>
      <c r="C91" s="26" t="s">
        <v>632</v>
      </c>
      <c r="D91" t="s">
        <v>180</v>
      </c>
      <c r="E91" s="27" t="s">
        <v>633</v>
      </c>
      <c r="F91" s="28" t="s">
        <v>194</v>
      </c>
      <c r="G91" s="29">
        <v>200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565</v>
      </c>
      <c r="O91" s="32">
        <f>M91*AA91</f>
        <v>0</v>
      </c>
      <c r="P91" s="1">
        <v>3</v>
      </c>
      <c r="AA91" s="1">
        <f>IF(P91=1,$O$3,IF(P91=2,$O$4,$O$5))</f>
        <v>0</v>
      </c>
    </row>
    <row r="92" ht="191.25">
      <c r="A92" s="1" t="s">
        <v>183</v>
      </c>
      <c r="E92" s="27" t="s">
        <v>634</v>
      </c>
    </row>
    <row r="93">
      <c r="A93" s="1" t="s">
        <v>184</v>
      </c>
    </row>
    <row r="94">
      <c r="A94" s="1" t="s">
        <v>185</v>
      </c>
      <c r="E94" s="27" t="s">
        <v>180</v>
      </c>
    </row>
    <row r="95">
      <c r="A95" s="1" t="s">
        <v>178</v>
      </c>
      <c r="B95" s="1">
        <v>22</v>
      </c>
      <c r="C95" s="26" t="s">
        <v>635</v>
      </c>
      <c r="D95" t="s">
        <v>180</v>
      </c>
      <c r="E95" s="27" t="s">
        <v>636</v>
      </c>
      <c r="F95" s="28" t="s">
        <v>207</v>
      </c>
      <c r="G95" s="29">
        <v>1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565</v>
      </c>
      <c r="O95" s="32">
        <f>M95*AA95</f>
        <v>0</v>
      </c>
      <c r="P95" s="1">
        <v>3</v>
      </c>
      <c r="AA95" s="1">
        <f>IF(P95=1,$O$3,IF(P95=2,$O$4,$O$5))</f>
        <v>0</v>
      </c>
    </row>
    <row r="96" ht="127.5">
      <c r="A96" s="1" t="s">
        <v>183</v>
      </c>
      <c r="E96" s="27" t="s">
        <v>637</v>
      </c>
    </row>
    <row r="97">
      <c r="A97" s="1" t="s">
        <v>184</v>
      </c>
    </row>
    <row r="98">
      <c r="A98" s="1" t="s">
        <v>185</v>
      </c>
      <c r="E98" s="27" t="s">
        <v>180</v>
      </c>
    </row>
    <row r="99">
      <c r="A99" s="1" t="s">
        <v>178</v>
      </c>
      <c r="B99" s="1">
        <v>23</v>
      </c>
      <c r="C99" s="26" t="s">
        <v>638</v>
      </c>
      <c r="D99" t="s">
        <v>180</v>
      </c>
      <c r="E99" s="27" t="s">
        <v>639</v>
      </c>
      <c r="F99" s="28" t="s">
        <v>182</v>
      </c>
      <c r="G99" s="29">
        <v>40.899999999999999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565</v>
      </c>
      <c r="O99" s="32">
        <f>M99*AA99</f>
        <v>0</v>
      </c>
      <c r="P99" s="1">
        <v>3</v>
      </c>
      <c r="AA99" s="1">
        <f>IF(P99=1,$O$3,IF(P99=2,$O$4,$O$5))</f>
        <v>0</v>
      </c>
    </row>
    <row r="100" ht="267.75">
      <c r="A100" s="1" t="s">
        <v>183</v>
      </c>
      <c r="E100" s="27" t="s">
        <v>640</v>
      </c>
    </row>
    <row r="101">
      <c r="A101" s="1" t="s">
        <v>184</v>
      </c>
    </row>
    <row r="102">
      <c r="A102" s="1" t="s">
        <v>185</v>
      </c>
      <c r="E102" s="27" t="s">
        <v>180</v>
      </c>
    </row>
    <row r="103" ht="25.5">
      <c r="A103" s="1" t="s">
        <v>178</v>
      </c>
      <c r="B103" s="1">
        <v>31</v>
      </c>
      <c r="C103" s="26" t="s">
        <v>641</v>
      </c>
      <c r="D103" t="s">
        <v>180</v>
      </c>
      <c r="E103" s="27" t="s">
        <v>642</v>
      </c>
      <c r="F103" s="28" t="s">
        <v>182</v>
      </c>
      <c r="G103" s="29">
        <v>61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180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 ht="191.25">
      <c r="A104" s="1" t="s">
        <v>183</v>
      </c>
      <c r="E104" s="27" t="s">
        <v>643</v>
      </c>
    </row>
    <row r="105">
      <c r="A105" s="1" t="s">
        <v>184</v>
      </c>
    </row>
    <row r="106">
      <c r="A106" s="1" t="s">
        <v>185</v>
      </c>
      <c r="E106" s="27" t="s">
        <v>180</v>
      </c>
    </row>
    <row r="107" ht="25.5">
      <c r="A107" s="1" t="s">
        <v>178</v>
      </c>
      <c r="B107" s="1">
        <v>32</v>
      </c>
      <c r="C107" s="26" t="s">
        <v>644</v>
      </c>
      <c r="D107" t="s">
        <v>180</v>
      </c>
      <c r="E107" s="27" t="s">
        <v>645</v>
      </c>
      <c r="F107" s="28" t="s">
        <v>207</v>
      </c>
      <c r="G107" s="29">
        <v>14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180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 ht="178.5">
      <c r="A108" s="1" t="s">
        <v>183</v>
      </c>
      <c r="E108" s="27" t="s">
        <v>646</v>
      </c>
    </row>
    <row r="109">
      <c r="A109" s="1" t="s">
        <v>184</v>
      </c>
    </row>
    <row r="110">
      <c r="A110" s="1" t="s">
        <v>185</v>
      </c>
      <c r="E110" s="27" t="s">
        <v>180</v>
      </c>
    </row>
    <row r="111">
      <c r="A111" s="1" t="s">
        <v>178</v>
      </c>
      <c r="B111" s="1">
        <v>33</v>
      </c>
      <c r="C111" s="26" t="s">
        <v>647</v>
      </c>
      <c r="D111" t="s">
        <v>180</v>
      </c>
      <c r="E111" s="27" t="s">
        <v>648</v>
      </c>
      <c r="F111" s="28" t="s">
        <v>207</v>
      </c>
      <c r="G111" s="29">
        <v>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180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 ht="76.5">
      <c r="A112" s="1" t="s">
        <v>183</v>
      </c>
      <c r="E112" s="27" t="s">
        <v>649</v>
      </c>
    </row>
    <row r="113">
      <c r="A113" s="1" t="s">
        <v>184</v>
      </c>
    </row>
    <row r="114">
      <c r="A114" s="1" t="s">
        <v>185</v>
      </c>
      <c r="E114" s="27" t="s">
        <v>180</v>
      </c>
    </row>
    <row r="115">
      <c r="A115" s="1" t="s">
        <v>178</v>
      </c>
      <c r="B115" s="1">
        <v>34</v>
      </c>
      <c r="C115" s="26" t="s">
        <v>650</v>
      </c>
      <c r="D115" t="s">
        <v>180</v>
      </c>
      <c r="E115" s="27" t="s">
        <v>651</v>
      </c>
      <c r="F115" s="28" t="s">
        <v>207</v>
      </c>
      <c r="G115" s="29">
        <v>2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180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 ht="114.75">
      <c r="A116" s="1" t="s">
        <v>183</v>
      </c>
      <c r="E116" s="27" t="s">
        <v>652</v>
      </c>
    </row>
    <row r="117">
      <c r="A117" s="1" t="s">
        <v>184</v>
      </c>
    </row>
    <row r="118">
      <c r="A118" s="1" t="s">
        <v>185</v>
      </c>
      <c r="E118" s="27" t="s">
        <v>180</v>
      </c>
    </row>
    <row r="119">
      <c r="A119" s="1" t="s">
        <v>175</v>
      </c>
      <c r="C119" s="22" t="s">
        <v>653</v>
      </c>
      <c r="E119" s="23" t="s">
        <v>654</v>
      </c>
      <c r="L119" s="24">
        <f>SUMIFS(L120:L123,A120:A123,"P")</f>
        <v>0</v>
      </c>
      <c r="M119" s="24">
        <f>SUMIFS(M120:M123,A120:A123,"P")</f>
        <v>0</v>
      </c>
      <c r="N119" s="25"/>
    </row>
    <row r="120">
      <c r="A120" s="1" t="s">
        <v>178</v>
      </c>
      <c r="B120" s="1">
        <v>24</v>
      </c>
      <c r="C120" s="26" t="s">
        <v>655</v>
      </c>
      <c r="D120" t="s">
        <v>180</v>
      </c>
      <c r="E120" s="27" t="s">
        <v>656</v>
      </c>
      <c r="F120" s="28" t="s">
        <v>182</v>
      </c>
      <c r="G120" s="29">
        <v>50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114.75">
      <c r="A121" s="1" t="s">
        <v>183</v>
      </c>
      <c r="E121" s="27" t="s">
        <v>657</v>
      </c>
    </row>
    <row r="122">
      <c r="A122" s="1" t="s">
        <v>184</v>
      </c>
    </row>
    <row r="123">
      <c r="A123" s="1" t="s">
        <v>185</v>
      </c>
      <c r="E123" s="27" t="s">
        <v>180</v>
      </c>
    </row>
    <row r="124">
      <c r="A124" s="1" t="s">
        <v>175</v>
      </c>
      <c r="C124" s="22" t="s">
        <v>658</v>
      </c>
      <c r="E124" s="23" t="s">
        <v>659</v>
      </c>
      <c r="L124" s="24">
        <f>SUMIFS(L125:L132,A125:A132,"P")</f>
        <v>0</v>
      </c>
      <c r="M124" s="24">
        <f>SUMIFS(M125:M132,A125:A132,"P")</f>
        <v>0</v>
      </c>
      <c r="N124" s="25"/>
    </row>
    <row r="125">
      <c r="A125" s="1" t="s">
        <v>178</v>
      </c>
      <c r="B125" s="1">
        <v>30</v>
      </c>
      <c r="C125" s="26" t="s">
        <v>660</v>
      </c>
      <c r="D125" t="s">
        <v>180</v>
      </c>
      <c r="E125" s="27" t="s">
        <v>661</v>
      </c>
      <c r="F125" s="28" t="s">
        <v>194</v>
      </c>
      <c r="G125" s="29">
        <v>250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180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63.75">
      <c r="A126" s="1" t="s">
        <v>183</v>
      </c>
      <c r="E126" s="27" t="s">
        <v>662</v>
      </c>
    </row>
    <row r="127">
      <c r="A127" s="1" t="s">
        <v>184</v>
      </c>
    </row>
    <row r="128">
      <c r="A128" s="1" t="s">
        <v>185</v>
      </c>
      <c r="E128" s="27" t="s">
        <v>180</v>
      </c>
    </row>
    <row r="129" ht="25.5">
      <c r="A129" s="1" t="s">
        <v>178</v>
      </c>
      <c r="B129" s="1">
        <v>35</v>
      </c>
      <c r="C129" s="26" t="s">
        <v>663</v>
      </c>
      <c r="D129" t="s">
        <v>180</v>
      </c>
      <c r="E129" s="27" t="s">
        <v>664</v>
      </c>
      <c r="F129" s="28" t="s">
        <v>201</v>
      </c>
      <c r="G129" s="29">
        <v>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180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 ht="76.5">
      <c r="A130" s="1" t="s">
        <v>183</v>
      </c>
      <c r="E130" s="27" t="s">
        <v>665</v>
      </c>
    </row>
    <row r="131">
      <c r="A131" s="1" t="s">
        <v>184</v>
      </c>
    </row>
    <row r="132">
      <c r="A132" s="1" t="s">
        <v>185</v>
      </c>
      <c r="E132" s="27" t="s">
        <v>180</v>
      </c>
    </row>
    <row r="133">
      <c r="A133" s="1" t="s">
        <v>175</v>
      </c>
      <c r="C133" s="22" t="s">
        <v>369</v>
      </c>
      <c r="E133" s="23" t="s">
        <v>370</v>
      </c>
      <c r="L133" s="24">
        <f>SUMIFS(L134:L149,A134:A149,"P")</f>
        <v>0</v>
      </c>
      <c r="M133" s="24">
        <f>SUMIFS(M134:M149,A134:A149,"P")</f>
        <v>0</v>
      </c>
      <c r="N133" s="25"/>
    </row>
    <row r="134" ht="25.5">
      <c r="A134" s="1" t="s">
        <v>178</v>
      </c>
      <c r="B134" s="1">
        <v>25</v>
      </c>
      <c r="C134" s="26" t="s">
        <v>666</v>
      </c>
      <c r="D134" t="s">
        <v>372</v>
      </c>
      <c r="E134" s="27" t="s">
        <v>667</v>
      </c>
      <c r="F134" s="28" t="s">
        <v>374</v>
      </c>
      <c r="G134" s="29">
        <v>1004.6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180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140.25">
      <c r="A135" s="1" t="s">
        <v>183</v>
      </c>
      <c r="E135" s="27" t="s">
        <v>668</v>
      </c>
    </row>
    <row r="136">
      <c r="A136" s="1" t="s">
        <v>184</v>
      </c>
    </row>
    <row r="137">
      <c r="A137" s="1" t="s">
        <v>185</v>
      </c>
      <c r="E137" s="27" t="s">
        <v>180</v>
      </c>
    </row>
    <row r="138" ht="38.25">
      <c r="A138" s="1" t="s">
        <v>178</v>
      </c>
      <c r="B138" s="1">
        <v>26</v>
      </c>
      <c r="C138" s="26" t="s">
        <v>371</v>
      </c>
      <c r="D138" t="s">
        <v>372</v>
      </c>
      <c r="E138" s="27" t="s">
        <v>373</v>
      </c>
      <c r="F138" s="28" t="s">
        <v>374</v>
      </c>
      <c r="G138" s="29">
        <v>120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180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140.25">
      <c r="A139" s="1" t="s">
        <v>183</v>
      </c>
      <c r="E139" s="27" t="s">
        <v>669</v>
      </c>
    </row>
    <row r="140">
      <c r="A140" s="1" t="s">
        <v>184</v>
      </c>
    </row>
    <row r="141">
      <c r="A141" s="1" t="s">
        <v>185</v>
      </c>
      <c r="E141" s="27" t="s">
        <v>180</v>
      </c>
    </row>
    <row r="142" ht="38.25">
      <c r="A142" s="1" t="s">
        <v>178</v>
      </c>
      <c r="B142" s="1">
        <v>27</v>
      </c>
      <c r="C142" s="26" t="s">
        <v>670</v>
      </c>
      <c r="D142" t="s">
        <v>372</v>
      </c>
      <c r="E142" s="27" t="s">
        <v>671</v>
      </c>
      <c r="F142" s="28" t="s">
        <v>374</v>
      </c>
      <c r="G142" s="29">
        <v>1966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 ht="140.25">
      <c r="A143" s="1" t="s">
        <v>183</v>
      </c>
      <c r="E143" s="27" t="s">
        <v>672</v>
      </c>
    </row>
    <row r="144">
      <c r="A144" s="1" t="s">
        <v>184</v>
      </c>
    </row>
    <row r="145">
      <c r="A145" s="1" t="s">
        <v>185</v>
      </c>
      <c r="E145" s="27" t="s">
        <v>180</v>
      </c>
    </row>
    <row r="146" ht="38.25">
      <c r="A146" s="1" t="s">
        <v>178</v>
      </c>
      <c r="B146" s="1">
        <v>28</v>
      </c>
      <c r="C146" s="26" t="s">
        <v>673</v>
      </c>
      <c r="D146" t="s">
        <v>372</v>
      </c>
      <c r="E146" s="27" t="s">
        <v>674</v>
      </c>
      <c r="F146" s="28" t="s">
        <v>374</v>
      </c>
      <c r="G146" s="29">
        <v>1179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180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 ht="140.25">
      <c r="A147" s="1" t="s">
        <v>183</v>
      </c>
      <c r="E147" s="27" t="s">
        <v>675</v>
      </c>
    </row>
    <row r="148">
      <c r="A148" s="1" t="s">
        <v>184</v>
      </c>
    </row>
    <row r="149">
      <c r="A149" s="1" t="s">
        <v>185</v>
      </c>
      <c r="E149" s="27" t="s">
        <v>180</v>
      </c>
    </row>
    <row r="150">
      <c r="A150" s="1" t="s">
        <v>175</v>
      </c>
      <c r="C150" s="22" t="s">
        <v>676</v>
      </c>
      <c r="E150" s="23" t="s">
        <v>677</v>
      </c>
      <c r="L150" s="24">
        <f>SUMIFS(L151:L158,A151:A158,"P")</f>
        <v>0</v>
      </c>
      <c r="M150" s="24">
        <f>SUMIFS(M151:M158,A151:A158,"P")</f>
        <v>0</v>
      </c>
      <c r="N150" s="25"/>
    </row>
    <row r="151">
      <c r="A151" s="1" t="s">
        <v>178</v>
      </c>
      <c r="B151" s="1">
        <v>1</v>
      </c>
      <c r="C151" s="26" t="s">
        <v>678</v>
      </c>
      <c r="D151" t="s">
        <v>180</v>
      </c>
      <c r="E151" s="27" t="s">
        <v>679</v>
      </c>
      <c r="F151" s="28" t="s">
        <v>352</v>
      </c>
      <c r="G151" s="29">
        <v>100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565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679</v>
      </c>
    </row>
    <row r="153">
      <c r="A153" s="1" t="s">
        <v>184</v>
      </c>
    </row>
    <row r="154">
      <c r="A154" s="1" t="s">
        <v>185</v>
      </c>
      <c r="E154" s="27" t="s">
        <v>680</v>
      </c>
    </row>
    <row r="155">
      <c r="A155" s="1" t="s">
        <v>178</v>
      </c>
      <c r="B155" s="1">
        <v>29</v>
      </c>
      <c r="C155" s="26" t="s">
        <v>681</v>
      </c>
      <c r="D155" t="s">
        <v>180</v>
      </c>
      <c r="E155" s="27" t="s">
        <v>682</v>
      </c>
      <c r="F155" s="28" t="s">
        <v>683</v>
      </c>
      <c r="G155" s="29">
        <v>1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682</v>
      </c>
    </row>
    <row r="157">
      <c r="A157" s="1" t="s">
        <v>184</v>
      </c>
    </row>
    <row r="158">
      <c r="A158" s="1" t="s">
        <v>185</v>
      </c>
      <c r="E158" s="27" t="s">
        <v>180</v>
      </c>
    </row>
  </sheetData>
  <sheetProtection sheet="1" objects="1" scenarios="1" spinCount="100000" saltValue="5mDDWodroom3oym1ODPTN7NcNLDGTVbHcr7949RdQhnk0HXqVyzczqZypg1LE46alKAXPq3tLmqZGtRdfAS8kA==" hashValue="sZ+0DXp/v7lBAMaHX/ESDMToliV8Aw3niVXidEUURm4BMkKE4w7e5lB7W2GRj8fQjOx9OEneElFSbAuaGmLK4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124</v>
      </c>
      <c r="M3" s="20">
        <f>Rekapitulace!C66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124</v>
      </c>
      <c r="D4" s="1"/>
      <c r="E4" s="17" t="s">
        <v>125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COUNTIFS(L8:L48,"=0",A8:A48,"P")+COUNTIFS(L8:L48,"",A8:A48,"P")+SUM(Q8:Q48)</f>
        <v>0</v>
      </c>
    </row>
    <row r="8">
      <c r="A8" s="1" t="s">
        <v>173</v>
      </c>
      <c r="C8" s="22" t="s">
        <v>3754</v>
      </c>
      <c r="E8" s="23" t="s">
        <v>127</v>
      </c>
      <c r="L8" s="24">
        <f>L9+L38+L43</f>
        <v>0</v>
      </c>
      <c r="M8" s="24">
        <f>M9+M38+M43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SUMIFS(L10:L37,A10:A37,"P")</f>
        <v>0</v>
      </c>
      <c r="M9" s="24">
        <f>SUMIFS(M10:M37,A10:A37,"P")</f>
        <v>0</v>
      </c>
      <c r="N9" s="25"/>
    </row>
    <row r="10">
      <c r="A10" s="1" t="s">
        <v>178</v>
      </c>
      <c r="B10" s="1">
        <v>1</v>
      </c>
      <c r="C10" s="26" t="s">
        <v>2937</v>
      </c>
      <c r="D10" t="s">
        <v>180</v>
      </c>
      <c r="E10" s="27" t="s">
        <v>2938</v>
      </c>
      <c r="F10" s="28" t="s">
        <v>201</v>
      </c>
      <c r="G10" s="29">
        <v>553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</row>
    <row r="13" ht="76.5">
      <c r="A13" s="1" t="s">
        <v>185</v>
      </c>
      <c r="E13" s="27" t="s">
        <v>3755</v>
      </c>
    </row>
    <row r="14" ht="25.5">
      <c r="A14" s="1" t="s">
        <v>178</v>
      </c>
      <c r="B14" s="1">
        <v>2</v>
      </c>
      <c r="C14" s="26" t="s">
        <v>3756</v>
      </c>
      <c r="D14" t="s">
        <v>180</v>
      </c>
      <c r="E14" s="27" t="s">
        <v>3757</v>
      </c>
      <c r="F14" s="28" t="s">
        <v>207</v>
      </c>
      <c r="G14" s="29">
        <v>13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 ht="191.25">
      <c r="A17" s="1" t="s">
        <v>185</v>
      </c>
      <c r="E17" s="27" t="s">
        <v>3758</v>
      </c>
    </row>
    <row r="18" ht="25.5">
      <c r="A18" s="1" t="s">
        <v>178</v>
      </c>
      <c r="B18" s="1">
        <v>3</v>
      </c>
      <c r="C18" s="26" t="s">
        <v>3759</v>
      </c>
      <c r="D18" t="s">
        <v>180</v>
      </c>
      <c r="E18" s="27" t="s">
        <v>3760</v>
      </c>
      <c r="F18" s="28" t="s">
        <v>207</v>
      </c>
      <c r="G18" s="29">
        <v>14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</row>
    <row r="21" ht="191.25">
      <c r="A21" s="1" t="s">
        <v>185</v>
      </c>
      <c r="E21" s="27" t="s">
        <v>3758</v>
      </c>
    </row>
    <row r="22">
      <c r="A22" s="1" t="s">
        <v>178</v>
      </c>
      <c r="B22" s="1">
        <v>4</v>
      </c>
      <c r="C22" s="26" t="s">
        <v>3761</v>
      </c>
      <c r="D22" t="s">
        <v>180</v>
      </c>
      <c r="E22" s="27" t="s">
        <v>3762</v>
      </c>
      <c r="F22" s="28" t="s">
        <v>207</v>
      </c>
      <c r="G22" s="29">
        <v>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</row>
    <row r="25" ht="191.25">
      <c r="A25" s="1" t="s">
        <v>185</v>
      </c>
      <c r="E25" s="27" t="s">
        <v>3758</v>
      </c>
    </row>
    <row r="26" ht="25.5">
      <c r="A26" s="1" t="s">
        <v>178</v>
      </c>
      <c r="B26" s="1">
        <v>5</v>
      </c>
      <c r="C26" s="26" t="s">
        <v>3763</v>
      </c>
      <c r="D26" t="s">
        <v>180</v>
      </c>
      <c r="E26" s="27" t="s">
        <v>3764</v>
      </c>
      <c r="F26" s="28" t="s">
        <v>207</v>
      </c>
      <c r="G26" s="29">
        <v>138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</row>
    <row r="29" ht="191.25">
      <c r="A29" s="1" t="s">
        <v>185</v>
      </c>
      <c r="E29" s="27" t="s">
        <v>3758</v>
      </c>
    </row>
    <row r="30">
      <c r="A30" s="1" t="s">
        <v>178</v>
      </c>
      <c r="B30" s="1">
        <v>6</v>
      </c>
      <c r="C30" s="26" t="s">
        <v>3765</v>
      </c>
      <c r="D30" t="s">
        <v>180</v>
      </c>
      <c r="E30" s="27" t="s">
        <v>3766</v>
      </c>
      <c r="F30" s="28" t="s">
        <v>207</v>
      </c>
      <c r="G30" s="29">
        <v>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985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</row>
    <row r="33" ht="114.75">
      <c r="A33" s="1" t="s">
        <v>185</v>
      </c>
      <c r="E33" s="27" t="s">
        <v>3767</v>
      </c>
    </row>
    <row r="34">
      <c r="A34" s="1" t="s">
        <v>178</v>
      </c>
      <c r="B34" s="1">
        <v>7</v>
      </c>
      <c r="C34" s="26" t="s">
        <v>3768</v>
      </c>
      <c r="D34" t="s">
        <v>180</v>
      </c>
      <c r="E34" s="27" t="s">
        <v>3769</v>
      </c>
      <c r="F34" s="28" t="s">
        <v>201</v>
      </c>
      <c r="G34" s="29">
        <v>160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985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</row>
    <row r="37" ht="63.75">
      <c r="A37" s="1" t="s">
        <v>185</v>
      </c>
      <c r="E37" s="27" t="s">
        <v>3770</v>
      </c>
    </row>
    <row r="38">
      <c r="A38" s="1" t="s">
        <v>175</v>
      </c>
      <c r="C38" s="22" t="s">
        <v>369</v>
      </c>
      <c r="E38" s="23" t="s">
        <v>133</v>
      </c>
      <c r="L38" s="24">
        <f>SUMIFS(L39:L42,A39:A42,"P")</f>
        <v>0</v>
      </c>
      <c r="M38" s="24">
        <f>SUMIFS(M39:M42,A39:A42,"P")</f>
        <v>0</v>
      </c>
      <c r="N38" s="25"/>
    </row>
    <row r="39" ht="25.5">
      <c r="A39" s="1" t="s">
        <v>178</v>
      </c>
      <c r="B39" s="1">
        <v>8</v>
      </c>
      <c r="C39" s="26" t="s">
        <v>3771</v>
      </c>
      <c r="D39" t="s">
        <v>372</v>
      </c>
      <c r="E39" s="27" t="s">
        <v>3772</v>
      </c>
      <c r="F39" s="28" t="s">
        <v>374</v>
      </c>
      <c r="G39" s="29">
        <v>40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 ht="38.25">
      <c r="A40" s="1" t="s">
        <v>183</v>
      </c>
      <c r="E40" s="27" t="s">
        <v>3773</v>
      </c>
    </row>
    <row r="41">
      <c r="A41" s="1" t="s">
        <v>184</v>
      </c>
      <c r="E41" s="33" t="s">
        <v>3774</v>
      </c>
    </row>
    <row r="42" ht="153">
      <c r="A42" s="1" t="s">
        <v>185</v>
      </c>
      <c r="E42" s="27" t="s">
        <v>3775</v>
      </c>
    </row>
    <row r="43">
      <c r="A43" s="1" t="s">
        <v>175</v>
      </c>
      <c r="C43" s="22" t="s">
        <v>389</v>
      </c>
      <c r="E43" s="23" t="s">
        <v>125</v>
      </c>
      <c r="L43" s="24">
        <f>SUMIFS(L44:L47,A44:A47,"P")</f>
        <v>0</v>
      </c>
      <c r="M43" s="24">
        <f>SUMIFS(M44:M47,A44:A47,"P")</f>
        <v>0</v>
      </c>
      <c r="N43" s="25"/>
    </row>
    <row r="44">
      <c r="A44" s="1" t="s">
        <v>178</v>
      </c>
      <c r="B44" s="1">
        <v>9</v>
      </c>
      <c r="C44" s="26" t="s">
        <v>3776</v>
      </c>
      <c r="D44" t="s">
        <v>180</v>
      </c>
      <c r="E44" s="27" t="s">
        <v>125</v>
      </c>
      <c r="F44" s="28" t="s">
        <v>1422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180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</row>
    <row r="47" ht="51">
      <c r="A47" s="1" t="s">
        <v>185</v>
      </c>
      <c r="E47" s="27" t="s">
        <v>3777</v>
      </c>
    </row>
  </sheetData>
  <sheetProtection sheet="1" objects="1" scenarios="1" spinCount="100000" saltValue="Tdzgdtc+Yg0DgSPKCsHXFcoQilSbj/LMVGFRt/STB4iyA04HL3O4dOtSQMUBPgF6HbWW7GB10StXEmeZZY8/ZQ==" hashValue="tMnbs8spSTSCeyZ5LzmAbsCYxm8+EmTZ4pT1GiEg0nZH2L0T/XY0bP8hadg/5eT2sMHksnVctZcZNiC0bR+D4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128</v>
      </c>
      <c r="M3" s="20">
        <f>Rekapitulace!C68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128</v>
      </c>
      <c r="D4" s="1"/>
      <c r="E4" s="17" t="s">
        <v>129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COUNTIFS(L8:L67,"=0",A8:A67,"P")+COUNTIFS(L8:L67,"",A8:A67,"P")+SUM(Q8:Q67)</f>
        <v>0</v>
      </c>
    </row>
    <row r="8">
      <c r="A8" s="1" t="s">
        <v>173</v>
      </c>
      <c r="C8" s="22" t="s">
        <v>3778</v>
      </c>
      <c r="E8" s="23" t="s">
        <v>131</v>
      </c>
      <c r="L8" s="24">
        <f>L9+L22</f>
        <v>0</v>
      </c>
      <c r="M8" s="24">
        <f>M9+M22</f>
        <v>0</v>
      </c>
      <c r="N8" s="25"/>
    </row>
    <row r="9">
      <c r="A9" s="1" t="s">
        <v>175</v>
      </c>
      <c r="C9" s="22" t="s">
        <v>176</v>
      </c>
      <c r="E9" s="23" t="s">
        <v>3779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178</v>
      </c>
      <c r="B10" s="1">
        <v>1</v>
      </c>
      <c r="C10" s="26" t="s">
        <v>3780</v>
      </c>
      <c r="D10" t="s">
        <v>180</v>
      </c>
      <c r="E10" s="27" t="s">
        <v>3781</v>
      </c>
      <c r="F10" s="28" t="s">
        <v>683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3782</v>
      </c>
    </row>
    <row r="12" ht="25.5">
      <c r="A12" s="1" t="s">
        <v>184</v>
      </c>
      <c r="E12" s="33" t="s">
        <v>3783</v>
      </c>
    </row>
    <row r="13" ht="140.25">
      <c r="A13" s="1" t="s">
        <v>185</v>
      </c>
      <c r="E13" s="27" t="s">
        <v>3784</v>
      </c>
    </row>
    <row r="14">
      <c r="A14" s="1" t="s">
        <v>178</v>
      </c>
      <c r="B14" s="1">
        <v>2</v>
      </c>
      <c r="C14" s="26" t="s">
        <v>3785</v>
      </c>
      <c r="D14" t="s">
        <v>180</v>
      </c>
      <c r="E14" s="27" t="s">
        <v>3786</v>
      </c>
      <c r="F14" s="28" t="s">
        <v>683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3782</v>
      </c>
    </row>
    <row r="16" ht="25.5">
      <c r="A16" s="1" t="s">
        <v>184</v>
      </c>
      <c r="E16" s="33" t="s">
        <v>3783</v>
      </c>
    </row>
    <row r="17" ht="89.25">
      <c r="A17" s="1" t="s">
        <v>185</v>
      </c>
      <c r="E17" s="27" t="s">
        <v>3787</v>
      </c>
    </row>
    <row r="18">
      <c r="A18" s="1" t="s">
        <v>178</v>
      </c>
      <c r="B18" s="1">
        <v>3</v>
      </c>
      <c r="C18" s="26" t="s">
        <v>3788</v>
      </c>
      <c r="D18" t="s">
        <v>180</v>
      </c>
      <c r="E18" s="27" t="s">
        <v>3789</v>
      </c>
      <c r="F18" s="28" t="s">
        <v>683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3782</v>
      </c>
    </row>
    <row r="20" ht="25.5">
      <c r="A20" s="1" t="s">
        <v>184</v>
      </c>
      <c r="E20" s="33" t="s">
        <v>3783</v>
      </c>
    </row>
    <row r="21" ht="89.25">
      <c r="A21" s="1" t="s">
        <v>185</v>
      </c>
      <c r="E21" s="27" t="s">
        <v>3790</v>
      </c>
    </row>
    <row r="22">
      <c r="A22" s="1" t="s">
        <v>175</v>
      </c>
      <c r="C22" s="22" t="s">
        <v>594</v>
      </c>
      <c r="E22" s="23" t="s">
        <v>677</v>
      </c>
      <c r="L22" s="24">
        <f>SUMIFS(L23:L66,A23:A66,"P")</f>
        <v>0</v>
      </c>
      <c r="M22" s="24">
        <f>SUMIFS(M23:M66,A23:A66,"P")</f>
        <v>0</v>
      </c>
      <c r="N22" s="25"/>
    </row>
    <row r="23">
      <c r="A23" s="1" t="s">
        <v>178</v>
      </c>
      <c r="B23" s="1">
        <v>4</v>
      </c>
      <c r="C23" s="26" t="s">
        <v>3791</v>
      </c>
      <c r="D23" t="s">
        <v>180</v>
      </c>
      <c r="E23" s="27" t="s">
        <v>3792</v>
      </c>
      <c r="F23" s="28" t="s">
        <v>683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180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3793</v>
      </c>
    </row>
    <row r="25" ht="25.5">
      <c r="A25" s="1" t="s">
        <v>184</v>
      </c>
      <c r="E25" s="33" t="s">
        <v>3783</v>
      </c>
    </row>
    <row r="26" ht="89.25">
      <c r="A26" s="1" t="s">
        <v>185</v>
      </c>
      <c r="E26" s="27" t="s">
        <v>3794</v>
      </c>
    </row>
    <row r="27">
      <c r="A27" s="1" t="s">
        <v>178</v>
      </c>
      <c r="B27" s="1">
        <v>5</v>
      </c>
      <c r="C27" s="26" t="s">
        <v>3795</v>
      </c>
      <c r="D27" t="s">
        <v>180</v>
      </c>
      <c r="E27" s="27" t="s">
        <v>3796</v>
      </c>
      <c r="F27" s="28" t="s">
        <v>683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3797</v>
      </c>
    </row>
    <row r="29" ht="25.5">
      <c r="A29" s="1" t="s">
        <v>184</v>
      </c>
      <c r="E29" s="33" t="s">
        <v>3783</v>
      </c>
    </row>
    <row r="30" ht="76.5">
      <c r="A30" s="1" t="s">
        <v>185</v>
      </c>
      <c r="E30" s="27" t="s">
        <v>3798</v>
      </c>
    </row>
    <row r="31">
      <c r="A31" s="1" t="s">
        <v>178</v>
      </c>
      <c r="B31" s="1">
        <v>6</v>
      </c>
      <c r="C31" s="26" t="s">
        <v>3799</v>
      </c>
      <c r="D31" t="s">
        <v>180</v>
      </c>
      <c r="E31" s="27" t="s">
        <v>3800</v>
      </c>
      <c r="F31" s="28" t="s">
        <v>683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25.5">
      <c r="A33" s="1" t="s">
        <v>184</v>
      </c>
      <c r="E33" s="33" t="s">
        <v>3783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7</v>
      </c>
      <c r="C35" s="26" t="s">
        <v>3801</v>
      </c>
      <c r="D35" t="s">
        <v>180</v>
      </c>
      <c r="E35" s="27" t="s">
        <v>3802</v>
      </c>
      <c r="F35" s="28" t="s">
        <v>683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3803</v>
      </c>
    </row>
    <row r="37" ht="25.5">
      <c r="A37" s="1" t="s">
        <v>184</v>
      </c>
      <c r="E37" s="33" t="s">
        <v>3783</v>
      </c>
    </row>
    <row r="38" ht="63.75">
      <c r="A38" s="1" t="s">
        <v>185</v>
      </c>
      <c r="E38" s="27" t="s">
        <v>3804</v>
      </c>
    </row>
    <row r="39">
      <c r="A39" s="1" t="s">
        <v>178</v>
      </c>
      <c r="B39" s="1">
        <v>8</v>
      </c>
      <c r="C39" s="26" t="s">
        <v>3805</v>
      </c>
      <c r="D39" t="s">
        <v>180</v>
      </c>
      <c r="E39" s="27" t="s">
        <v>3806</v>
      </c>
      <c r="F39" s="28" t="s">
        <v>683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3803</v>
      </c>
    </row>
    <row r="41" ht="25.5">
      <c r="A41" s="1" t="s">
        <v>184</v>
      </c>
      <c r="E41" s="33" t="s">
        <v>3783</v>
      </c>
    </row>
    <row r="42">
      <c r="A42" s="1" t="s">
        <v>185</v>
      </c>
      <c r="E42" s="27" t="s">
        <v>180</v>
      </c>
    </row>
    <row r="43">
      <c r="A43" s="1" t="s">
        <v>178</v>
      </c>
      <c r="B43" s="1">
        <v>9</v>
      </c>
      <c r="C43" s="26" t="s">
        <v>3807</v>
      </c>
      <c r="D43" t="s">
        <v>180</v>
      </c>
      <c r="E43" s="27" t="s">
        <v>3808</v>
      </c>
      <c r="F43" s="28" t="s">
        <v>683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3809</v>
      </c>
    </row>
    <row r="45" ht="25.5">
      <c r="A45" s="1" t="s">
        <v>184</v>
      </c>
      <c r="E45" s="33" t="s">
        <v>3783</v>
      </c>
    </row>
    <row r="46">
      <c r="A46" s="1" t="s">
        <v>185</v>
      </c>
      <c r="E46" s="27" t="s">
        <v>180</v>
      </c>
    </row>
    <row r="47">
      <c r="A47" s="1" t="s">
        <v>178</v>
      </c>
      <c r="B47" s="1">
        <v>10</v>
      </c>
      <c r="C47" s="26" t="s">
        <v>3810</v>
      </c>
      <c r="D47" t="s">
        <v>180</v>
      </c>
      <c r="E47" s="27" t="s">
        <v>3811</v>
      </c>
      <c r="F47" s="28" t="s">
        <v>683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3803</v>
      </c>
    </row>
    <row r="49" ht="25.5">
      <c r="A49" s="1" t="s">
        <v>184</v>
      </c>
      <c r="E49" s="33" t="s">
        <v>3783</v>
      </c>
    </row>
    <row r="50">
      <c r="A50" s="1" t="s">
        <v>185</v>
      </c>
      <c r="E50" s="27" t="s">
        <v>180</v>
      </c>
    </row>
    <row r="51">
      <c r="A51" s="1" t="s">
        <v>178</v>
      </c>
      <c r="B51" s="1">
        <v>11</v>
      </c>
      <c r="C51" s="26" t="s">
        <v>3812</v>
      </c>
      <c r="D51" t="s">
        <v>180</v>
      </c>
      <c r="E51" s="27" t="s">
        <v>3813</v>
      </c>
      <c r="F51" s="28" t="s">
        <v>683</v>
      </c>
      <c r="G51" s="29">
        <v>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3803</v>
      </c>
    </row>
    <row r="53" ht="25.5">
      <c r="A53" s="1" t="s">
        <v>184</v>
      </c>
      <c r="E53" s="33" t="s">
        <v>3783</v>
      </c>
    </row>
    <row r="54">
      <c r="A54" s="1" t="s">
        <v>185</v>
      </c>
      <c r="E54" s="27" t="s">
        <v>180</v>
      </c>
    </row>
    <row r="55">
      <c r="A55" s="1" t="s">
        <v>178</v>
      </c>
      <c r="B55" s="1">
        <v>12</v>
      </c>
      <c r="C55" s="26" t="s">
        <v>3814</v>
      </c>
      <c r="D55" t="s">
        <v>180</v>
      </c>
      <c r="E55" s="27" t="s">
        <v>3815</v>
      </c>
      <c r="F55" s="28" t="s">
        <v>683</v>
      </c>
      <c r="G55" s="29">
        <v>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3803</v>
      </c>
    </row>
    <row r="57" ht="25.5">
      <c r="A57" s="1" t="s">
        <v>184</v>
      </c>
      <c r="E57" s="33" t="s">
        <v>3783</v>
      </c>
    </row>
    <row r="58">
      <c r="A58" s="1" t="s">
        <v>185</v>
      </c>
      <c r="E58" s="27" t="s">
        <v>180</v>
      </c>
    </row>
    <row r="59">
      <c r="A59" s="1" t="s">
        <v>178</v>
      </c>
      <c r="B59" s="1">
        <v>13</v>
      </c>
      <c r="C59" s="26" t="s">
        <v>3816</v>
      </c>
      <c r="D59" t="s">
        <v>180</v>
      </c>
      <c r="E59" s="27" t="s">
        <v>3817</v>
      </c>
      <c r="F59" s="28" t="s">
        <v>683</v>
      </c>
      <c r="G59" s="29">
        <v>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180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3818</v>
      </c>
    </row>
    <row r="61" ht="25.5">
      <c r="A61" s="1" t="s">
        <v>184</v>
      </c>
      <c r="E61" s="33" t="s">
        <v>3819</v>
      </c>
    </row>
    <row r="62">
      <c r="A62" s="1" t="s">
        <v>185</v>
      </c>
      <c r="E62" s="27" t="s">
        <v>180</v>
      </c>
    </row>
    <row r="63">
      <c r="A63" s="1" t="s">
        <v>178</v>
      </c>
      <c r="B63" s="1">
        <v>14</v>
      </c>
      <c r="C63" s="26" t="s">
        <v>3820</v>
      </c>
      <c r="D63" t="s">
        <v>180</v>
      </c>
      <c r="E63" s="27" t="s">
        <v>3821</v>
      </c>
      <c r="F63" s="28" t="s">
        <v>683</v>
      </c>
      <c r="G63" s="29">
        <v>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180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183</v>
      </c>
      <c r="E64" s="27" t="s">
        <v>180</v>
      </c>
    </row>
    <row r="65" ht="25.5">
      <c r="A65" s="1" t="s">
        <v>184</v>
      </c>
      <c r="E65" s="33" t="s">
        <v>3783</v>
      </c>
    </row>
    <row r="66" ht="127.5">
      <c r="A66" s="1" t="s">
        <v>185</v>
      </c>
      <c r="E66" s="27" t="s">
        <v>3822</v>
      </c>
    </row>
  </sheetData>
  <sheetProtection sheet="1" objects="1" scenarios="1" spinCount="100000" saltValue="rkqAnloxR5ZLUJ+XT4RTKaG4ZeSR3qZHVVYiZlruPg9s7pvrv998WTUZQ8W/0lMneCgJwX3789xFK+7bviJR0w==" hashValue="Q/0FWRCtbEztOP0p6HGA0sfxy4Tg3yIWFT9LYwinCUI47SjcKwLIck5XqrDMldOGq1elMJO8Y6OeiLsyYDJBM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COUNTIFS(L8:L110,"=0",A8:A110,"P")+COUNTIFS(L8:L110,"",A8:A110,"P")+SUM(Q8:Q110)</f>
        <v>0</v>
      </c>
    </row>
    <row r="8">
      <c r="A8" s="1" t="s">
        <v>173</v>
      </c>
      <c r="C8" s="22" t="s">
        <v>3823</v>
      </c>
      <c r="E8" s="23" t="s">
        <v>133</v>
      </c>
      <c r="L8" s="24">
        <f>L9</f>
        <v>0</v>
      </c>
      <c r="M8" s="24">
        <f>M9</f>
        <v>0</v>
      </c>
      <c r="N8" s="25"/>
    </row>
    <row r="9">
      <c r="A9" s="1" t="s">
        <v>175</v>
      </c>
      <c r="C9" s="22" t="s">
        <v>369</v>
      </c>
      <c r="E9" s="23" t="s">
        <v>855</v>
      </c>
      <c r="L9" s="24">
        <f>SUMIFS(L10:L109,A10:A109,"P")</f>
        <v>0</v>
      </c>
      <c r="M9" s="24">
        <f>SUMIFS(M10:M109,A10:A109,"P")</f>
        <v>0</v>
      </c>
      <c r="N9" s="25"/>
    </row>
    <row r="10" ht="25.5">
      <c r="A10" s="1" t="s">
        <v>178</v>
      </c>
      <c r="B10" s="1">
        <v>1</v>
      </c>
      <c r="C10" s="26" t="s">
        <v>666</v>
      </c>
      <c r="D10" t="s">
        <v>372</v>
      </c>
      <c r="E10" s="27" t="s">
        <v>1517</v>
      </c>
      <c r="F10" s="28" t="s">
        <v>374</v>
      </c>
      <c r="G10" s="29">
        <v>97438.976999999999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38.25">
      <c r="A11" s="1" t="s">
        <v>183</v>
      </c>
      <c r="E11" s="27" t="s">
        <v>1910</v>
      </c>
    </row>
    <row r="12">
      <c r="A12" s="1" t="s">
        <v>184</v>
      </c>
      <c r="E12" s="33" t="s">
        <v>3824</v>
      </c>
    </row>
    <row r="13" ht="153">
      <c r="A13" s="1" t="s">
        <v>185</v>
      </c>
      <c r="E13" s="27" t="s">
        <v>1912</v>
      </c>
    </row>
    <row r="14" ht="25.5">
      <c r="A14" s="1" t="s">
        <v>178</v>
      </c>
      <c r="B14" s="1">
        <v>2</v>
      </c>
      <c r="C14" s="26" t="s">
        <v>1453</v>
      </c>
      <c r="D14" t="s">
        <v>372</v>
      </c>
      <c r="E14" s="27" t="s">
        <v>1455</v>
      </c>
      <c r="F14" s="28" t="s">
        <v>374</v>
      </c>
      <c r="G14" s="29">
        <v>3089.8020000000001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183</v>
      </c>
      <c r="E15" s="27" t="s">
        <v>1910</v>
      </c>
    </row>
    <row r="16">
      <c r="A16" s="1" t="s">
        <v>184</v>
      </c>
      <c r="E16" s="33" t="s">
        <v>3825</v>
      </c>
    </row>
    <row r="17" ht="153">
      <c r="A17" s="1" t="s">
        <v>185</v>
      </c>
      <c r="E17" s="27" t="s">
        <v>1912</v>
      </c>
    </row>
    <row r="18" ht="25.5">
      <c r="A18" s="1" t="s">
        <v>178</v>
      </c>
      <c r="B18" s="1">
        <v>3</v>
      </c>
      <c r="C18" s="26" t="s">
        <v>2658</v>
      </c>
      <c r="D18" t="s">
        <v>372</v>
      </c>
      <c r="E18" s="27" t="s">
        <v>3826</v>
      </c>
      <c r="F18" s="28" t="s">
        <v>374</v>
      </c>
      <c r="G18" s="29">
        <v>1198.671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183</v>
      </c>
      <c r="E19" s="27" t="s">
        <v>3827</v>
      </c>
    </row>
    <row r="20">
      <c r="A20" s="1" t="s">
        <v>184</v>
      </c>
      <c r="E20" s="33" t="s">
        <v>3828</v>
      </c>
    </row>
    <row r="21" ht="153">
      <c r="A21" s="1" t="s">
        <v>185</v>
      </c>
      <c r="E21" s="27" t="s">
        <v>1912</v>
      </c>
    </row>
    <row r="22" ht="38.25">
      <c r="A22" s="1" t="s">
        <v>178</v>
      </c>
      <c r="B22" s="1">
        <v>4</v>
      </c>
      <c r="C22" s="26" t="s">
        <v>856</v>
      </c>
      <c r="D22" t="s">
        <v>372</v>
      </c>
      <c r="E22" s="27" t="s">
        <v>3829</v>
      </c>
      <c r="F22" s="28" t="s">
        <v>374</v>
      </c>
      <c r="G22" s="29">
        <v>531.22400000000005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 ht="38.25">
      <c r="A23" s="1" t="s">
        <v>183</v>
      </c>
      <c r="E23" s="27" t="s">
        <v>3827</v>
      </c>
    </row>
    <row r="24">
      <c r="A24" s="1" t="s">
        <v>184</v>
      </c>
      <c r="E24" s="33" t="s">
        <v>3830</v>
      </c>
    </row>
    <row r="25" ht="153">
      <c r="A25" s="1" t="s">
        <v>185</v>
      </c>
      <c r="E25" s="27" t="s">
        <v>1912</v>
      </c>
    </row>
    <row r="26" ht="25.5">
      <c r="A26" s="1" t="s">
        <v>178</v>
      </c>
      <c r="B26" s="1">
        <v>5</v>
      </c>
      <c r="C26" s="26" t="s">
        <v>3214</v>
      </c>
      <c r="D26" t="s">
        <v>372</v>
      </c>
      <c r="E26" s="27" t="s">
        <v>3831</v>
      </c>
      <c r="F26" s="28" t="s">
        <v>374</v>
      </c>
      <c r="G26" s="29">
        <v>0.121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8.25">
      <c r="A27" s="1" t="s">
        <v>183</v>
      </c>
      <c r="E27" s="27" t="s">
        <v>3827</v>
      </c>
    </row>
    <row r="28">
      <c r="A28" s="1" t="s">
        <v>184</v>
      </c>
      <c r="E28" s="33" t="s">
        <v>3832</v>
      </c>
    </row>
    <row r="29" ht="153">
      <c r="A29" s="1" t="s">
        <v>185</v>
      </c>
      <c r="E29" s="27" t="s">
        <v>1912</v>
      </c>
    </row>
    <row r="30" ht="25.5">
      <c r="A30" s="1" t="s">
        <v>178</v>
      </c>
      <c r="B30" s="1">
        <v>6</v>
      </c>
      <c r="C30" s="26" t="s">
        <v>2042</v>
      </c>
      <c r="D30" t="s">
        <v>372</v>
      </c>
      <c r="E30" s="27" t="s">
        <v>3833</v>
      </c>
      <c r="F30" s="28" t="s">
        <v>374</v>
      </c>
      <c r="G30" s="29">
        <v>5159.7939999999999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 ht="38.25">
      <c r="A31" s="1" t="s">
        <v>183</v>
      </c>
      <c r="E31" s="27" t="s">
        <v>3827</v>
      </c>
    </row>
    <row r="32">
      <c r="A32" s="1" t="s">
        <v>184</v>
      </c>
      <c r="E32" s="33" t="s">
        <v>3834</v>
      </c>
    </row>
    <row r="33" ht="153">
      <c r="A33" s="1" t="s">
        <v>185</v>
      </c>
      <c r="E33" s="27" t="s">
        <v>1912</v>
      </c>
    </row>
    <row r="34" ht="25.5">
      <c r="A34" s="1" t="s">
        <v>178</v>
      </c>
      <c r="B34" s="1">
        <v>7</v>
      </c>
      <c r="C34" s="26" t="s">
        <v>371</v>
      </c>
      <c r="D34" t="s">
        <v>372</v>
      </c>
      <c r="E34" s="27" t="s">
        <v>1519</v>
      </c>
      <c r="F34" s="28" t="s">
        <v>374</v>
      </c>
      <c r="G34" s="29">
        <v>3360.384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 ht="38.25">
      <c r="A35" s="1" t="s">
        <v>183</v>
      </c>
      <c r="E35" s="27" t="s">
        <v>3827</v>
      </c>
    </row>
    <row r="36">
      <c r="A36" s="1" t="s">
        <v>184</v>
      </c>
      <c r="E36" s="33" t="s">
        <v>3835</v>
      </c>
    </row>
    <row r="37" ht="153">
      <c r="A37" s="1" t="s">
        <v>185</v>
      </c>
      <c r="E37" s="27" t="s">
        <v>1912</v>
      </c>
    </row>
    <row r="38" ht="25.5">
      <c r="A38" s="1" t="s">
        <v>178</v>
      </c>
      <c r="B38" s="1">
        <v>8</v>
      </c>
      <c r="C38" s="26" t="s">
        <v>2957</v>
      </c>
      <c r="D38" t="s">
        <v>372</v>
      </c>
      <c r="E38" s="27" t="s">
        <v>3836</v>
      </c>
      <c r="F38" s="28" t="s">
        <v>374</v>
      </c>
      <c r="G38" s="29">
        <v>3845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 ht="38.25">
      <c r="A39" s="1" t="s">
        <v>183</v>
      </c>
      <c r="E39" s="27" t="s">
        <v>3773</v>
      </c>
    </row>
    <row r="40">
      <c r="A40" s="1" t="s">
        <v>184</v>
      </c>
      <c r="E40" s="33" t="s">
        <v>3837</v>
      </c>
    </row>
    <row r="41" ht="153">
      <c r="A41" s="1" t="s">
        <v>185</v>
      </c>
      <c r="E41" s="27" t="s">
        <v>3775</v>
      </c>
    </row>
    <row r="42" ht="25.5">
      <c r="A42" s="1" t="s">
        <v>178</v>
      </c>
      <c r="B42" s="1">
        <v>9</v>
      </c>
      <c r="C42" s="26" t="s">
        <v>3771</v>
      </c>
      <c r="D42" t="s">
        <v>372</v>
      </c>
      <c r="E42" s="27" t="s">
        <v>3838</v>
      </c>
      <c r="F42" s="28" t="s">
        <v>374</v>
      </c>
      <c r="G42" s="29">
        <v>40.100000000000001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180</v>
      </c>
      <c r="O42" s="32">
        <f>M42*AA42</f>
        <v>0</v>
      </c>
      <c r="P42" s="1">
        <v>3</v>
      </c>
      <c r="AA42" s="1">
        <f>IF(P42=1,$O$3,IF(P42=2,$O$4,$O$5))</f>
        <v>0</v>
      </c>
    </row>
    <row r="43" ht="38.25">
      <c r="A43" s="1" t="s">
        <v>183</v>
      </c>
      <c r="E43" s="27" t="s">
        <v>3773</v>
      </c>
    </row>
    <row r="44">
      <c r="A44" s="1" t="s">
        <v>184</v>
      </c>
      <c r="E44" s="33" t="s">
        <v>3839</v>
      </c>
    </row>
    <row r="45" ht="153">
      <c r="A45" s="1" t="s">
        <v>185</v>
      </c>
      <c r="E45" s="27" t="s">
        <v>3775</v>
      </c>
    </row>
    <row r="46" ht="25.5">
      <c r="A46" s="1" t="s">
        <v>178</v>
      </c>
      <c r="B46" s="1">
        <v>10</v>
      </c>
      <c r="C46" s="26" t="s">
        <v>798</v>
      </c>
      <c r="D46" t="s">
        <v>372</v>
      </c>
      <c r="E46" s="27" t="s">
        <v>800</v>
      </c>
      <c r="F46" s="28" t="s">
        <v>374</v>
      </c>
      <c r="G46" s="29">
        <v>103.7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180</v>
      </c>
      <c r="O46" s="32">
        <f>M46*AA46</f>
        <v>0</v>
      </c>
      <c r="P46" s="1">
        <v>3</v>
      </c>
      <c r="AA46" s="1">
        <f>IF(P46=1,$O$3,IF(P46=2,$O$4,$O$5))</f>
        <v>0</v>
      </c>
    </row>
    <row r="47" ht="38.25">
      <c r="A47" s="1" t="s">
        <v>183</v>
      </c>
      <c r="E47" s="27" t="s">
        <v>3827</v>
      </c>
    </row>
    <row r="48">
      <c r="A48" s="1" t="s">
        <v>184</v>
      </c>
      <c r="E48" s="33" t="s">
        <v>3840</v>
      </c>
    </row>
    <row r="49" ht="153">
      <c r="A49" s="1" t="s">
        <v>185</v>
      </c>
      <c r="E49" s="27" t="s">
        <v>1912</v>
      </c>
    </row>
    <row r="50" ht="25.5">
      <c r="A50" s="1" t="s">
        <v>178</v>
      </c>
      <c r="B50" s="1">
        <v>11</v>
      </c>
      <c r="C50" s="26" t="s">
        <v>2662</v>
      </c>
      <c r="D50" t="s">
        <v>372</v>
      </c>
      <c r="E50" s="27" t="s">
        <v>3841</v>
      </c>
      <c r="F50" s="28" t="s">
        <v>374</v>
      </c>
      <c r="G50" s="29">
        <v>29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180</v>
      </c>
      <c r="O50" s="32">
        <f>M50*AA50</f>
        <v>0</v>
      </c>
      <c r="P50" s="1">
        <v>3</v>
      </c>
      <c r="AA50" s="1">
        <f>IF(P50=1,$O$3,IF(P50=2,$O$4,$O$5))</f>
        <v>0</v>
      </c>
    </row>
    <row r="51" ht="25.5">
      <c r="A51" s="1" t="s">
        <v>183</v>
      </c>
      <c r="E51" s="27" t="s">
        <v>3218</v>
      </c>
    </row>
    <row r="52">
      <c r="A52" s="1" t="s">
        <v>184</v>
      </c>
      <c r="E52" s="33" t="s">
        <v>3842</v>
      </c>
    </row>
    <row r="53" ht="153">
      <c r="A53" s="1" t="s">
        <v>185</v>
      </c>
      <c r="E53" s="27" t="s">
        <v>1912</v>
      </c>
    </row>
    <row r="54" ht="38.25">
      <c r="A54" s="1" t="s">
        <v>178</v>
      </c>
      <c r="B54" s="1">
        <v>12</v>
      </c>
      <c r="C54" s="26" t="s">
        <v>801</v>
      </c>
      <c r="D54" t="s">
        <v>372</v>
      </c>
      <c r="E54" s="27" t="s">
        <v>803</v>
      </c>
      <c r="F54" s="28" t="s">
        <v>374</v>
      </c>
      <c r="G54" s="29">
        <v>2.29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180</v>
      </c>
      <c r="O54" s="32">
        <f>M54*AA54</f>
        <v>0</v>
      </c>
      <c r="P54" s="1">
        <v>3</v>
      </c>
      <c r="AA54" s="1">
        <f>IF(P54=1,$O$3,IF(P54=2,$O$4,$O$5))</f>
        <v>0</v>
      </c>
    </row>
    <row r="55" ht="38.25">
      <c r="A55" s="1" t="s">
        <v>183</v>
      </c>
      <c r="E55" s="27" t="s">
        <v>3827</v>
      </c>
    </row>
    <row r="56">
      <c r="A56" s="1" t="s">
        <v>184</v>
      </c>
      <c r="E56" s="33" t="s">
        <v>3843</v>
      </c>
    </row>
    <row r="57" ht="153">
      <c r="A57" s="1" t="s">
        <v>185</v>
      </c>
      <c r="E57" s="27" t="s">
        <v>1912</v>
      </c>
    </row>
    <row r="58" ht="25.5">
      <c r="A58" s="1" t="s">
        <v>178</v>
      </c>
      <c r="B58" s="1">
        <v>13</v>
      </c>
      <c r="C58" s="26" t="s">
        <v>804</v>
      </c>
      <c r="D58" t="s">
        <v>372</v>
      </c>
      <c r="E58" s="27" t="s">
        <v>806</v>
      </c>
      <c r="F58" s="28" t="s">
        <v>374</v>
      </c>
      <c r="G58" s="29">
        <v>0.28000000000000003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180</v>
      </c>
      <c r="O58" s="32">
        <f>M58*AA58</f>
        <v>0</v>
      </c>
      <c r="P58" s="1">
        <v>3</v>
      </c>
      <c r="AA58" s="1">
        <f>IF(P58=1,$O$3,IF(P58=2,$O$4,$O$5))</f>
        <v>0</v>
      </c>
    </row>
    <row r="59" ht="25.5">
      <c r="A59" s="1" t="s">
        <v>183</v>
      </c>
      <c r="E59" s="27" t="s">
        <v>3218</v>
      </c>
    </row>
    <row r="60">
      <c r="A60" s="1" t="s">
        <v>184</v>
      </c>
      <c r="E60" s="33" t="s">
        <v>3844</v>
      </c>
    </row>
    <row r="61" ht="153">
      <c r="A61" s="1" t="s">
        <v>185</v>
      </c>
      <c r="E61" s="27" t="s">
        <v>1912</v>
      </c>
    </row>
    <row r="62" ht="38.25">
      <c r="A62" s="1" t="s">
        <v>178</v>
      </c>
      <c r="B62" s="1">
        <v>14</v>
      </c>
      <c r="C62" s="26" t="s">
        <v>378</v>
      </c>
      <c r="D62" t="s">
        <v>372</v>
      </c>
      <c r="E62" s="27" t="s">
        <v>3845</v>
      </c>
      <c r="F62" s="28" t="s">
        <v>374</v>
      </c>
      <c r="G62" s="29">
        <v>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180</v>
      </c>
      <c r="O62" s="32">
        <f>M62*AA62</f>
        <v>0</v>
      </c>
      <c r="P62" s="1">
        <v>3</v>
      </c>
      <c r="AA62" s="1">
        <f>IF(P62=1,$O$3,IF(P62=2,$O$4,$O$5))</f>
        <v>0</v>
      </c>
    </row>
    <row r="63" ht="38.25">
      <c r="A63" s="1" t="s">
        <v>183</v>
      </c>
      <c r="E63" s="27" t="s">
        <v>3846</v>
      </c>
    </row>
    <row r="64">
      <c r="A64" s="1" t="s">
        <v>184</v>
      </c>
      <c r="E64" s="33" t="s">
        <v>962</v>
      </c>
    </row>
    <row r="65" ht="153">
      <c r="A65" s="1" t="s">
        <v>185</v>
      </c>
      <c r="E65" s="27" t="s">
        <v>1912</v>
      </c>
    </row>
    <row r="66" ht="25.5">
      <c r="A66" s="1" t="s">
        <v>178</v>
      </c>
      <c r="B66" s="1">
        <v>15</v>
      </c>
      <c r="C66" s="26" t="s">
        <v>382</v>
      </c>
      <c r="D66" t="s">
        <v>372</v>
      </c>
      <c r="E66" s="27" t="s">
        <v>3847</v>
      </c>
      <c r="F66" s="28" t="s">
        <v>374</v>
      </c>
      <c r="G66" s="29">
        <v>0.02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180</v>
      </c>
      <c r="O66" s="32">
        <f>M66*AA66</f>
        <v>0</v>
      </c>
      <c r="P66" s="1">
        <v>3</v>
      </c>
      <c r="AA66" s="1">
        <f>IF(P66=1,$O$3,IF(P66=2,$O$4,$O$5))</f>
        <v>0</v>
      </c>
    </row>
    <row r="67" ht="38.25">
      <c r="A67" s="1" t="s">
        <v>183</v>
      </c>
      <c r="E67" s="27" t="s">
        <v>3827</v>
      </c>
    </row>
    <row r="68">
      <c r="A68" s="1" t="s">
        <v>184</v>
      </c>
      <c r="E68" s="33" t="s">
        <v>3848</v>
      </c>
    </row>
    <row r="69" ht="153">
      <c r="A69" s="1" t="s">
        <v>185</v>
      </c>
      <c r="E69" s="27" t="s">
        <v>1912</v>
      </c>
    </row>
    <row r="70" ht="38.25">
      <c r="A70" s="1" t="s">
        <v>178</v>
      </c>
      <c r="B70" s="1">
        <v>16</v>
      </c>
      <c r="C70" s="26" t="s">
        <v>807</v>
      </c>
      <c r="D70" t="s">
        <v>372</v>
      </c>
      <c r="E70" s="27" t="s">
        <v>809</v>
      </c>
      <c r="F70" s="28" t="s">
        <v>374</v>
      </c>
      <c r="G70" s="29">
        <v>2067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180</v>
      </c>
      <c r="O70" s="32">
        <f>M70*AA70</f>
        <v>0</v>
      </c>
      <c r="P70" s="1">
        <v>3</v>
      </c>
      <c r="AA70" s="1">
        <f>IF(P70=1,$O$3,IF(P70=2,$O$4,$O$5))</f>
        <v>0</v>
      </c>
    </row>
    <row r="71" ht="38.25">
      <c r="A71" s="1" t="s">
        <v>183</v>
      </c>
      <c r="E71" s="27" t="s">
        <v>3827</v>
      </c>
    </row>
    <row r="72">
      <c r="A72" s="1" t="s">
        <v>184</v>
      </c>
      <c r="E72" s="33" t="s">
        <v>3849</v>
      </c>
    </row>
    <row r="73" ht="153">
      <c r="A73" s="1" t="s">
        <v>185</v>
      </c>
      <c r="E73" s="27" t="s">
        <v>1912</v>
      </c>
    </row>
    <row r="74" ht="38.25">
      <c r="A74" s="1" t="s">
        <v>178</v>
      </c>
      <c r="B74" s="1">
        <v>17</v>
      </c>
      <c r="C74" s="26" t="s">
        <v>810</v>
      </c>
      <c r="D74" t="s">
        <v>372</v>
      </c>
      <c r="E74" s="27" t="s">
        <v>2960</v>
      </c>
      <c r="F74" s="28" t="s">
        <v>374</v>
      </c>
      <c r="G74" s="29">
        <v>2256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180</v>
      </c>
      <c r="O74" s="32">
        <f>M74*AA74</f>
        <v>0</v>
      </c>
      <c r="P74" s="1">
        <v>3</v>
      </c>
      <c r="AA74" s="1">
        <f>IF(P74=1,$O$3,IF(P74=2,$O$4,$O$5))</f>
        <v>0</v>
      </c>
    </row>
    <row r="75" ht="38.25">
      <c r="A75" s="1" t="s">
        <v>183</v>
      </c>
      <c r="E75" s="27" t="s">
        <v>3827</v>
      </c>
    </row>
    <row r="76">
      <c r="A76" s="1" t="s">
        <v>184</v>
      </c>
      <c r="E76" s="33" t="s">
        <v>3850</v>
      </c>
    </row>
    <row r="77" ht="153">
      <c r="A77" s="1" t="s">
        <v>185</v>
      </c>
      <c r="E77" s="27" t="s">
        <v>1912</v>
      </c>
    </row>
    <row r="78" ht="38.25">
      <c r="A78" s="1" t="s">
        <v>178</v>
      </c>
      <c r="B78" s="1">
        <v>18</v>
      </c>
      <c r="C78" s="26" t="s">
        <v>670</v>
      </c>
      <c r="D78" t="s">
        <v>372</v>
      </c>
      <c r="E78" s="27" t="s">
        <v>812</v>
      </c>
      <c r="F78" s="28" t="s">
        <v>374</v>
      </c>
      <c r="G78" s="29">
        <v>1966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180</v>
      </c>
      <c r="O78" s="32">
        <f>M78*AA78</f>
        <v>0</v>
      </c>
      <c r="P78" s="1">
        <v>3</v>
      </c>
      <c r="AA78" s="1">
        <f>IF(P78=1,$O$3,IF(P78=2,$O$4,$O$5))</f>
        <v>0</v>
      </c>
    </row>
    <row r="79" ht="38.25">
      <c r="A79" s="1" t="s">
        <v>183</v>
      </c>
      <c r="E79" s="27" t="s">
        <v>3827</v>
      </c>
    </row>
    <row r="80">
      <c r="A80" s="1" t="s">
        <v>184</v>
      </c>
      <c r="E80" s="33" t="s">
        <v>3851</v>
      </c>
    </row>
    <row r="81" ht="153">
      <c r="A81" s="1" t="s">
        <v>185</v>
      </c>
      <c r="E81" s="27" t="s">
        <v>1912</v>
      </c>
    </row>
    <row r="82" ht="38.25">
      <c r="A82" s="1" t="s">
        <v>178</v>
      </c>
      <c r="B82" s="1">
        <v>19</v>
      </c>
      <c r="C82" s="26" t="s">
        <v>673</v>
      </c>
      <c r="D82" t="s">
        <v>372</v>
      </c>
      <c r="E82" s="27" t="s">
        <v>3852</v>
      </c>
      <c r="F82" s="28" t="s">
        <v>374</v>
      </c>
      <c r="G82" s="29">
        <v>1179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180</v>
      </c>
      <c r="O82" s="32">
        <f>M82*AA82</f>
        <v>0</v>
      </c>
      <c r="P82" s="1">
        <v>3</v>
      </c>
      <c r="AA82" s="1">
        <f>IF(P82=1,$O$3,IF(P82=2,$O$4,$O$5))</f>
        <v>0</v>
      </c>
    </row>
    <row r="83" ht="38.25">
      <c r="A83" s="1" t="s">
        <v>183</v>
      </c>
      <c r="E83" s="27" t="s">
        <v>3827</v>
      </c>
    </row>
    <row r="84">
      <c r="A84" s="1" t="s">
        <v>184</v>
      </c>
      <c r="E84" s="33" t="s">
        <v>3853</v>
      </c>
    </row>
    <row r="85" ht="153">
      <c r="A85" s="1" t="s">
        <v>185</v>
      </c>
      <c r="E85" s="27" t="s">
        <v>1912</v>
      </c>
    </row>
    <row r="86" ht="38.25">
      <c r="A86" s="1" t="s">
        <v>178</v>
      </c>
      <c r="B86" s="1">
        <v>20</v>
      </c>
      <c r="C86" s="26" t="s">
        <v>813</v>
      </c>
      <c r="D86" t="s">
        <v>372</v>
      </c>
      <c r="E86" s="27" t="s">
        <v>815</v>
      </c>
      <c r="F86" s="28" t="s">
        <v>374</v>
      </c>
      <c r="G86" s="29">
        <v>15.6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180</v>
      </c>
      <c r="O86" s="32">
        <f>M86*AA86</f>
        <v>0</v>
      </c>
      <c r="P86" s="1">
        <v>3</v>
      </c>
      <c r="AA86" s="1">
        <f>IF(P86=1,$O$3,IF(P86=2,$O$4,$O$5))</f>
        <v>0</v>
      </c>
    </row>
    <row r="87" ht="51">
      <c r="A87" s="1" t="s">
        <v>183</v>
      </c>
      <c r="E87" s="27" t="s">
        <v>3854</v>
      </c>
    </row>
    <row r="88">
      <c r="A88" s="1" t="s">
        <v>184</v>
      </c>
      <c r="E88" s="33" t="s">
        <v>3855</v>
      </c>
    </row>
    <row r="89" ht="153">
      <c r="A89" s="1" t="s">
        <v>185</v>
      </c>
      <c r="E89" s="27" t="s">
        <v>1912</v>
      </c>
    </row>
    <row r="90" ht="38.25">
      <c r="A90" s="1" t="s">
        <v>178</v>
      </c>
      <c r="B90" s="1">
        <v>21</v>
      </c>
      <c r="C90" s="26" t="s">
        <v>2665</v>
      </c>
      <c r="D90" t="s">
        <v>372</v>
      </c>
      <c r="E90" s="27" t="s">
        <v>3856</v>
      </c>
      <c r="F90" s="28" t="s">
        <v>374</v>
      </c>
      <c r="G90" s="29">
        <v>362.46499999999997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180</v>
      </c>
      <c r="O90" s="32">
        <f>M90*AA90</f>
        <v>0</v>
      </c>
      <c r="P90" s="1">
        <v>3</v>
      </c>
      <c r="AA90" s="1">
        <f>IF(P90=1,$O$3,IF(P90=2,$O$4,$O$5))</f>
        <v>0</v>
      </c>
    </row>
    <row r="91" ht="63.75">
      <c r="A91" s="1" t="s">
        <v>183</v>
      </c>
      <c r="E91" s="27" t="s">
        <v>3857</v>
      </c>
    </row>
    <row r="92">
      <c r="A92" s="1" t="s">
        <v>184</v>
      </c>
      <c r="E92" s="33" t="s">
        <v>3858</v>
      </c>
    </row>
    <row r="93" ht="153">
      <c r="A93" s="1" t="s">
        <v>185</v>
      </c>
      <c r="E93" s="27" t="s">
        <v>1912</v>
      </c>
    </row>
    <row r="94" ht="25.5">
      <c r="A94" s="1" t="s">
        <v>178</v>
      </c>
      <c r="B94" s="1">
        <v>22</v>
      </c>
      <c r="C94" s="26" t="s">
        <v>385</v>
      </c>
      <c r="D94" t="s">
        <v>372</v>
      </c>
      <c r="E94" s="27" t="s">
        <v>3859</v>
      </c>
      <c r="F94" s="28" t="s">
        <v>374</v>
      </c>
      <c r="G94" s="29">
        <v>0.20000000000000001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180</v>
      </c>
      <c r="O94" s="32">
        <f>M94*AA94</f>
        <v>0</v>
      </c>
      <c r="P94" s="1">
        <v>3</v>
      </c>
      <c r="AA94" s="1">
        <f>IF(P94=1,$O$3,IF(P94=2,$O$4,$O$5))</f>
        <v>0</v>
      </c>
    </row>
    <row r="95" ht="51">
      <c r="A95" s="1" t="s">
        <v>183</v>
      </c>
      <c r="E95" s="27" t="s">
        <v>3860</v>
      </c>
    </row>
    <row r="96">
      <c r="A96" s="1" t="s">
        <v>184</v>
      </c>
      <c r="E96" s="33" t="s">
        <v>1793</v>
      </c>
    </row>
    <row r="97" ht="153">
      <c r="A97" s="1" t="s">
        <v>185</v>
      </c>
      <c r="E97" s="27" t="s">
        <v>1912</v>
      </c>
    </row>
    <row r="98" ht="25.5">
      <c r="A98" s="1" t="s">
        <v>178</v>
      </c>
      <c r="B98" s="1">
        <v>23</v>
      </c>
      <c r="C98" s="26" t="s">
        <v>1521</v>
      </c>
      <c r="D98" t="s">
        <v>372</v>
      </c>
      <c r="E98" s="27" t="s">
        <v>1523</v>
      </c>
      <c r="F98" s="28" t="s">
        <v>374</v>
      </c>
      <c r="G98" s="29">
        <v>182.17099999999999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180</v>
      </c>
      <c r="O98" s="32">
        <f>M98*AA98</f>
        <v>0</v>
      </c>
      <c r="P98" s="1">
        <v>3</v>
      </c>
      <c r="AA98" s="1">
        <f>IF(P98=1,$O$3,IF(P98=2,$O$4,$O$5))</f>
        <v>0</v>
      </c>
    </row>
    <row r="99" ht="38.25">
      <c r="A99" s="1" t="s">
        <v>183</v>
      </c>
      <c r="E99" s="27" t="s">
        <v>3861</v>
      </c>
    </row>
    <row r="100">
      <c r="A100" s="1" t="s">
        <v>184</v>
      </c>
      <c r="E100" s="33" t="s">
        <v>3862</v>
      </c>
    </row>
    <row r="101" ht="153">
      <c r="A101" s="1" t="s">
        <v>185</v>
      </c>
      <c r="E101" s="27" t="s">
        <v>1912</v>
      </c>
    </row>
    <row r="102" ht="25.5">
      <c r="A102" s="1" t="s">
        <v>178</v>
      </c>
      <c r="B102" s="1">
        <v>24</v>
      </c>
      <c r="C102" s="26" t="s">
        <v>3644</v>
      </c>
      <c r="D102" t="s">
        <v>372</v>
      </c>
      <c r="E102" s="27" t="s">
        <v>3863</v>
      </c>
      <c r="F102" s="28" t="s">
        <v>374</v>
      </c>
      <c r="G102" s="29">
        <v>27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180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38.25">
      <c r="A103" s="1" t="s">
        <v>183</v>
      </c>
      <c r="E103" s="27" t="s">
        <v>3861</v>
      </c>
    </row>
    <row r="104">
      <c r="A104" s="1" t="s">
        <v>184</v>
      </c>
      <c r="E104" s="33" t="s">
        <v>3513</v>
      </c>
    </row>
    <row r="105" ht="153">
      <c r="A105" s="1" t="s">
        <v>185</v>
      </c>
      <c r="E105" s="27" t="s">
        <v>1912</v>
      </c>
    </row>
    <row r="106" ht="25.5">
      <c r="A106" s="1" t="s">
        <v>178</v>
      </c>
      <c r="B106" s="1">
        <v>25</v>
      </c>
      <c r="C106" s="26" t="s">
        <v>1794</v>
      </c>
      <c r="D106" t="s">
        <v>372</v>
      </c>
      <c r="E106" s="27" t="s">
        <v>3864</v>
      </c>
      <c r="F106" s="28" t="s">
        <v>374</v>
      </c>
      <c r="G106" s="29">
        <v>5.7000000000000002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 ht="38.25">
      <c r="A107" s="1" t="s">
        <v>183</v>
      </c>
      <c r="E107" s="27" t="s">
        <v>3861</v>
      </c>
    </row>
    <row r="108">
      <c r="A108" s="1" t="s">
        <v>184</v>
      </c>
      <c r="E108" s="33" t="s">
        <v>3865</v>
      </c>
    </row>
    <row r="109" ht="153">
      <c r="A109" s="1" t="s">
        <v>185</v>
      </c>
      <c r="E109" s="27" t="s">
        <v>1912</v>
      </c>
    </row>
  </sheetData>
  <sheetProtection sheet="1" objects="1" scenarios="1" spinCount="100000" saltValue="ekPlx+B3wmAvxHalxTa8I5vG+4ScjLrOVrbXko54A2YmTpFqkHQRxk6yNv409RsMaIDlTDJAwL2ep+kMXvuzJg==" hashValue="NyMBnGOJEAp/ciXtJE89Qpcr1kIHyniSh83lhNZ1OuuGRcKxi0H7Q5V24E4sJQg4DEgIrgLZPU5EoHkypFPL5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COUNTIFS(L8:L159,"=0",A8:A159,"P")+COUNTIFS(L8:L159,"",A8:A159,"P")+SUM(Q8:Q159)</f>
        <v>0</v>
      </c>
    </row>
    <row r="8">
      <c r="A8" s="1" t="s">
        <v>173</v>
      </c>
      <c r="C8" s="22" t="s">
        <v>3866</v>
      </c>
      <c r="E8" s="23" t="s">
        <v>138</v>
      </c>
      <c r="L8" s="24">
        <f>L9+L34+L39+L52+L77+L98+L115+L120+L149+L154</f>
        <v>0</v>
      </c>
      <c r="M8" s="24">
        <f>M9+M34+M39+M52+M77+M98+M115+M120+M149+M154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178</v>
      </c>
      <c r="B10" s="1">
        <v>1</v>
      </c>
      <c r="C10" s="26" t="s">
        <v>1652</v>
      </c>
      <c r="D10" t="s">
        <v>180</v>
      </c>
      <c r="E10" s="27" t="s">
        <v>1653</v>
      </c>
      <c r="F10" s="28" t="s">
        <v>1654</v>
      </c>
      <c r="G10" s="29">
        <v>105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1655</v>
      </c>
    </row>
    <row r="13">
      <c r="A13" s="1" t="s">
        <v>185</v>
      </c>
      <c r="E13" s="27" t="s">
        <v>1656</v>
      </c>
    </row>
    <row r="14">
      <c r="A14" s="1" t="s">
        <v>178</v>
      </c>
      <c r="B14" s="1">
        <v>2</v>
      </c>
      <c r="C14" s="26" t="s">
        <v>3867</v>
      </c>
      <c r="D14" t="s">
        <v>180</v>
      </c>
      <c r="E14" s="27" t="s">
        <v>3868</v>
      </c>
      <c r="F14" s="28" t="s">
        <v>182</v>
      </c>
      <c r="G14" s="29">
        <v>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1655</v>
      </c>
    </row>
    <row r="17" ht="63.75">
      <c r="A17" s="1" t="s">
        <v>185</v>
      </c>
      <c r="E17" s="27" t="s">
        <v>987</v>
      </c>
    </row>
    <row r="18">
      <c r="A18" s="1" t="s">
        <v>178</v>
      </c>
      <c r="B18" s="1">
        <v>3</v>
      </c>
      <c r="C18" s="26" t="s">
        <v>574</v>
      </c>
      <c r="D18" t="s">
        <v>180</v>
      </c>
      <c r="E18" s="27" t="s">
        <v>575</v>
      </c>
      <c r="F18" s="28" t="s">
        <v>182</v>
      </c>
      <c r="G18" s="29">
        <v>42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1655</v>
      </c>
    </row>
    <row r="21" ht="204">
      <c r="A21" s="1" t="s">
        <v>185</v>
      </c>
      <c r="E21" s="27" t="s">
        <v>1657</v>
      </c>
    </row>
    <row r="22">
      <c r="A22" s="1" t="s">
        <v>178</v>
      </c>
      <c r="B22" s="1">
        <v>4</v>
      </c>
      <c r="C22" s="26" t="s">
        <v>196</v>
      </c>
      <c r="D22" t="s">
        <v>180</v>
      </c>
      <c r="E22" s="27" t="s">
        <v>197</v>
      </c>
      <c r="F22" s="28" t="s">
        <v>182</v>
      </c>
      <c r="G22" s="29">
        <v>35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1655</v>
      </c>
    </row>
    <row r="25" ht="153">
      <c r="A25" s="1" t="s">
        <v>185</v>
      </c>
      <c r="E25" s="27" t="s">
        <v>1658</v>
      </c>
    </row>
    <row r="26">
      <c r="A26" s="1" t="s">
        <v>178</v>
      </c>
      <c r="B26" s="1">
        <v>5</v>
      </c>
      <c r="C26" s="26" t="s">
        <v>1659</v>
      </c>
      <c r="D26" t="s">
        <v>180</v>
      </c>
      <c r="E26" s="27" t="s">
        <v>1660</v>
      </c>
      <c r="F26" s="28" t="s">
        <v>1654</v>
      </c>
      <c r="G26" s="29">
        <v>105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1655</v>
      </c>
    </row>
    <row r="29" ht="38.25">
      <c r="A29" s="1" t="s">
        <v>185</v>
      </c>
      <c r="E29" s="27" t="s">
        <v>1661</v>
      </c>
    </row>
    <row r="30">
      <c r="A30" s="1" t="s">
        <v>178</v>
      </c>
      <c r="B30" s="1">
        <v>35</v>
      </c>
      <c r="C30" s="26" t="s">
        <v>3869</v>
      </c>
      <c r="D30" t="s">
        <v>180</v>
      </c>
      <c r="E30" s="27" t="s">
        <v>3870</v>
      </c>
      <c r="F30" s="28" t="s">
        <v>544</v>
      </c>
      <c r="G30" s="29">
        <v>10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1655</v>
      </c>
    </row>
    <row r="33" ht="25.5">
      <c r="A33" s="1" t="s">
        <v>185</v>
      </c>
      <c r="E33" s="27" t="s">
        <v>3871</v>
      </c>
    </row>
    <row r="34">
      <c r="A34" s="1" t="s">
        <v>175</v>
      </c>
      <c r="C34" s="22" t="s">
        <v>603</v>
      </c>
      <c r="E34" s="23" t="s">
        <v>604</v>
      </c>
      <c r="L34" s="24">
        <f>SUMIFS(L35:L38,A35:A38,"P")</f>
        <v>0</v>
      </c>
      <c r="M34" s="24">
        <f>SUMIFS(M35:M38,A35:A38,"P")</f>
        <v>0</v>
      </c>
      <c r="N34" s="25"/>
    </row>
    <row r="35">
      <c r="A35" s="1" t="s">
        <v>178</v>
      </c>
      <c r="B35" s="1">
        <v>6</v>
      </c>
      <c r="C35" s="26" t="s">
        <v>1665</v>
      </c>
      <c r="D35" t="s">
        <v>180</v>
      </c>
      <c r="E35" s="27" t="s">
        <v>1666</v>
      </c>
      <c r="F35" s="28" t="s">
        <v>182</v>
      </c>
      <c r="G35" s="29">
        <v>1.5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1655</v>
      </c>
    </row>
    <row r="38" ht="38.25">
      <c r="A38" s="1" t="s">
        <v>185</v>
      </c>
      <c r="E38" s="27" t="s">
        <v>1667</v>
      </c>
    </row>
    <row r="39">
      <c r="A39" s="1" t="s">
        <v>175</v>
      </c>
      <c r="C39" s="22" t="s">
        <v>608</v>
      </c>
      <c r="E39" s="23" t="s">
        <v>148</v>
      </c>
      <c r="L39" s="24">
        <f>SUMIFS(L40:L51,A40:A51,"P")</f>
        <v>0</v>
      </c>
      <c r="M39" s="24">
        <f>SUMIFS(M40:M51,A40:A51,"P")</f>
        <v>0</v>
      </c>
      <c r="N39" s="25"/>
    </row>
    <row r="40">
      <c r="A40" s="1" t="s">
        <v>178</v>
      </c>
      <c r="B40" s="1">
        <v>7</v>
      </c>
      <c r="C40" s="26" t="s">
        <v>3872</v>
      </c>
      <c r="D40" t="s">
        <v>180</v>
      </c>
      <c r="E40" s="27" t="s">
        <v>3873</v>
      </c>
      <c r="F40" s="28" t="s">
        <v>1654</v>
      </c>
      <c r="G40" s="29">
        <v>3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1655</v>
      </c>
    </row>
    <row r="43" ht="63.75">
      <c r="A43" s="1" t="s">
        <v>185</v>
      </c>
      <c r="E43" s="27" t="s">
        <v>3874</v>
      </c>
    </row>
    <row r="44">
      <c r="A44" s="1" t="s">
        <v>178</v>
      </c>
      <c r="B44" s="1">
        <v>8</v>
      </c>
      <c r="C44" s="26" t="s">
        <v>3875</v>
      </c>
      <c r="D44" t="s">
        <v>180</v>
      </c>
      <c r="E44" s="27" t="s">
        <v>3876</v>
      </c>
      <c r="F44" s="28" t="s">
        <v>1654</v>
      </c>
      <c r="G44" s="29">
        <v>10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1655</v>
      </c>
    </row>
    <row r="47" ht="38.25">
      <c r="A47" s="1" t="s">
        <v>185</v>
      </c>
      <c r="E47" s="27" t="s">
        <v>619</v>
      </c>
    </row>
    <row r="48">
      <c r="A48" s="1" t="s">
        <v>178</v>
      </c>
      <c r="B48" s="1">
        <v>9</v>
      </c>
      <c r="C48" s="26" t="s">
        <v>2546</v>
      </c>
      <c r="D48" t="s">
        <v>180</v>
      </c>
      <c r="E48" s="27" t="s">
        <v>2547</v>
      </c>
      <c r="F48" s="28" t="s">
        <v>1654</v>
      </c>
      <c r="G48" s="29">
        <v>10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1655</v>
      </c>
    </row>
    <row r="51" ht="38.25">
      <c r="A51" s="1" t="s">
        <v>185</v>
      </c>
      <c r="E51" s="27" t="s">
        <v>619</v>
      </c>
    </row>
    <row r="52">
      <c r="A52" s="1" t="s">
        <v>175</v>
      </c>
      <c r="C52" s="22" t="s">
        <v>1668</v>
      </c>
      <c r="E52" s="23" t="s">
        <v>620</v>
      </c>
      <c r="L52" s="24">
        <f>SUMIFS(L53:L76,A53:A76,"P")</f>
        <v>0</v>
      </c>
      <c r="M52" s="24">
        <f>SUMIFS(M53:M76,A53:A76,"P")</f>
        <v>0</v>
      </c>
      <c r="N52" s="25"/>
    </row>
    <row r="53" ht="25.5">
      <c r="A53" s="1" t="s">
        <v>178</v>
      </c>
      <c r="B53" s="1">
        <v>10</v>
      </c>
      <c r="C53" s="26" t="s">
        <v>1669</v>
      </c>
      <c r="D53" t="s">
        <v>180</v>
      </c>
      <c r="E53" s="27" t="s">
        <v>1670</v>
      </c>
      <c r="F53" s="28" t="s">
        <v>207</v>
      </c>
      <c r="G53" s="29">
        <v>30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1655</v>
      </c>
    </row>
    <row r="56" ht="25.5">
      <c r="A56" s="1" t="s">
        <v>185</v>
      </c>
      <c r="E56" s="27" t="s">
        <v>1671</v>
      </c>
    </row>
    <row r="57">
      <c r="A57" s="1" t="s">
        <v>178</v>
      </c>
      <c r="B57" s="1">
        <v>11</v>
      </c>
      <c r="C57" s="26" t="s">
        <v>209</v>
      </c>
      <c r="D57" t="s">
        <v>180</v>
      </c>
      <c r="E57" s="27" t="s">
        <v>210</v>
      </c>
      <c r="F57" s="28" t="s">
        <v>544</v>
      </c>
      <c r="G57" s="29">
        <v>75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1655</v>
      </c>
    </row>
    <row r="60" ht="38.25">
      <c r="A60" s="1" t="s">
        <v>185</v>
      </c>
      <c r="E60" s="27" t="s">
        <v>1839</v>
      </c>
    </row>
    <row r="61">
      <c r="A61" s="1" t="s">
        <v>178</v>
      </c>
      <c r="B61" s="1">
        <v>12</v>
      </c>
      <c r="C61" s="26" t="s">
        <v>214</v>
      </c>
      <c r="D61" t="s">
        <v>180</v>
      </c>
      <c r="E61" s="27" t="s">
        <v>215</v>
      </c>
      <c r="F61" s="28" t="s">
        <v>544</v>
      </c>
      <c r="G61" s="29">
        <v>30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1655</v>
      </c>
    </row>
    <row r="64" ht="51">
      <c r="A64" s="1" t="s">
        <v>185</v>
      </c>
      <c r="E64" s="27" t="s">
        <v>1674</v>
      </c>
    </row>
    <row r="65">
      <c r="A65" s="1" t="s">
        <v>178</v>
      </c>
      <c r="B65" s="1">
        <v>13</v>
      </c>
      <c r="C65" s="26" t="s">
        <v>1571</v>
      </c>
      <c r="D65" t="s">
        <v>180</v>
      </c>
      <c r="E65" s="27" t="s">
        <v>1572</v>
      </c>
      <c r="F65" s="28" t="s">
        <v>544</v>
      </c>
      <c r="G65" s="29">
        <v>75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1655</v>
      </c>
    </row>
    <row r="68" ht="76.5">
      <c r="A68" s="1" t="s">
        <v>185</v>
      </c>
      <c r="E68" s="27" t="s">
        <v>1675</v>
      </c>
    </row>
    <row r="69" ht="25.5">
      <c r="A69" s="1" t="s">
        <v>178</v>
      </c>
      <c r="B69" s="1">
        <v>14</v>
      </c>
      <c r="C69" s="26" t="s">
        <v>3877</v>
      </c>
      <c r="D69" t="s">
        <v>180</v>
      </c>
      <c r="E69" s="27" t="s">
        <v>3878</v>
      </c>
      <c r="F69" s="28" t="s">
        <v>207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1655</v>
      </c>
    </row>
    <row r="72" ht="63.75">
      <c r="A72" s="1" t="s">
        <v>185</v>
      </c>
      <c r="E72" s="27" t="s">
        <v>3879</v>
      </c>
    </row>
    <row r="73" ht="25.5">
      <c r="A73" s="1" t="s">
        <v>178</v>
      </c>
      <c r="B73" s="1">
        <v>15</v>
      </c>
      <c r="C73" s="26" t="s">
        <v>1848</v>
      </c>
      <c r="D73" t="s">
        <v>180</v>
      </c>
      <c r="E73" s="27" t="s">
        <v>1849</v>
      </c>
      <c r="F73" s="28" t="s">
        <v>207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1655</v>
      </c>
    </row>
    <row r="76" ht="38.25">
      <c r="A76" s="1" t="s">
        <v>185</v>
      </c>
      <c r="E76" s="27" t="s">
        <v>1850</v>
      </c>
    </row>
    <row r="77">
      <c r="A77" s="1" t="s">
        <v>175</v>
      </c>
      <c r="C77" s="22" t="s">
        <v>1418</v>
      </c>
      <c r="E77" s="23" t="s">
        <v>1682</v>
      </c>
      <c r="L77" s="24">
        <f>SUMIFS(L78:L97,A78:A97,"P")</f>
        <v>0</v>
      </c>
      <c r="M77" s="24">
        <f>SUMIFS(M78:M97,A78:A97,"P")</f>
        <v>0</v>
      </c>
      <c r="N77" s="25"/>
    </row>
    <row r="78">
      <c r="A78" s="1" t="s">
        <v>178</v>
      </c>
      <c r="B78" s="1">
        <v>16</v>
      </c>
      <c r="C78" s="26" t="s">
        <v>1683</v>
      </c>
      <c r="D78" t="s">
        <v>180</v>
      </c>
      <c r="E78" s="27" t="s">
        <v>1684</v>
      </c>
      <c r="F78" s="28" t="s">
        <v>544</v>
      </c>
      <c r="G78" s="29">
        <v>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1655</v>
      </c>
    </row>
    <row r="81" ht="38.25">
      <c r="A81" s="1" t="s">
        <v>185</v>
      </c>
      <c r="E81" s="27" t="s">
        <v>1685</v>
      </c>
    </row>
    <row r="82">
      <c r="A82" s="1" t="s">
        <v>178</v>
      </c>
      <c r="B82" s="1">
        <v>17</v>
      </c>
      <c r="C82" s="26" t="s">
        <v>1686</v>
      </c>
      <c r="D82" t="s">
        <v>180</v>
      </c>
      <c r="E82" s="27" t="s">
        <v>1687</v>
      </c>
      <c r="F82" s="28" t="s">
        <v>544</v>
      </c>
      <c r="G82" s="29">
        <v>50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1655</v>
      </c>
    </row>
    <row r="85" ht="51">
      <c r="A85" s="1" t="s">
        <v>185</v>
      </c>
      <c r="E85" s="27" t="s">
        <v>1688</v>
      </c>
    </row>
    <row r="86">
      <c r="A86" s="1" t="s">
        <v>178</v>
      </c>
      <c r="B86" s="1">
        <v>18</v>
      </c>
      <c r="C86" s="26" t="s">
        <v>1825</v>
      </c>
      <c r="D86" t="s">
        <v>180</v>
      </c>
      <c r="E86" s="27" t="s">
        <v>1826</v>
      </c>
      <c r="F86" s="28" t="s">
        <v>207</v>
      </c>
      <c r="G86" s="29">
        <v>4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1655</v>
      </c>
    </row>
    <row r="89" ht="38.25">
      <c r="A89" s="1" t="s">
        <v>185</v>
      </c>
      <c r="E89" s="27" t="s">
        <v>1827</v>
      </c>
    </row>
    <row r="90">
      <c r="A90" s="1" t="s">
        <v>178</v>
      </c>
      <c r="B90" s="1">
        <v>19</v>
      </c>
      <c r="C90" s="26" t="s">
        <v>1689</v>
      </c>
      <c r="D90" t="s">
        <v>180</v>
      </c>
      <c r="E90" s="27" t="s">
        <v>1690</v>
      </c>
      <c r="F90" s="28" t="s">
        <v>207</v>
      </c>
      <c r="G90" s="29">
        <v>5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1655</v>
      </c>
    </row>
    <row r="93" ht="25.5">
      <c r="A93" s="1" t="s">
        <v>185</v>
      </c>
      <c r="E93" s="27" t="s">
        <v>1691</v>
      </c>
    </row>
    <row r="94">
      <c r="A94" s="1" t="s">
        <v>178</v>
      </c>
      <c r="B94" s="1">
        <v>20</v>
      </c>
      <c r="C94" s="26" t="s">
        <v>1695</v>
      </c>
      <c r="D94" t="s">
        <v>180</v>
      </c>
      <c r="E94" s="27" t="s">
        <v>1696</v>
      </c>
      <c r="F94" s="28" t="s">
        <v>207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1655</v>
      </c>
    </row>
    <row r="97" ht="38.25">
      <c r="A97" s="1" t="s">
        <v>185</v>
      </c>
      <c r="E97" s="27" t="s">
        <v>1697</v>
      </c>
    </row>
    <row r="98">
      <c r="A98" s="1" t="s">
        <v>175</v>
      </c>
      <c r="C98" s="22" t="s">
        <v>1698</v>
      </c>
      <c r="E98" s="23" t="s">
        <v>1699</v>
      </c>
      <c r="L98" s="24">
        <f>SUMIFS(L99:L114,A99:A114,"P")</f>
        <v>0</v>
      </c>
      <c r="M98" s="24">
        <f>SUMIFS(M99:M114,A99:A114,"P")</f>
        <v>0</v>
      </c>
      <c r="N98" s="25"/>
    </row>
    <row r="99">
      <c r="A99" s="1" t="s">
        <v>178</v>
      </c>
      <c r="B99" s="1">
        <v>21</v>
      </c>
      <c r="C99" s="26" t="s">
        <v>220</v>
      </c>
      <c r="D99" t="s">
        <v>180</v>
      </c>
      <c r="E99" s="27" t="s">
        <v>221</v>
      </c>
      <c r="F99" s="28" t="s">
        <v>544</v>
      </c>
      <c r="G99" s="29">
        <v>290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1655</v>
      </c>
    </row>
    <row r="102" ht="38.25">
      <c r="A102" s="1" t="s">
        <v>185</v>
      </c>
      <c r="E102" s="27" t="s">
        <v>1702</v>
      </c>
    </row>
    <row r="103" ht="25.5">
      <c r="A103" s="1" t="s">
        <v>178</v>
      </c>
      <c r="B103" s="1">
        <v>22</v>
      </c>
      <c r="C103" s="26" t="s">
        <v>1828</v>
      </c>
      <c r="D103" t="s">
        <v>180</v>
      </c>
      <c r="E103" s="27" t="s">
        <v>1829</v>
      </c>
      <c r="F103" s="28" t="s">
        <v>207</v>
      </c>
      <c r="G103" s="29">
        <v>2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985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183</v>
      </c>
      <c r="E104" s="27" t="s">
        <v>180</v>
      </c>
    </row>
    <row r="105">
      <c r="A105" s="1" t="s">
        <v>184</v>
      </c>
      <c r="E105" s="33" t="s">
        <v>1655</v>
      </c>
    </row>
    <row r="106" ht="38.25">
      <c r="A106" s="1" t="s">
        <v>185</v>
      </c>
      <c r="E106" s="27" t="s">
        <v>1705</v>
      </c>
    </row>
    <row r="107">
      <c r="A107" s="1" t="s">
        <v>178</v>
      </c>
      <c r="B107" s="1">
        <v>23</v>
      </c>
      <c r="C107" s="26" t="s">
        <v>1706</v>
      </c>
      <c r="D107" t="s">
        <v>180</v>
      </c>
      <c r="E107" s="27" t="s">
        <v>1707</v>
      </c>
      <c r="F107" s="28" t="s">
        <v>544</v>
      </c>
      <c r="G107" s="29">
        <v>250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985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183</v>
      </c>
      <c r="E108" s="27" t="s">
        <v>180</v>
      </c>
    </row>
    <row r="109">
      <c r="A109" s="1" t="s">
        <v>184</v>
      </c>
      <c r="E109" s="33" t="s">
        <v>1655</v>
      </c>
    </row>
    <row r="110" ht="25.5">
      <c r="A110" s="1" t="s">
        <v>185</v>
      </c>
      <c r="E110" s="27" t="s">
        <v>1708</v>
      </c>
    </row>
    <row r="111">
      <c r="A111" s="1" t="s">
        <v>178</v>
      </c>
      <c r="B111" s="1">
        <v>24</v>
      </c>
      <c r="C111" s="26" t="s">
        <v>1709</v>
      </c>
      <c r="D111" t="s">
        <v>180</v>
      </c>
      <c r="E111" s="27" t="s">
        <v>1710</v>
      </c>
      <c r="F111" s="28" t="s">
        <v>207</v>
      </c>
      <c r="G111" s="29">
        <v>2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1655</v>
      </c>
    </row>
    <row r="114" ht="25.5">
      <c r="A114" s="1" t="s">
        <v>185</v>
      </c>
      <c r="E114" s="27" t="s">
        <v>1711</v>
      </c>
    </row>
    <row r="115">
      <c r="A115" s="1" t="s">
        <v>175</v>
      </c>
      <c r="C115" s="22" t="s">
        <v>3880</v>
      </c>
      <c r="E115" s="23" t="s">
        <v>3881</v>
      </c>
      <c r="L115" s="24">
        <f>SUMIFS(L116:L119,A116:A119,"P")</f>
        <v>0</v>
      </c>
      <c r="M115" s="24">
        <f>SUMIFS(M116:M119,A116:A119,"P")</f>
        <v>0</v>
      </c>
      <c r="N115" s="25"/>
    </row>
    <row r="116">
      <c r="A116" s="1" t="s">
        <v>178</v>
      </c>
      <c r="B116" s="1">
        <v>25</v>
      </c>
      <c r="C116" s="26" t="s">
        <v>3882</v>
      </c>
      <c r="D116" t="s">
        <v>180</v>
      </c>
      <c r="E116" s="27" t="s">
        <v>3883</v>
      </c>
      <c r="F116" s="28" t="s">
        <v>207</v>
      </c>
      <c r="G116" s="29">
        <v>3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1655</v>
      </c>
    </row>
    <row r="119" ht="25.5">
      <c r="A119" s="1" t="s">
        <v>185</v>
      </c>
      <c r="E119" s="27" t="s">
        <v>3660</v>
      </c>
    </row>
    <row r="120">
      <c r="A120" s="1" t="s">
        <v>175</v>
      </c>
      <c r="C120" s="22" t="s">
        <v>1726</v>
      </c>
      <c r="E120" s="23" t="s">
        <v>1727</v>
      </c>
      <c r="L120" s="24">
        <f>SUMIFS(L121:L148,A121:A148,"P")</f>
        <v>0</v>
      </c>
      <c r="M120" s="24">
        <f>SUMIFS(M121:M148,A121:A148,"P")</f>
        <v>0</v>
      </c>
      <c r="N120" s="25"/>
    </row>
    <row r="121" ht="25.5">
      <c r="A121" s="1" t="s">
        <v>178</v>
      </c>
      <c r="B121" s="1">
        <v>26</v>
      </c>
      <c r="C121" s="26" t="s">
        <v>1783</v>
      </c>
      <c r="D121" t="s">
        <v>180</v>
      </c>
      <c r="E121" s="27" t="s">
        <v>1784</v>
      </c>
      <c r="F121" s="28" t="s">
        <v>207</v>
      </c>
      <c r="G121" s="29">
        <v>1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985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180</v>
      </c>
    </row>
    <row r="123">
      <c r="A123" s="1" t="s">
        <v>184</v>
      </c>
      <c r="E123" s="33" t="s">
        <v>1655</v>
      </c>
    </row>
    <row r="124" ht="63.75">
      <c r="A124" s="1" t="s">
        <v>185</v>
      </c>
      <c r="E124" s="27" t="s">
        <v>1730</v>
      </c>
    </row>
    <row r="125" ht="25.5">
      <c r="A125" s="1" t="s">
        <v>178</v>
      </c>
      <c r="B125" s="1">
        <v>27</v>
      </c>
      <c r="C125" s="26" t="s">
        <v>1733</v>
      </c>
      <c r="D125" t="s">
        <v>180</v>
      </c>
      <c r="E125" s="27" t="s">
        <v>1734</v>
      </c>
      <c r="F125" s="28" t="s">
        <v>207</v>
      </c>
      <c r="G125" s="29">
        <v>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985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180</v>
      </c>
    </row>
    <row r="127">
      <c r="A127" s="1" t="s">
        <v>184</v>
      </c>
      <c r="E127" s="33" t="s">
        <v>1655</v>
      </c>
    </row>
    <row r="128" ht="38.25">
      <c r="A128" s="1" t="s">
        <v>185</v>
      </c>
      <c r="E128" s="27" t="s">
        <v>1735</v>
      </c>
    </row>
    <row r="129">
      <c r="A129" s="1" t="s">
        <v>178</v>
      </c>
      <c r="B129" s="1">
        <v>28</v>
      </c>
      <c r="C129" s="26" t="s">
        <v>1836</v>
      </c>
      <c r="D129" t="s">
        <v>180</v>
      </c>
      <c r="E129" s="27" t="s">
        <v>1837</v>
      </c>
      <c r="F129" s="28" t="s">
        <v>207</v>
      </c>
      <c r="G129" s="29">
        <v>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985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180</v>
      </c>
    </row>
    <row r="131">
      <c r="A131" s="1" t="s">
        <v>184</v>
      </c>
      <c r="E131" s="33" t="s">
        <v>1655</v>
      </c>
    </row>
    <row r="132" ht="38.25">
      <c r="A132" s="1" t="s">
        <v>185</v>
      </c>
      <c r="E132" s="27" t="s">
        <v>1738</v>
      </c>
    </row>
    <row r="133">
      <c r="A133" s="1" t="s">
        <v>178</v>
      </c>
      <c r="B133" s="1">
        <v>29</v>
      </c>
      <c r="C133" s="26" t="s">
        <v>1742</v>
      </c>
      <c r="D133" t="s">
        <v>180</v>
      </c>
      <c r="E133" s="27" t="s">
        <v>1743</v>
      </c>
      <c r="F133" s="28" t="s">
        <v>352</v>
      </c>
      <c r="G133" s="29">
        <v>40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985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180</v>
      </c>
    </row>
    <row r="135">
      <c r="A135" s="1" t="s">
        <v>184</v>
      </c>
      <c r="E135" s="33" t="s">
        <v>1655</v>
      </c>
    </row>
    <row r="136" ht="38.25">
      <c r="A136" s="1" t="s">
        <v>185</v>
      </c>
      <c r="E136" s="27" t="s">
        <v>1744</v>
      </c>
    </row>
    <row r="137">
      <c r="A137" s="1" t="s">
        <v>178</v>
      </c>
      <c r="B137" s="1">
        <v>30</v>
      </c>
      <c r="C137" s="26" t="s">
        <v>1785</v>
      </c>
      <c r="D137" t="s">
        <v>180</v>
      </c>
      <c r="E137" s="27" t="s">
        <v>1786</v>
      </c>
      <c r="F137" s="28" t="s">
        <v>352</v>
      </c>
      <c r="G137" s="29">
        <v>10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985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180</v>
      </c>
    </row>
    <row r="139">
      <c r="A139" s="1" t="s">
        <v>184</v>
      </c>
      <c r="E139" s="33" t="s">
        <v>1655</v>
      </c>
    </row>
    <row r="140" ht="51">
      <c r="A140" s="1" t="s">
        <v>185</v>
      </c>
      <c r="E140" s="27" t="s">
        <v>1787</v>
      </c>
    </row>
    <row r="141">
      <c r="A141" s="1" t="s">
        <v>178</v>
      </c>
      <c r="B141" s="1">
        <v>31</v>
      </c>
      <c r="C141" s="26" t="s">
        <v>1745</v>
      </c>
      <c r="D141" t="s">
        <v>180</v>
      </c>
      <c r="E141" s="27" t="s">
        <v>1746</v>
      </c>
      <c r="F141" s="28" t="s">
        <v>352</v>
      </c>
      <c r="G141" s="29">
        <v>8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985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180</v>
      </c>
    </row>
    <row r="143">
      <c r="A143" s="1" t="s">
        <v>184</v>
      </c>
      <c r="E143" s="33" t="s">
        <v>1655</v>
      </c>
    </row>
    <row r="144" ht="38.25">
      <c r="A144" s="1" t="s">
        <v>185</v>
      </c>
      <c r="E144" s="27" t="s">
        <v>1747</v>
      </c>
    </row>
    <row r="145">
      <c r="A145" s="1" t="s">
        <v>178</v>
      </c>
      <c r="B145" s="1">
        <v>32</v>
      </c>
      <c r="C145" s="26" t="s">
        <v>1754</v>
      </c>
      <c r="D145" t="s">
        <v>180</v>
      </c>
      <c r="E145" s="27" t="s">
        <v>1755</v>
      </c>
      <c r="F145" s="28" t="s">
        <v>352</v>
      </c>
      <c r="G145" s="29">
        <v>8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985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180</v>
      </c>
    </row>
    <row r="147">
      <c r="A147" s="1" t="s">
        <v>184</v>
      </c>
      <c r="E147" s="33" t="s">
        <v>1655</v>
      </c>
    </row>
    <row r="148" ht="38.25">
      <c r="A148" s="1" t="s">
        <v>185</v>
      </c>
      <c r="E148" s="27" t="s">
        <v>1756</v>
      </c>
    </row>
    <row r="149">
      <c r="A149" s="1" t="s">
        <v>175</v>
      </c>
      <c r="C149" s="22" t="s">
        <v>624</v>
      </c>
      <c r="E149" s="23" t="s">
        <v>1126</v>
      </c>
      <c r="L149" s="24">
        <f>SUMIFS(L150:L153,A150:A153,"P")</f>
        <v>0</v>
      </c>
      <c r="M149" s="24">
        <f>SUMIFS(M150:M153,A150:A153,"P")</f>
        <v>0</v>
      </c>
      <c r="N149" s="25"/>
    </row>
    <row r="150">
      <c r="A150" s="1" t="s">
        <v>178</v>
      </c>
      <c r="B150" s="1">
        <v>33</v>
      </c>
      <c r="C150" s="26" t="s">
        <v>1810</v>
      </c>
      <c r="D150" t="s">
        <v>180</v>
      </c>
      <c r="E150" s="27" t="s">
        <v>1811</v>
      </c>
      <c r="F150" s="28" t="s">
        <v>182</v>
      </c>
      <c r="G150" s="29">
        <v>2.5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985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180</v>
      </c>
    </row>
    <row r="152">
      <c r="A152" s="1" t="s">
        <v>184</v>
      </c>
      <c r="E152" s="33" t="s">
        <v>1655</v>
      </c>
    </row>
    <row r="153" ht="267.75">
      <c r="A153" s="1" t="s">
        <v>185</v>
      </c>
      <c r="E153" s="27" t="s">
        <v>1812</v>
      </c>
    </row>
    <row r="154">
      <c r="A154" s="1" t="s">
        <v>175</v>
      </c>
      <c r="C154" s="22" t="s">
        <v>369</v>
      </c>
      <c r="E154" s="23" t="s">
        <v>855</v>
      </c>
      <c r="L154" s="24">
        <f>SUMIFS(L155:L158,A155:A158,"P")</f>
        <v>0</v>
      </c>
      <c r="M154" s="24">
        <f>SUMIFS(M155:M158,A155:A158,"P")</f>
        <v>0</v>
      </c>
      <c r="N154" s="25"/>
    </row>
    <row r="155" ht="25.5">
      <c r="A155" s="1" t="s">
        <v>178</v>
      </c>
      <c r="B155" s="1">
        <v>34</v>
      </c>
      <c r="C155" s="26" t="s">
        <v>666</v>
      </c>
      <c r="D155" t="s">
        <v>372</v>
      </c>
      <c r="E155" s="27" t="s">
        <v>667</v>
      </c>
      <c r="F155" s="28" t="s">
        <v>374</v>
      </c>
      <c r="G155" s="29">
        <v>13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180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 ht="38.25">
      <c r="A156" s="1" t="s">
        <v>183</v>
      </c>
      <c r="E156" s="27" t="s">
        <v>1554</v>
      </c>
    </row>
    <row r="157">
      <c r="A157" s="1" t="s">
        <v>184</v>
      </c>
      <c r="E157" s="33" t="s">
        <v>3884</v>
      </c>
    </row>
    <row r="158" ht="153">
      <c r="A158" s="1" t="s">
        <v>185</v>
      </c>
      <c r="E158" s="27" t="s">
        <v>859</v>
      </c>
    </row>
  </sheetData>
  <sheetProtection sheet="1" objects="1" scenarios="1" spinCount="100000" saltValue="XnBNJyqGC6wgOtKFgbIYfPDlV/14bgWbUf/b5UfB8kVmkNmtmVDDFNsK/BHxu2nU5YXjpRV/XFRecxcL3+OJUg==" hashValue="n1zg1PpDlslEG45URzppOEHtTVmkk8C/ZNKCbHtHEYaCCaBWkT7gXssUzm0EdcGE5FbFwO6MWD3ENMZ1lPTxW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COUNTIFS(L8:L140,"=0",A8:A140,"P")+COUNTIFS(L8:L140,"",A8:A140,"P")+SUM(Q8:Q140)</f>
        <v>0</v>
      </c>
    </row>
    <row r="8">
      <c r="A8" s="1" t="s">
        <v>173</v>
      </c>
      <c r="C8" s="22" t="s">
        <v>3885</v>
      </c>
      <c r="E8" s="23" t="s">
        <v>140</v>
      </c>
      <c r="L8" s="24">
        <f>L9+L26+L31+L60+L77+L110+L135</f>
        <v>0</v>
      </c>
      <c r="M8" s="24">
        <f>M9+M26+M31+M60+M77+M110+M135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1652</v>
      </c>
      <c r="D10" t="s">
        <v>180</v>
      </c>
      <c r="E10" s="27" t="s">
        <v>1653</v>
      </c>
      <c r="F10" s="28" t="s">
        <v>1654</v>
      </c>
      <c r="G10" s="29">
        <v>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1655</v>
      </c>
    </row>
    <row r="13">
      <c r="A13" s="1" t="s">
        <v>185</v>
      </c>
      <c r="E13" s="27" t="s">
        <v>1656</v>
      </c>
    </row>
    <row r="14">
      <c r="A14" s="1" t="s">
        <v>178</v>
      </c>
      <c r="B14" s="1">
        <v>2</v>
      </c>
      <c r="C14" s="26" t="s">
        <v>574</v>
      </c>
      <c r="D14" t="s">
        <v>180</v>
      </c>
      <c r="E14" s="27" t="s">
        <v>575</v>
      </c>
      <c r="F14" s="28" t="s">
        <v>182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1655</v>
      </c>
    </row>
    <row r="17" ht="204">
      <c r="A17" s="1" t="s">
        <v>185</v>
      </c>
      <c r="E17" s="27" t="s">
        <v>1657</v>
      </c>
    </row>
    <row r="18">
      <c r="A18" s="1" t="s">
        <v>178</v>
      </c>
      <c r="B18" s="1">
        <v>3</v>
      </c>
      <c r="C18" s="26" t="s">
        <v>196</v>
      </c>
      <c r="D18" t="s">
        <v>180</v>
      </c>
      <c r="E18" s="27" t="s">
        <v>197</v>
      </c>
      <c r="F18" s="28" t="s">
        <v>182</v>
      </c>
      <c r="G18" s="29">
        <v>1.5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1655</v>
      </c>
    </row>
    <row r="21" ht="153">
      <c r="A21" s="1" t="s">
        <v>185</v>
      </c>
      <c r="E21" s="27" t="s">
        <v>1658</v>
      </c>
    </row>
    <row r="22">
      <c r="A22" s="1" t="s">
        <v>178</v>
      </c>
      <c r="B22" s="1">
        <v>4</v>
      </c>
      <c r="C22" s="26" t="s">
        <v>1659</v>
      </c>
      <c r="D22" t="s">
        <v>180</v>
      </c>
      <c r="E22" s="27" t="s">
        <v>1660</v>
      </c>
      <c r="F22" s="28" t="s">
        <v>1654</v>
      </c>
      <c r="G22" s="29">
        <v>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1655</v>
      </c>
    </row>
    <row r="25" ht="38.25">
      <c r="A25" s="1" t="s">
        <v>185</v>
      </c>
      <c r="E25" s="27" t="s">
        <v>1661</v>
      </c>
    </row>
    <row r="26">
      <c r="A26" s="1" t="s">
        <v>175</v>
      </c>
      <c r="C26" s="22" t="s">
        <v>603</v>
      </c>
      <c r="E26" s="23" t="s">
        <v>604</v>
      </c>
      <c r="L26" s="24">
        <f>SUMIFS(L27:L30,A27:A30,"P")</f>
        <v>0</v>
      </c>
      <c r="M26" s="24">
        <f>SUMIFS(M27:M30,A27:A30,"P")</f>
        <v>0</v>
      </c>
      <c r="N26" s="25"/>
    </row>
    <row r="27">
      <c r="A27" s="1" t="s">
        <v>178</v>
      </c>
      <c r="B27" s="1">
        <v>5</v>
      </c>
      <c r="C27" s="26" t="s">
        <v>1665</v>
      </c>
      <c r="D27" t="s">
        <v>180</v>
      </c>
      <c r="E27" s="27" t="s">
        <v>1666</v>
      </c>
      <c r="F27" s="28" t="s">
        <v>182</v>
      </c>
      <c r="G27" s="29">
        <v>0.20000000000000001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1655</v>
      </c>
    </row>
    <row r="30" ht="38.25">
      <c r="A30" s="1" t="s">
        <v>185</v>
      </c>
      <c r="E30" s="27" t="s">
        <v>1667</v>
      </c>
    </row>
    <row r="31">
      <c r="A31" s="1" t="s">
        <v>175</v>
      </c>
      <c r="C31" s="22" t="s">
        <v>1668</v>
      </c>
      <c r="E31" s="23" t="s">
        <v>620</v>
      </c>
      <c r="L31" s="24">
        <f>SUMIFS(L32:L59,A32:A59,"P")</f>
        <v>0</v>
      </c>
      <c r="M31" s="24">
        <f>SUMIFS(M32:M59,A32:A59,"P")</f>
        <v>0</v>
      </c>
      <c r="N31" s="25"/>
    </row>
    <row r="32" ht="25.5">
      <c r="A32" s="1" t="s">
        <v>178</v>
      </c>
      <c r="B32" s="1">
        <v>6</v>
      </c>
      <c r="C32" s="26" t="s">
        <v>1669</v>
      </c>
      <c r="D32" t="s">
        <v>180</v>
      </c>
      <c r="E32" s="27" t="s">
        <v>1670</v>
      </c>
      <c r="F32" s="28" t="s">
        <v>207</v>
      </c>
      <c r="G32" s="29">
        <v>10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985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>
      <c r="A34" s="1" t="s">
        <v>184</v>
      </c>
      <c r="E34" s="33" t="s">
        <v>1655</v>
      </c>
    </row>
    <row r="35" ht="25.5">
      <c r="A35" s="1" t="s">
        <v>185</v>
      </c>
      <c r="E35" s="27" t="s">
        <v>1671</v>
      </c>
    </row>
    <row r="36">
      <c r="A36" s="1" t="s">
        <v>178</v>
      </c>
      <c r="B36" s="1">
        <v>7</v>
      </c>
      <c r="C36" s="26" t="s">
        <v>209</v>
      </c>
      <c r="D36" t="s">
        <v>180</v>
      </c>
      <c r="E36" s="27" t="s">
        <v>210</v>
      </c>
      <c r="F36" s="28" t="s">
        <v>544</v>
      </c>
      <c r="G36" s="29">
        <v>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>
      <c r="A38" s="1" t="s">
        <v>184</v>
      </c>
      <c r="E38" s="33" t="s">
        <v>1655</v>
      </c>
    </row>
    <row r="39" ht="38.25">
      <c r="A39" s="1" t="s">
        <v>185</v>
      </c>
      <c r="E39" s="27" t="s">
        <v>1839</v>
      </c>
    </row>
    <row r="40">
      <c r="A40" s="1" t="s">
        <v>178</v>
      </c>
      <c r="B40" s="1">
        <v>8</v>
      </c>
      <c r="C40" s="26" t="s">
        <v>1571</v>
      </c>
      <c r="D40" t="s">
        <v>180</v>
      </c>
      <c r="E40" s="27" t="s">
        <v>1572</v>
      </c>
      <c r="F40" s="28" t="s">
        <v>544</v>
      </c>
      <c r="G40" s="29">
        <v>5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1655</v>
      </c>
    </row>
    <row r="43" ht="76.5">
      <c r="A43" s="1" t="s">
        <v>185</v>
      </c>
      <c r="E43" s="27" t="s">
        <v>1675</v>
      </c>
    </row>
    <row r="44">
      <c r="A44" s="1" t="s">
        <v>178</v>
      </c>
      <c r="B44" s="1">
        <v>9</v>
      </c>
      <c r="C44" s="26" t="s">
        <v>1840</v>
      </c>
      <c r="D44" t="s">
        <v>180</v>
      </c>
      <c r="E44" s="27" t="s">
        <v>1841</v>
      </c>
      <c r="F44" s="28" t="s">
        <v>207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1655</v>
      </c>
    </row>
    <row r="47" ht="38.25">
      <c r="A47" s="1" t="s">
        <v>185</v>
      </c>
      <c r="E47" s="27" t="s">
        <v>1842</v>
      </c>
    </row>
    <row r="48">
      <c r="A48" s="1" t="s">
        <v>178</v>
      </c>
      <c r="B48" s="1">
        <v>10</v>
      </c>
      <c r="C48" s="26" t="s">
        <v>3886</v>
      </c>
      <c r="D48" t="s">
        <v>180</v>
      </c>
      <c r="E48" s="27" t="s">
        <v>3887</v>
      </c>
      <c r="F48" s="28" t="s">
        <v>544</v>
      </c>
      <c r="G48" s="29">
        <v>10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1655</v>
      </c>
    </row>
    <row r="51" ht="25.5">
      <c r="A51" s="1" t="s">
        <v>185</v>
      </c>
      <c r="E51" s="27" t="s">
        <v>1681</v>
      </c>
    </row>
    <row r="52" ht="25.5">
      <c r="A52" s="1" t="s">
        <v>178</v>
      </c>
      <c r="B52" s="1">
        <v>11</v>
      </c>
      <c r="C52" s="26" t="s">
        <v>1845</v>
      </c>
      <c r="D52" t="s">
        <v>180</v>
      </c>
      <c r="E52" s="27" t="s">
        <v>1846</v>
      </c>
      <c r="F52" s="28" t="s">
        <v>207</v>
      </c>
      <c r="G52" s="29">
        <v>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985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1655</v>
      </c>
    </row>
    <row r="55" ht="38.25">
      <c r="A55" s="1" t="s">
        <v>185</v>
      </c>
      <c r="E55" s="27" t="s">
        <v>1847</v>
      </c>
    </row>
    <row r="56" ht="25.5">
      <c r="A56" s="1" t="s">
        <v>178</v>
      </c>
      <c r="B56" s="1">
        <v>12</v>
      </c>
      <c r="C56" s="26" t="s">
        <v>1848</v>
      </c>
      <c r="D56" t="s">
        <v>180</v>
      </c>
      <c r="E56" s="27" t="s">
        <v>1849</v>
      </c>
      <c r="F56" s="28" t="s">
        <v>207</v>
      </c>
      <c r="G56" s="29">
        <v>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985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1655</v>
      </c>
    </row>
    <row r="59" ht="38.25">
      <c r="A59" s="1" t="s">
        <v>185</v>
      </c>
      <c r="E59" s="27" t="s">
        <v>1850</v>
      </c>
    </row>
    <row r="60">
      <c r="A60" s="1" t="s">
        <v>175</v>
      </c>
      <c r="C60" s="22" t="s">
        <v>1418</v>
      </c>
      <c r="E60" s="23" t="s">
        <v>1682</v>
      </c>
      <c r="L60" s="24">
        <f>SUMIFS(L61:L76,A61:A76,"P")</f>
        <v>0</v>
      </c>
      <c r="M60" s="24">
        <f>SUMIFS(M61:M76,A61:A76,"P")</f>
        <v>0</v>
      </c>
      <c r="N60" s="25"/>
    </row>
    <row r="61">
      <c r="A61" s="1" t="s">
        <v>178</v>
      </c>
      <c r="B61" s="1">
        <v>13</v>
      </c>
      <c r="C61" s="26" t="s">
        <v>1686</v>
      </c>
      <c r="D61" t="s">
        <v>180</v>
      </c>
      <c r="E61" s="27" t="s">
        <v>1687</v>
      </c>
      <c r="F61" s="28" t="s">
        <v>544</v>
      </c>
      <c r="G61" s="29">
        <v>30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985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183</v>
      </c>
      <c r="E62" s="27" t="s">
        <v>180</v>
      </c>
    </row>
    <row r="63">
      <c r="A63" s="1" t="s">
        <v>184</v>
      </c>
      <c r="E63" s="33" t="s">
        <v>1655</v>
      </c>
    </row>
    <row r="64" ht="51">
      <c r="A64" s="1" t="s">
        <v>185</v>
      </c>
      <c r="E64" s="27" t="s">
        <v>1688</v>
      </c>
    </row>
    <row r="65">
      <c r="A65" s="1" t="s">
        <v>178</v>
      </c>
      <c r="B65" s="1">
        <v>14</v>
      </c>
      <c r="C65" s="26" t="s">
        <v>1689</v>
      </c>
      <c r="D65" t="s">
        <v>180</v>
      </c>
      <c r="E65" s="27" t="s">
        <v>1690</v>
      </c>
      <c r="F65" s="28" t="s">
        <v>207</v>
      </c>
      <c r="G65" s="29">
        <v>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985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>
      <c r="A67" s="1" t="s">
        <v>184</v>
      </c>
      <c r="E67" s="33" t="s">
        <v>1655</v>
      </c>
    </row>
    <row r="68" ht="25.5">
      <c r="A68" s="1" t="s">
        <v>185</v>
      </c>
      <c r="E68" s="27" t="s">
        <v>1691</v>
      </c>
    </row>
    <row r="69">
      <c r="A69" s="1" t="s">
        <v>178</v>
      </c>
      <c r="B69" s="1">
        <v>15</v>
      </c>
      <c r="C69" s="26" t="s">
        <v>1692</v>
      </c>
      <c r="D69" t="s">
        <v>180</v>
      </c>
      <c r="E69" s="27" t="s">
        <v>1693</v>
      </c>
      <c r="F69" s="28" t="s">
        <v>207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985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183</v>
      </c>
      <c r="E70" s="27" t="s">
        <v>180</v>
      </c>
    </row>
    <row r="71">
      <c r="A71" s="1" t="s">
        <v>184</v>
      </c>
      <c r="E71" s="33" t="s">
        <v>1655</v>
      </c>
    </row>
    <row r="72" ht="38.25">
      <c r="A72" s="1" t="s">
        <v>185</v>
      </c>
      <c r="E72" s="27" t="s">
        <v>1694</v>
      </c>
    </row>
    <row r="73">
      <c r="A73" s="1" t="s">
        <v>178</v>
      </c>
      <c r="B73" s="1">
        <v>16</v>
      </c>
      <c r="C73" s="26" t="s">
        <v>1695</v>
      </c>
      <c r="D73" t="s">
        <v>180</v>
      </c>
      <c r="E73" s="27" t="s">
        <v>1696</v>
      </c>
      <c r="F73" s="28" t="s">
        <v>207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  <c r="E75" s="33" t="s">
        <v>1655</v>
      </c>
    </row>
    <row r="76" ht="38.25">
      <c r="A76" s="1" t="s">
        <v>185</v>
      </c>
      <c r="E76" s="27" t="s">
        <v>1697</v>
      </c>
    </row>
    <row r="77">
      <c r="A77" s="1" t="s">
        <v>175</v>
      </c>
      <c r="C77" s="22" t="s">
        <v>1698</v>
      </c>
      <c r="E77" s="23" t="s">
        <v>1699</v>
      </c>
      <c r="L77" s="24">
        <f>SUMIFS(L78:L109,A78:A109,"P")</f>
        <v>0</v>
      </c>
      <c r="M77" s="24">
        <f>SUMIFS(M78:M109,A78:A109,"P")</f>
        <v>0</v>
      </c>
      <c r="N77" s="25"/>
    </row>
    <row r="78">
      <c r="A78" s="1" t="s">
        <v>178</v>
      </c>
      <c r="B78" s="1">
        <v>17</v>
      </c>
      <c r="C78" s="26" t="s">
        <v>1700</v>
      </c>
      <c r="D78" t="s">
        <v>180</v>
      </c>
      <c r="E78" s="27" t="s">
        <v>1701</v>
      </c>
      <c r="F78" s="28" t="s">
        <v>544</v>
      </c>
      <c r="G78" s="29">
        <v>80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1655</v>
      </c>
    </row>
    <row r="81" ht="38.25">
      <c r="A81" s="1" t="s">
        <v>185</v>
      </c>
      <c r="E81" s="27" t="s">
        <v>1702</v>
      </c>
    </row>
    <row r="82">
      <c r="A82" s="1" t="s">
        <v>178</v>
      </c>
      <c r="B82" s="1">
        <v>18</v>
      </c>
      <c r="C82" s="26" t="s">
        <v>3888</v>
      </c>
      <c r="D82" t="s">
        <v>180</v>
      </c>
      <c r="E82" s="27" t="s">
        <v>3889</v>
      </c>
      <c r="F82" s="28" t="s">
        <v>544</v>
      </c>
      <c r="G82" s="29">
        <v>80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985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180</v>
      </c>
    </row>
    <row r="84">
      <c r="A84" s="1" t="s">
        <v>184</v>
      </c>
      <c r="E84" s="33" t="s">
        <v>1655</v>
      </c>
    </row>
    <row r="85" ht="38.25">
      <c r="A85" s="1" t="s">
        <v>185</v>
      </c>
      <c r="E85" s="27" t="s">
        <v>1702</v>
      </c>
    </row>
    <row r="86" ht="25.5">
      <c r="A86" s="1" t="s">
        <v>178</v>
      </c>
      <c r="B86" s="1">
        <v>19</v>
      </c>
      <c r="C86" s="26" t="s">
        <v>1853</v>
      </c>
      <c r="D86" t="s">
        <v>180</v>
      </c>
      <c r="E86" s="27" t="s">
        <v>1854</v>
      </c>
      <c r="F86" s="28" t="s">
        <v>207</v>
      </c>
      <c r="G86" s="29">
        <v>6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1655</v>
      </c>
    </row>
    <row r="89" ht="51">
      <c r="A89" s="1" t="s">
        <v>185</v>
      </c>
      <c r="E89" s="27" t="s">
        <v>1855</v>
      </c>
    </row>
    <row r="90" ht="25.5">
      <c r="A90" s="1" t="s">
        <v>178</v>
      </c>
      <c r="B90" s="1">
        <v>20</v>
      </c>
      <c r="C90" s="26" t="s">
        <v>1703</v>
      </c>
      <c r="D90" t="s">
        <v>180</v>
      </c>
      <c r="E90" s="27" t="s">
        <v>1704</v>
      </c>
      <c r="F90" s="28" t="s">
        <v>207</v>
      </c>
      <c r="G90" s="29">
        <v>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1655</v>
      </c>
    </row>
    <row r="93" ht="38.25">
      <c r="A93" s="1" t="s">
        <v>185</v>
      </c>
      <c r="E93" s="27" t="s">
        <v>1705</v>
      </c>
    </row>
    <row r="94" ht="25.5">
      <c r="A94" s="1" t="s">
        <v>178</v>
      </c>
      <c r="B94" s="1">
        <v>21</v>
      </c>
      <c r="C94" s="26" t="s">
        <v>3890</v>
      </c>
      <c r="D94" t="s">
        <v>180</v>
      </c>
      <c r="E94" s="27" t="s">
        <v>3891</v>
      </c>
      <c r="F94" s="28" t="s">
        <v>207</v>
      </c>
      <c r="G94" s="29">
        <v>2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1655</v>
      </c>
    </row>
    <row r="97" ht="38.25">
      <c r="A97" s="1" t="s">
        <v>185</v>
      </c>
      <c r="E97" s="27" t="s">
        <v>1705</v>
      </c>
    </row>
    <row r="98">
      <c r="A98" s="1" t="s">
        <v>178</v>
      </c>
      <c r="B98" s="1">
        <v>22</v>
      </c>
      <c r="C98" s="26" t="s">
        <v>1706</v>
      </c>
      <c r="D98" t="s">
        <v>180</v>
      </c>
      <c r="E98" s="27" t="s">
        <v>1707</v>
      </c>
      <c r="F98" s="28" t="s">
        <v>544</v>
      </c>
      <c r="G98" s="29">
        <v>110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1655</v>
      </c>
    </row>
    <row r="101" ht="25.5">
      <c r="A101" s="1" t="s">
        <v>185</v>
      </c>
      <c r="E101" s="27" t="s">
        <v>1708</v>
      </c>
    </row>
    <row r="102">
      <c r="A102" s="1" t="s">
        <v>178</v>
      </c>
      <c r="B102" s="1">
        <v>23</v>
      </c>
      <c r="C102" s="26" t="s">
        <v>1709</v>
      </c>
      <c r="D102" t="s">
        <v>180</v>
      </c>
      <c r="E102" s="27" t="s">
        <v>1710</v>
      </c>
      <c r="F102" s="28" t="s">
        <v>207</v>
      </c>
      <c r="G102" s="29">
        <v>10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1655</v>
      </c>
    </row>
    <row r="105" ht="25.5">
      <c r="A105" s="1" t="s">
        <v>185</v>
      </c>
      <c r="E105" s="27" t="s">
        <v>1711</v>
      </c>
    </row>
    <row r="106">
      <c r="A106" s="1" t="s">
        <v>178</v>
      </c>
      <c r="B106" s="1">
        <v>31</v>
      </c>
      <c r="C106" s="26" t="s">
        <v>1856</v>
      </c>
      <c r="D106" t="s">
        <v>180</v>
      </c>
      <c r="E106" s="27" t="s">
        <v>1857</v>
      </c>
      <c r="F106" s="28" t="s">
        <v>544</v>
      </c>
      <c r="G106" s="29">
        <v>25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180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180</v>
      </c>
    </row>
    <row r="108">
      <c r="A108" s="1" t="s">
        <v>184</v>
      </c>
      <c r="E108" s="33" t="s">
        <v>1655</v>
      </c>
    </row>
    <row r="109" ht="38.25">
      <c r="A109" s="1" t="s">
        <v>185</v>
      </c>
      <c r="E109" s="27" t="s">
        <v>1858</v>
      </c>
    </row>
    <row r="110">
      <c r="A110" s="1" t="s">
        <v>175</v>
      </c>
      <c r="C110" s="22" t="s">
        <v>1726</v>
      </c>
      <c r="E110" s="23" t="s">
        <v>1727</v>
      </c>
      <c r="L110" s="24">
        <f>SUMIFS(L111:L134,A111:A134,"P")</f>
        <v>0</v>
      </c>
      <c r="M110" s="24">
        <f>SUMIFS(M111:M134,A111:A134,"P")</f>
        <v>0</v>
      </c>
      <c r="N110" s="25"/>
    </row>
    <row r="111" ht="25.5">
      <c r="A111" s="1" t="s">
        <v>178</v>
      </c>
      <c r="B111" s="1">
        <v>24</v>
      </c>
      <c r="C111" s="26" t="s">
        <v>3892</v>
      </c>
      <c r="D111" t="s">
        <v>180</v>
      </c>
      <c r="E111" s="27" t="s">
        <v>3893</v>
      </c>
      <c r="F111" s="28" t="s">
        <v>207</v>
      </c>
      <c r="G111" s="29">
        <v>1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985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183</v>
      </c>
      <c r="E112" s="27" t="s">
        <v>180</v>
      </c>
    </row>
    <row r="113">
      <c r="A113" s="1" t="s">
        <v>184</v>
      </c>
      <c r="E113" s="33" t="s">
        <v>1655</v>
      </c>
    </row>
    <row r="114" ht="63.75">
      <c r="A114" s="1" t="s">
        <v>185</v>
      </c>
      <c r="E114" s="27" t="s">
        <v>1730</v>
      </c>
    </row>
    <row r="115" ht="25.5">
      <c r="A115" s="1" t="s">
        <v>178</v>
      </c>
      <c r="B115" s="1">
        <v>25</v>
      </c>
      <c r="C115" s="26" t="s">
        <v>1733</v>
      </c>
      <c r="D115" t="s">
        <v>180</v>
      </c>
      <c r="E115" s="27" t="s">
        <v>1734</v>
      </c>
      <c r="F115" s="28" t="s">
        <v>207</v>
      </c>
      <c r="G115" s="29">
        <v>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985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183</v>
      </c>
      <c r="E116" s="27" t="s">
        <v>180</v>
      </c>
    </row>
    <row r="117">
      <c r="A117" s="1" t="s">
        <v>184</v>
      </c>
      <c r="E117" s="33" t="s">
        <v>1655</v>
      </c>
    </row>
    <row r="118" ht="38.25">
      <c r="A118" s="1" t="s">
        <v>185</v>
      </c>
      <c r="E118" s="27" t="s">
        <v>1735</v>
      </c>
    </row>
    <row r="119">
      <c r="A119" s="1" t="s">
        <v>178</v>
      </c>
      <c r="B119" s="1">
        <v>26</v>
      </c>
      <c r="C119" s="26" t="s">
        <v>1864</v>
      </c>
      <c r="D119" t="s">
        <v>180</v>
      </c>
      <c r="E119" s="27" t="s">
        <v>1865</v>
      </c>
      <c r="F119" s="28" t="s">
        <v>207</v>
      </c>
      <c r="G119" s="29">
        <v>1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985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183</v>
      </c>
      <c r="E120" s="27" t="s">
        <v>180</v>
      </c>
    </row>
    <row r="121">
      <c r="A121" s="1" t="s">
        <v>184</v>
      </c>
      <c r="E121" s="33" t="s">
        <v>1655</v>
      </c>
    </row>
    <row r="122" ht="38.25">
      <c r="A122" s="1" t="s">
        <v>185</v>
      </c>
      <c r="E122" s="27" t="s">
        <v>1741</v>
      </c>
    </row>
    <row r="123">
      <c r="A123" s="1" t="s">
        <v>178</v>
      </c>
      <c r="B123" s="1">
        <v>27</v>
      </c>
      <c r="C123" s="26" t="s">
        <v>1736</v>
      </c>
      <c r="D123" t="s">
        <v>180</v>
      </c>
      <c r="E123" s="27" t="s">
        <v>1737</v>
      </c>
      <c r="F123" s="28" t="s">
        <v>207</v>
      </c>
      <c r="G123" s="29">
        <v>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985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183</v>
      </c>
      <c r="E124" s="27" t="s">
        <v>180</v>
      </c>
    </row>
    <row r="125">
      <c r="A125" s="1" t="s">
        <v>184</v>
      </c>
      <c r="E125" s="33" t="s">
        <v>1655</v>
      </c>
    </row>
    <row r="126" ht="38.25">
      <c r="A126" s="1" t="s">
        <v>185</v>
      </c>
      <c r="E126" s="27" t="s">
        <v>1738</v>
      </c>
    </row>
    <row r="127">
      <c r="A127" s="1" t="s">
        <v>178</v>
      </c>
      <c r="B127" s="1">
        <v>28</v>
      </c>
      <c r="C127" s="26" t="s">
        <v>1742</v>
      </c>
      <c r="D127" t="s">
        <v>180</v>
      </c>
      <c r="E127" s="27" t="s">
        <v>1743</v>
      </c>
      <c r="F127" s="28" t="s">
        <v>352</v>
      </c>
      <c r="G127" s="29">
        <v>20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985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183</v>
      </c>
      <c r="E128" s="27" t="s">
        <v>180</v>
      </c>
    </row>
    <row r="129">
      <c r="A129" s="1" t="s">
        <v>184</v>
      </c>
      <c r="E129" s="33" t="s">
        <v>1655</v>
      </c>
    </row>
    <row r="130" ht="38.25">
      <c r="A130" s="1" t="s">
        <v>185</v>
      </c>
      <c r="E130" s="27" t="s">
        <v>1744</v>
      </c>
    </row>
    <row r="131">
      <c r="A131" s="1" t="s">
        <v>178</v>
      </c>
      <c r="B131" s="1">
        <v>29</v>
      </c>
      <c r="C131" s="26" t="s">
        <v>1745</v>
      </c>
      <c r="D131" t="s">
        <v>180</v>
      </c>
      <c r="E131" s="27" t="s">
        <v>1746</v>
      </c>
      <c r="F131" s="28" t="s">
        <v>352</v>
      </c>
      <c r="G131" s="29">
        <v>8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985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180</v>
      </c>
    </row>
    <row r="133">
      <c r="A133" s="1" t="s">
        <v>184</v>
      </c>
      <c r="E133" s="33" t="s">
        <v>1655</v>
      </c>
    </row>
    <row r="134" ht="38.25">
      <c r="A134" s="1" t="s">
        <v>185</v>
      </c>
      <c r="E134" s="27" t="s">
        <v>1747</v>
      </c>
    </row>
    <row r="135">
      <c r="A135" s="1" t="s">
        <v>175</v>
      </c>
      <c r="C135" s="22" t="s">
        <v>369</v>
      </c>
      <c r="E135" s="23" t="s">
        <v>855</v>
      </c>
      <c r="L135" s="24">
        <f>SUMIFS(L136:L139,A136:A139,"P")</f>
        <v>0</v>
      </c>
      <c r="M135" s="24">
        <f>SUMIFS(M136:M139,A136:A139,"P")</f>
        <v>0</v>
      </c>
      <c r="N135" s="25"/>
    </row>
    <row r="136" ht="25.5">
      <c r="A136" s="1" t="s">
        <v>178</v>
      </c>
      <c r="B136" s="1">
        <v>30</v>
      </c>
      <c r="C136" s="26" t="s">
        <v>666</v>
      </c>
      <c r="D136" t="s">
        <v>372</v>
      </c>
      <c r="E136" s="27" t="s">
        <v>667</v>
      </c>
      <c r="F136" s="28" t="s">
        <v>374</v>
      </c>
      <c r="G136" s="29">
        <v>1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38.25">
      <c r="A137" s="1" t="s">
        <v>183</v>
      </c>
      <c r="E137" s="27" t="s">
        <v>1554</v>
      </c>
    </row>
    <row r="138">
      <c r="A138" s="1" t="s">
        <v>184</v>
      </c>
      <c r="E138" s="33" t="s">
        <v>961</v>
      </c>
    </row>
    <row r="139" ht="153">
      <c r="A139" s="1" t="s">
        <v>185</v>
      </c>
      <c r="E139" s="27" t="s">
        <v>859</v>
      </c>
    </row>
  </sheetData>
  <sheetProtection sheet="1" objects="1" scenarios="1" spinCount="100000" saltValue="BbKpHT8NcPbgqklt8jpn82UCbX4WNHThAcnQBD/HWwPx8gX0FlRy1OJUWWE4ldea2CHTm+GDR34E4NdJhQFD7A==" hashValue="XBui8HvJlJGlc1x/XDo0S2JkXIm3WD4Lf77HtSw0CmufmP44gRcVz8T715UxIoOCFIl9AkOUcmQ0JbsmrShRm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COUNTIFS(L8:L242,"=0",A8:A242,"P")+COUNTIFS(L8:L242,"",A8:A242,"P")+SUM(Q8:Q242)</f>
        <v>0</v>
      </c>
    </row>
    <row r="8">
      <c r="A8" s="1" t="s">
        <v>173</v>
      </c>
      <c r="C8" s="22" t="s">
        <v>3894</v>
      </c>
      <c r="E8" s="23" t="s">
        <v>142</v>
      </c>
      <c r="L8" s="24">
        <f>L9+L38+L43+L48+L61+L82+L103+L136+L169+L210+L215+L220+L225</f>
        <v>0</v>
      </c>
      <c r="M8" s="24">
        <f>M9+M38+M43+M48+M61+M82+M103+M136+M169+M210+M215+M220+M225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SUMIFS(L10:L37,A10:A37,"P")</f>
        <v>0</v>
      </c>
      <c r="M9" s="24">
        <f>SUMIFS(M10:M37,A10:A37,"P")</f>
        <v>0</v>
      </c>
      <c r="N9" s="25"/>
    </row>
    <row r="10">
      <c r="A10" s="1" t="s">
        <v>178</v>
      </c>
      <c r="B10" s="1">
        <v>1</v>
      </c>
      <c r="C10" s="26" t="s">
        <v>1652</v>
      </c>
      <c r="D10" t="s">
        <v>180</v>
      </c>
      <c r="E10" s="27" t="s">
        <v>1653</v>
      </c>
      <c r="F10" s="28" t="s">
        <v>1654</v>
      </c>
      <c r="G10" s="29">
        <v>405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1655</v>
      </c>
    </row>
    <row r="13">
      <c r="A13" s="1" t="s">
        <v>185</v>
      </c>
      <c r="E13" s="27" t="s">
        <v>1656</v>
      </c>
    </row>
    <row r="14">
      <c r="A14" s="1" t="s">
        <v>178</v>
      </c>
      <c r="B14" s="1">
        <v>2</v>
      </c>
      <c r="C14" s="26" t="s">
        <v>3867</v>
      </c>
      <c r="D14" t="s">
        <v>180</v>
      </c>
      <c r="E14" s="27" t="s">
        <v>3868</v>
      </c>
      <c r="F14" s="28" t="s">
        <v>182</v>
      </c>
      <c r="G14" s="29">
        <v>4.5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1655</v>
      </c>
    </row>
    <row r="17" ht="63.75">
      <c r="A17" s="1" t="s">
        <v>185</v>
      </c>
      <c r="E17" s="27" t="s">
        <v>987</v>
      </c>
    </row>
    <row r="18">
      <c r="A18" s="1" t="s">
        <v>178</v>
      </c>
      <c r="B18" s="1">
        <v>3</v>
      </c>
      <c r="C18" s="26" t="s">
        <v>1464</v>
      </c>
      <c r="D18" t="s">
        <v>180</v>
      </c>
      <c r="E18" s="27" t="s">
        <v>1465</v>
      </c>
      <c r="F18" s="28" t="s">
        <v>182</v>
      </c>
      <c r="G18" s="29">
        <v>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985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1655</v>
      </c>
    </row>
    <row r="21" ht="204">
      <c r="A21" s="1" t="s">
        <v>185</v>
      </c>
      <c r="E21" s="27" t="s">
        <v>1657</v>
      </c>
    </row>
    <row r="22">
      <c r="A22" s="1" t="s">
        <v>178</v>
      </c>
      <c r="B22" s="1">
        <v>4</v>
      </c>
      <c r="C22" s="26" t="s">
        <v>574</v>
      </c>
      <c r="D22" t="s">
        <v>180</v>
      </c>
      <c r="E22" s="27" t="s">
        <v>575</v>
      </c>
      <c r="F22" s="28" t="s">
        <v>182</v>
      </c>
      <c r="G22" s="29">
        <v>154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985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1655</v>
      </c>
    </row>
    <row r="25" ht="204">
      <c r="A25" s="1" t="s">
        <v>185</v>
      </c>
      <c r="E25" s="27" t="s">
        <v>1657</v>
      </c>
    </row>
    <row r="26">
      <c r="A26" s="1" t="s">
        <v>178</v>
      </c>
      <c r="B26" s="1">
        <v>5</v>
      </c>
      <c r="C26" s="26" t="s">
        <v>196</v>
      </c>
      <c r="D26" t="s">
        <v>180</v>
      </c>
      <c r="E26" s="27" t="s">
        <v>197</v>
      </c>
      <c r="F26" s="28" t="s">
        <v>182</v>
      </c>
      <c r="G26" s="29">
        <v>129.5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985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1655</v>
      </c>
    </row>
    <row r="29" ht="153">
      <c r="A29" s="1" t="s">
        <v>185</v>
      </c>
      <c r="E29" s="27" t="s">
        <v>1658</v>
      </c>
    </row>
    <row r="30">
      <c r="A30" s="1" t="s">
        <v>178</v>
      </c>
      <c r="B30" s="1">
        <v>6</v>
      </c>
      <c r="C30" s="26" t="s">
        <v>1659</v>
      </c>
      <c r="D30" t="s">
        <v>180</v>
      </c>
      <c r="E30" s="27" t="s">
        <v>1660</v>
      </c>
      <c r="F30" s="28" t="s">
        <v>1654</v>
      </c>
      <c r="G30" s="29">
        <v>405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985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1655</v>
      </c>
    </row>
    <row r="33" ht="38.25">
      <c r="A33" s="1" t="s">
        <v>185</v>
      </c>
      <c r="E33" s="27" t="s">
        <v>1661</v>
      </c>
    </row>
    <row r="34">
      <c r="A34" s="1" t="s">
        <v>178</v>
      </c>
      <c r="B34" s="1">
        <v>55</v>
      </c>
      <c r="C34" s="26" t="s">
        <v>3869</v>
      </c>
      <c r="D34" t="s">
        <v>180</v>
      </c>
      <c r="E34" s="27" t="s">
        <v>3870</v>
      </c>
      <c r="F34" s="28" t="s">
        <v>544</v>
      </c>
      <c r="G34" s="29">
        <v>90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  <c r="E36" s="33" t="s">
        <v>1655</v>
      </c>
    </row>
    <row r="37" ht="25.5">
      <c r="A37" s="1" t="s">
        <v>185</v>
      </c>
      <c r="E37" s="27" t="s">
        <v>3871</v>
      </c>
    </row>
    <row r="38">
      <c r="A38" s="1" t="s">
        <v>175</v>
      </c>
      <c r="C38" s="22" t="s">
        <v>594</v>
      </c>
      <c r="E38" s="23" t="s">
        <v>992</v>
      </c>
      <c r="L38" s="24">
        <f>SUMIFS(L39:L42,A39:A42,"P")</f>
        <v>0</v>
      </c>
      <c r="M38" s="24">
        <f>SUMIFS(M39:M42,A39:A42,"P")</f>
        <v>0</v>
      </c>
      <c r="N38" s="25"/>
    </row>
    <row r="39">
      <c r="A39" s="1" t="s">
        <v>178</v>
      </c>
      <c r="B39" s="1">
        <v>7</v>
      </c>
      <c r="C39" s="26" t="s">
        <v>1662</v>
      </c>
      <c r="D39" t="s">
        <v>180</v>
      </c>
      <c r="E39" s="27" t="s">
        <v>1663</v>
      </c>
      <c r="F39" s="28" t="s">
        <v>182</v>
      </c>
      <c r="G39" s="29">
        <v>5.7000000000000002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1655</v>
      </c>
    </row>
    <row r="42" ht="267.75">
      <c r="A42" s="1" t="s">
        <v>185</v>
      </c>
      <c r="E42" s="27" t="s">
        <v>1664</v>
      </c>
    </row>
    <row r="43">
      <c r="A43" s="1" t="s">
        <v>175</v>
      </c>
      <c r="C43" s="22" t="s">
        <v>603</v>
      </c>
      <c r="E43" s="23" t="s">
        <v>604</v>
      </c>
      <c r="L43" s="24">
        <f>SUMIFS(L44:L47,A44:A47,"P")</f>
        <v>0</v>
      </c>
      <c r="M43" s="24">
        <f>SUMIFS(M44:M47,A44:A47,"P")</f>
        <v>0</v>
      </c>
      <c r="N43" s="25"/>
    </row>
    <row r="44">
      <c r="A44" s="1" t="s">
        <v>178</v>
      </c>
      <c r="B44" s="1">
        <v>8</v>
      </c>
      <c r="C44" s="26" t="s">
        <v>1665</v>
      </c>
      <c r="D44" t="s">
        <v>180</v>
      </c>
      <c r="E44" s="27" t="s">
        <v>1666</v>
      </c>
      <c r="F44" s="28" t="s">
        <v>182</v>
      </c>
      <c r="G44" s="29">
        <v>17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1655</v>
      </c>
    </row>
    <row r="47" ht="38.25">
      <c r="A47" s="1" t="s">
        <v>185</v>
      </c>
      <c r="E47" s="27" t="s">
        <v>1667</v>
      </c>
    </row>
    <row r="48">
      <c r="A48" s="1" t="s">
        <v>175</v>
      </c>
      <c r="C48" s="22" t="s">
        <v>608</v>
      </c>
      <c r="E48" s="23" t="s">
        <v>148</v>
      </c>
      <c r="L48" s="24">
        <f>SUMIFS(L49:L60,A49:A60,"P")</f>
        <v>0</v>
      </c>
      <c r="M48" s="24">
        <f>SUMIFS(M49:M60,A49:A60,"P")</f>
        <v>0</v>
      </c>
      <c r="N48" s="25"/>
    </row>
    <row r="49">
      <c r="A49" s="1" t="s">
        <v>178</v>
      </c>
      <c r="B49" s="1">
        <v>9</v>
      </c>
      <c r="C49" s="26" t="s">
        <v>3872</v>
      </c>
      <c r="D49" t="s">
        <v>180</v>
      </c>
      <c r="E49" s="27" t="s">
        <v>3873</v>
      </c>
      <c r="F49" s="28" t="s">
        <v>1654</v>
      </c>
      <c r="G49" s="29">
        <v>2.2999999999999998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985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183</v>
      </c>
      <c r="E50" s="27" t="s">
        <v>180</v>
      </c>
    </row>
    <row r="51">
      <c r="A51" s="1" t="s">
        <v>184</v>
      </c>
      <c r="E51" s="33" t="s">
        <v>1655</v>
      </c>
    </row>
    <row r="52" ht="63.75">
      <c r="A52" s="1" t="s">
        <v>185</v>
      </c>
      <c r="E52" s="27" t="s">
        <v>3874</v>
      </c>
    </row>
    <row r="53">
      <c r="A53" s="1" t="s">
        <v>178</v>
      </c>
      <c r="B53" s="1">
        <v>10</v>
      </c>
      <c r="C53" s="26" t="s">
        <v>3875</v>
      </c>
      <c r="D53" t="s">
        <v>180</v>
      </c>
      <c r="E53" s="27" t="s">
        <v>3876</v>
      </c>
      <c r="F53" s="28" t="s">
        <v>1654</v>
      </c>
      <c r="G53" s="29">
        <v>6.7999999999999998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985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183</v>
      </c>
      <c r="E54" s="27" t="s">
        <v>180</v>
      </c>
    </row>
    <row r="55">
      <c r="A55" s="1" t="s">
        <v>184</v>
      </c>
      <c r="E55" s="33" t="s">
        <v>1655</v>
      </c>
    </row>
    <row r="56" ht="38.25">
      <c r="A56" s="1" t="s">
        <v>185</v>
      </c>
      <c r="E56" s="27" t="s">
        <v>619</v>
      </c>
    </row>
    <row r="57">
      <c r="A57" s="1" t="s">
        <v>178</v>
      </c>
      <c r="B57" s="1">
        <v>11</v>
      </c>
      <c r="C57" s="26" t="s">
        <v>2546</v>
      </c>
      <c r="D57" t="s">
        <v>180</v>
      </c>
      <c r="E57" s="27" t="s">
        <v>2547</v>
      </c>
      <c r="F57" s="28" t="s">
        <v>1654</v>
      </c>
      <c r="G57" s="29">
        <v>6.7999999999999998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985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183</v>
      </c>
      <c r="E58" s="27" t="s">
        <v>180</v>
      </c>
    </row>
    <row r="59">
      <c r="A59" s="1" t="s">
        <v>184</v>
      </c>
      <c r="E59" s="33" t="s">
        <v>1655</v>
      </c>
    </row>
    <row r="60" ht="38.25">
      <c r="A60" s="1" t="s">
        <v>185</v>
      </c>
      <c r="E60" s="27" t="s">
        <v>619</v>
      </c>
    </row>
    <row r="61">
      <c r="A61" s="1" t="s">
        <v>175</v>
      </c>
      <c r="C61" s="22" t="s">
        <v>1668</v>
      </c>
      <c r="E61" s="23" t="s">
        <v>620</v>
      </c>
      <c r="L61" s="24">
        <f>SUMIFS(L62:L81,A62:A81,"P")</f>
        <v>0</v>
      </c>
      <c r="M61" s="24">
        <f>SUMIFS(M62:M81,A62:A81,"P")</f>
        <v>0</v>
      </c>
      <c r="N61" s="25"/>
    </row>
    <row r="62" ht="25.5">
      <c r="A62" s="1" t="s">
        <v>178</v>
      </c>
      <c r="B62" s="1">
        <v>12</v>
      </c>
      <c r="C62" s="26" t="s">
        <v>1669</v>
      </c>
      <c r="D62" t="s">
        <v>180</v>
      </c>
      <c r="E62" s="27" t="s">
        <v>1670</v>
      </c>
      <c r="F62" s="28" t="s">
        <v>207</v>
      </c>
      <c r="G62" s="29">
        <v>48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985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180</v>
      </c>
    </row>
    <row r="64">
      <c r="A64" s="1" t="s">
        <v>184</v>
      </c>
      <c r="E64" s="33" t="s">
        <v>1655</v>
      </c>
    </row>
    <row r="65" ht="25.5">
      <c r="A65" s="1" t="s">
        <v>185</v>
      </c>
      <c r="E65" s="27" t="s">
        <v>1671</v>
      </c>
    </row>
    <row r="66">
      <c r="A66" s="1" t="s">
        <v>178</v>
      </c>
      <c r="B66" s="1">
        <v>13</v>
      </c>
      <c r="C66" s="26" t="s">
        <v>1672</v>
      </c>
      <c r="D66" t="s">
        <v>180</v>
      </c>
      <c r="E66" s="27" t="s">
        <v>1673</v>
      </c>
      <c r="F66" s="28" t="s">
        <v>544</v>
      </c>
      <c r="G66" s="29">
        <v>545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985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180</v>
      </c>
    </row>
    <row r="68">
      <c r="A68" s="1" t="s">
        <v>184</v>
      </c>
      <c r="E68" s="33" t="s">
        <v>1655</v>
      </c>
    </row>
    <row r="69" ht="51">
      <c r="A69" s="1" t="s">
        <v>185</v>
      </c>
      <c r="E69" s="27" t="s">
        <v>1674</v>
      </c>
    </row>
    <row r="70">
      <c r="A70" s="1" t="s">
        <v>178</v>
      </c>
      <c r="B70" s="1">
        <v>14</v>
      </c>
      <c r="C70" s="26" t="s">
        <v>214</v>
      </c>
      <c r="D70" t="s">
        <v>180</v>
      </c>
      <c r="E70" s="27" t="s">
        <v>215</v>
      </c>
      <c r="F70" s="28" t="s">
        <v>544</v>
      </c>
      <c r="G70" s="29">
        <v>180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985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180</v>
      </c>
    </row>
    <row r="72">
      <c r="A72" s="1" t="s">
        <v>184</v>
      </c>
      <c r="E72" s="33" t="s">
        <v>1655</v>
      </c>
    </row>
    <row r="73" ht="51">
      <c r="A73" s="1" t="s">
        <v>185</v>
      </c>
      <c r="E73" s="27" t="s">
        <v>1674</v>
      </c>
    </row>
    <row r="74">
      <c r="A74" s="1" t="s">
        <v>178</v>
      </c>
      <c r="B74" s="1">
        <v>15</v>
      </c>
      <c r="C74" s="26" t="s">
        <v>1571</v>
      </c>
      <c r="D74" t="s">
        <v>180</v>
      </c>
      <c r="E74" s="27" t="s">
        <v>1572</v>
      </c>
      <c r="F74" s="28" t="s">
        <v>544</v>
      </c>
      <c r="G74" s="29">
        <v>315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985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180</v>
      </c>
    </row>
    <row r="76">
      <c r="A76" s="1" t="s">
        <v>184</v>
      </c>
      <c r="E76" s="33" t="s">
        <v>1655</v>
      </c>
    </row>
    <row r="77" ht="76.5">
      <c r="A77" s="1" t="s">
        <v>185</v>
      </c>
      <c r="E77" s="27" t="s">
        <v>1675</v>
      </c>
    </row>
    <row r="78" ht="25.5">
      <c r="A78" s="1" t="s">
        <v>178</v>
      </c>
      <c r="B78" s="1">
        <v>16</v>
      </c>
      <c r="C78" s="26" t="s">
        <v>1676</v>
      </c>
      <c r="D78" t="s">
        <v>180</v>
      </c>
      <c r="E78" s="27" t="s">
        <v>1677</v>
      </c>
      <c r="F78" s="28" t="s">
        <v>544</v>
      </c>
      <c r="G78" s="29">
        <v>21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985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1655</v>
      </c>
    </row>
    <row r="81" ht="63.75">
      <c r="A81" s="1" t="s">
        <v>185</v>
      </c>
      <c r="E81" s="27" t="s">
        <v>1678</v>
      </c>
    </row>
    <row r="82">
      <c r="A82" s="1" t="s">
        <v>175</v>
      </c>
      <c r="C82" s="22" t="s">
        <v>1418</v>
      </c>
      <c r="E82" s="23" t="s">
        <v>1682</v>
      </c>
      <c r="L82" s="24">
        <f>SUMIFS(L83:L102,A83:A102,"P")</f>
        <v>0</v>
      </c>
      <c r="M82" s="24">
        <f>SUMIFS(M83:M102,A83:A102,"P")</f>
        <v>0</v>
      </c>
      <c r="N82" s="25"/>
    </row>
    <row r="83">
      <c r="A83" s="1" t="s">
        <v>178</v>
      </c>
      <c r="B83" s="1">
        <v>17</v>
      </c>
      <c r="C83" s="26" t="s">
        <v>1683</v>
      </c>
      <c r="D83" t="s">
        <v>180</v>
      </c>
      <c r="E83" s="27" t="s">
        <v>1684</v>
      </c>
      <c r="F83" s="28" t="s">
        <v>544</v>
      </c>
      <c r="G83" s="29">
        <v>7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985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1655</v>
      </c>
    </row>
    <row r="86" ht="38.25">
      <c r="A86" s="1" t="s">
        <v>185</v>
      </c>
      <c r="E86" s="27" t="s">
        <v>1685</v>
      </c>
    </row>
    <row r="87">
      <c r="A87" s="1" t="s">
        <v>178</v>
      </c>
      <c r="B87" s="1">
        <v>18</v>
      </c>
      <c r="C87" s="26" t="s">
        <v>1686</v>
      </c>
      <c r="D87" t="s">
        <v>180</v>
      </c>
      <c r="E87" s="27" t="s">
        <v>1687</v>
      </c>
      <c r="F87" s="28" t="s">
        <v>544</v>
      </c>
      <c r="G87" s="29">
        <v>210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985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180</v>
      </c>
    </row>
    <row r="89">
      <c r="A89" s="1" t="s">
        <v>184</v>
      </c>
      <c r="E89" s="33" t="s">
        <v>1655</v>
      </c>
    </row>
    <row r="90" ht="51">
      <c r="A90" s="1" t="s">
        <v>185</v>
      </c>
      <c r="E90" s="27" t="s">
        <v>1688</v>
      </c>
    </row>
    <row r="91">
      <c r="A91" s="1" t="s">
        <v>178</v>
      </c>
      <c r="B91" s="1">
        <v>19</v>
      </c>
      <c r="C91" s="26" t="s">
        <v>1689</v>
      </c>
      <c r="D91" t="s">
        <v>180</v>
      </c>
      <c r="E91" s="27" t="s">
        <v>1690</v>
      </c>
      <c r="F91" s="28" t="s">
        <v>207</v>
      </c>
      <c r="G91" s="29">
        <v>7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985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180</v>
      </c>
    </row>
    <row r="93">
      <c r="A93" s="1" t="s">
        <v>184</v>
      </c>
      <c r="E93" s="33" t="s">
        <v>1655</v>
      </c>
    </row>
    <row r="94" ht="25.5">
      <c r="A94" s="1" t="s">
        <v>185</v>
      </c>
      <c r="E94" s="27" t="s">
        <v>1691</v>
      </c>
    </row>
    <row r="95">
      <c r="A95" s="1" t="s">
        <v>178</v>
      </c>
      <c r="B95" s="1">
        <v>20</v>
      </c>
      <c r="C95" s="26" t="s">
        <v>1692</v>
      </c>
      <c r="D95" t="s">
        <v>180</v>
      </c>
      <c r="E95" s="27" t="s">
        <v>1693</v>
      </c>
      <c r="F95" s="28" t="s">
        <v>207</v>
      </c>
      <c r="G95" s="29">
        <v>7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985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180</v>
      </c>
    </row>
    <row r="97">
      <c r="A97" s="1" t="s">
        <v>184</v>
      </c>
      <c r="E97" s="33" t="s">
        <v>1655</v>
      </c>
    </row>
    <row r="98" ht="38.25">
      <c r="A98" s="1" t="s">
        <v>185</v>
      </c>
      <c r="E98" s="27" t="s">
        <v>1694</v>
      </c>
    </row>
    <row r="99">
      <c r="A99" s="1" t="s">
        <v>178</v>
      </c>
      <c r="B99" s="1">
        <v>21</v>
      </c>
      <c r="C99" s="26" t="s">
        <v>1695</v>
      </c>
      <c r="D99" t="s">
        <v>180</v>
      </c>
      <c r="E99" s="27" t="s">
        <v>1696</v>
      </c>
      <c r="F99" s="28" t="s">
        <v>207</v>
      </c>
      <c r="G99" s="29">
        <v>7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985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180</v>
      </c>
    </row>
    <row r="101">
      <c r="A101" s="1" t="s">
        <v>184</v>
      </c>
      <c r="E101" s="33" t="s">
        <v>1655</v>
      </c>
    </row>
    <row r="102" ht="38.25">
      <c r="A102" s="1" t="s">
        <v>185</v>
      </c>
      <c r="E102" s="27" t="s">
        <v>1697</v>
      </c>
    </row>
    <row r="103">
      <c r="A103" s="1" t="s">
        <v>175</v>
      </c>
      <c r="C103" s="22" t="s">
        <v>1698</v>
      </c>
      <c r="E103" s="23" t="s">
        <v>1699</v>
      </c>
      <c r="L103" s="24">
        <f>SUMIFS(L104:L135,A104:A135,"P")</f>
        <v>0</v>
      </c>
      <c r="M103" s="24">
        <f>SUMIFS(M104:M135,A104:A135,"P")</f>
        <v>0</v>
      </c>
      <c r="N103" s="25"/>
    </row>
    <row r="104">
      <c r="A104" s="1" t="s">
        <v>178</v>
      </c>
      <c r="B104" s="1">
        <v>22</v>
      </c>
      <c r="C104" s="26" t="s">
        <v>1700</v>
      </c>
      <c r="D104" t="s">
        <v>180</v>
      </c>
      <c r="E104" s="27" t="s">
        <v>1701</v>
      </c>
      <c r="F104" s="28" t="s">
        <v>544</v>
      </c>
      <c r="G104" s="29">
        <v>70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985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180</v>
      </c>
    </row>
    <row r="106">
      <c r="A106" s="1" t="s">
        <v>184</v>
      </c>
      <c r="E106" s="33" t="s">
        <v>1655</v>
      </c>
    </row>
    <row r="107" ht="38.25">
      <c r="A107" s="1" t="s">
        <v>185</v>
      </c>
      <c r="E107" s="27" t="s">
        <v>1702</v>
      </c>
    </row>
    <row r="108">
      <c r="A108" s="1" t="s">
        <v>178</v>
      </c>
      <c r="B108" s="1">
        <v>23</v>
      </c>
      <c r="C108" s="26" t="s">
        <v>409</v>
      </c>
      <c r="D108" t="s">
        <v>180</v>
      </c>
      <c r="E108" s="27" t="s">
        <v>410</v>
      </c>
      <c r="F108" s="28" t="s">
        <v>544</v>
      </c>
      <c r="G108" s="29">
        <v>485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985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183</v>
      </c>
      <c r="E109" s="27" t="s">
        <v>180</v>
      </c>
    </row>
    <row r="110">
      <c r="A110" s="1" t="s">
        <v>184</v>
      </c>
      <c r="E110" s="33" t="s">
        <v>1655</v>
      </c>
    </row>
    <row r="111" ht="38.25">
      <c r="A111" s="1" t="s">
        <v>185</v>
      </c>
      <c r="E111" s="27" t="s">
        <v>1702</v>
      </c>
    </row>
    <row r="112" ht="25.5">
      <c r="A112" s="1" t="s">
        <v>178</v>
      </c>
      <c r="B112" s="1">
        <v>24</v>
      </c>
      <c r="C112" s="26" t="s">
        <v>1703</v>
      </c>
      <c r="D112" t="s">
        <v>180</v>
      </c>
      <c r="E112" s="27" t="s">
        <v>1704</v>
      </c>
      <c r="F112" s="28" t="s">
        <v>207</v>
      </c>
      <c r="G112" s="29">
        <v>14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985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183</v>
      </c>
      <c r="E113" s="27" t="s">
        <v>180</v>
      </c>
    </row>
    <row r="114">
      <c r="A114" s="1" t="s">
        <v>184</v>
      </c>
      <c r="E114" s="33" t="s">
        <v>1655</v>
      </c>
    </row>
    <row r="115" ht="38.25">
      <c r="A115" s="1" t="s">
        <v>185</v>
      </c>
      <c r="E115" s="27" t="s">
        <v>1705</v>
      </c>
    </row>
    <row r="116" ht="25.5">
      <c r="A116" s="1" t="s">
        <v>178</v>
      </c>
      <c r="B116" s="1">
        <v>25</v>
      </c>
      <c r="C116" s="26" t="s">
        <v>411</v>
      </c>
      <c r="D116" t="s">
        <v>180</v>
      </c>
      <c r="E116" s="27" t="s">
        <v>412</v>
      </c>
      <c r="F116" s="28" t="s">
        <v>207</v>
      </c>
      <c r="G116" s="29">
        <v>18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985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183</v>
      </c>
      <c r="E117" s="27" t="s">
        <v>180</v>
      </c>
    </row>
    <row r="118">
      <c r="A118" s="1" t="s">
        <v>184</v>
      </c>
      <c r="E118" s="33" t="s">
        <v>1655</v>
      </c>
    </row>
    <row r="119" ht="38.25">
      <c r="A119" s="1" t="s">
        <v>185</v>
      </c>
      <c r="E119" s="27" t="s">
        <v>1705</v>
      </c>
    </row>
    <row r="120">
      <c r="A120" s="1" t="s">
        <v>178</v>
      </c>
      <c r="B120" s="1">
        <v>26</v>
      </c>
      <c r="C120" s="26" t="s">
        <v>1706</v>
      </c>
      <c r="D120" t="s">
        <v>180</v>
      </c>
      <c r="E120" s="27" t="s">
        <v>1707</v>
      </c>
      <c r="F120" s="28" t="s">
        <v>544</v>
      </c>
      <c r="G120" s="29">
        <v>460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985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183</v>
      </c>
      <c r="E121" s="27" t="s">
        <v>180</v>
      </c>
    </row>
    <row r="122">
      <c r="A122" s="1" t="s">
        <v>184</v>
      </c>
      <c r="E122" s="33" t="s">
        <v>1655</v>
      </c>
    </row>
    <row r="123" ht="25.5">
      <c r="A123" s="1" t="s">
        <v>185</v>
      </c>
      <c r="E123" s="27" t="s">
        <v>1708</v>
      </c>
    </row>
    <row r="124">
      <c r="A124" s="1" t="s">
        <v>178</v>
      </c>
      <c r="B124" s="1">
        <v>27</v>
      </c>
      <c r="C124" s="26" t="s">
        <v>1709</v>
      </c>
      <c r="D124" t="s">
        <v>180</v>
      </c>
      <c r="E124" s="27" t="s">
        <v>1710</v>
      </c>
      <c r="F124" s="28" t="s">
        <v>207</v>
      </c>
      <c r="G124" s="29">
        <v>25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985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183</v>
      </c>
      <c r="E125" s="27" t="s">
        <v>180</v>
      </c>
    </row>
    <row r="126">
      <c r="A126" s="1" t="s">
        <v>184</v>
      </c>
      <c r="E126" s="33" t="s">
        <v>1655</v>
      </c>
    </row>
    <row r="127" ht="25.5">
      <c r="A127" s="1" t="s">
        <v>185</v>
      </c>
      <c r="E127" s="27" t="s">
        <v>1711</v>
      </c>
    </row>
    <row r="128">
      <c r="A128" s="1" t="s">
        <v>178</v>
      </c>
      <c r="B128" s="1">
        <v>28</v>
      </c>
      <c r="C128" s="26" t="s">
        <v>1768</v>
      </c>
      <c r="D128" t="s">
        <v>180</v>
      </c>
      <c r="E128" s="27" t="s">
        <v>1769</v>
      </c>
      <c r="F128" s="28" t="s">
        <v>207</v>
      </c>
      <c r="G128" s="29">
        <v>3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985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183</v>
      </c>
      <c r="E129" s="27" t="s">
        <v>180</v>
      </c>
    </row>
    <row r="130">
      <c r="A130" s="1" t="s">
        <v>184</v>
      </c>
      <c r="E130" s="33" t="s">
        <v>1655</v>
      </c>
    </row>
    <row r="131" ht="38.25">
      <c r="A131" s="1" t="s">
        <v>185</v>
      </c>
      <c r="E131" s="27" t="s">
        <v>1770</v>
      </c>
    </row>
    <row r="132">
      <c r="A132" s="1" t="s">
        <v>178</v>
      </c>
      <c r="B132" s="1">
        <v>29</v>
      </c>
      <c r="C132" s="26" t="s">
        <v>226</v>
      </c>
      <c r="D132" t="s">
        <v>180</v>
      </c>
      <c r="E132" s="27" t="s">
        <v>227</v>
      </c>
      <c r="F132" s="28" t="s">
        <v>544</v>
      </c>
      <c r="G132" s="29">
        <v>250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985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183</v>
      </c>
      <c r="E133" s="27" t="s">
        <v>180</v>
      </c>
    </row>
    <row r="134">
      <c r="A134" s="1" t="s">
        <v>184</v>
      </c>
      <c r="E134" s="33" t="s">
        <v>1655</v>
      </c>
    </row>
    <row r="135" ht="51">
      <c r="A135" s="1" t="s">
        <v>185</v>
      </c>
      <c r="E135" s="27" t="s">
        <v>1771</v>
      </c>
    </row>
    <row r="136">
      <c r="A136" s="1" t="s">
        <v>175</v>
      </c>
      <c r="C136" s="22" t="s">
        <v>1712</v>
      </c>
      <c r="E136" s="23" t="s">
        <v>1713</v>
      </c>
      <c r="L136" s="24">
        <f>SUMIFS(L137:L168,A137:A168,"P")</f>
        <v>0</v>
      </c>
      <c r="M136" s="24">
        <f>SUMIFS(M137:M168,A137:A168,"P")</f>
        <v>0</v>
      </c>
      <c r="N136" s="25"/>
    </row>
    <row r="137">
      <c r="A137" s="1" t="s">
        <v>178</v>
      </c>
      <c r="B137" s="1">
        <v>30</v>
      </c>
      <c r="C137" s="26" t="s">
        <v>1714</v>
      </c>
      <c r="D137" t="s">
        <v>180</v>
      </c>
      <c r="E137" s="27" t="s">
        <v>1715</v>
      </c>
      <c r="F137" s="28" t="s">
        <v>207</v>
      </c>
      <c r="G137" s="29">
        <v>7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985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180</v>
      </c>
    </row>
    <row r="139">
      <c r="A139" s="1" t="s">
        <v>184</v>
      </c>
      <c r="E139" s="33" t="s">
        <v>1655</v>
      </c>
    </row>
    <row r="140" ht="63.75">
      <c r="A140" s="1" t="s">
        <v>185</v>
      </c>
      <c r="E140" s="27" t="s">
        <v>1716</v>
      </c>
    </row>
    <row r="141">
      <c r="A141" s="1" t="s">
        <v>178</v>
      </c>
      <c r="B141" s="1">
        <v>31</v>
      </c>
      <c r="C141" s="26" t="s">
        <v>1717</v>
      </c>
      <c r="D141" t="s">
        <v>180</v>
      </c>
      <c r="E141" s="27" t="s">
        <v>1718</v>
      </c>
      <c r="F141" s="28" t="s">
        <v>207</v>
      </c>
      <c r="G141" s="29">
        <v>5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985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180</v>
      </c>
    </row>
    <row r="143">
      <c r="A143" s="1" t="s">
        <v>184</v>
      </c>
      <c r="E143" s="33" t="s">
        <v>1655</v>
      </c>
    </row>
    <row r="144" ht="38.25">
      <c r="A144" s="1" t="s">
        <v>185</v>
      </c>
      <c r="E144" s="27" t="s">
        <v>1719</v>
      </c>
    </row>
    <row r="145">
      <c r="A145" s="1" t="s">
        <v>178</v>
      </c>
      <c r="B145" s="1">
        <v>32</v>
      </c>
      <c r="C145" s="26" t="s">
        <v>3895</v>
      </c>
      <c r="D145" t="s">
        <v>180</v>
      </c>
      <c r="E145" s="27" t="s">
        <v>3896</v>
      </c>
      <c r="F145" s="28" t="s">
        <v>207</v>
      </c>
      <c r="G145" s="29">
        <v>2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985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183</v>
      </c>
      <c r="E146" s="27" t="s">
        <v>180</v>
      </c>
    </row>
    <row r="147">
      <c r="A147" s="1" t="s">
        <v>184</v>
      </c>
      <c r="E147" s="33" t="s">
        <v>1655</v>
      </c>
    </row>
    <row r="148" ht="38.25">
      <c r="A148" s="1" t="s">
        <v>185</v>
      </c>
      <c r="E148" s="27" t="s">
        <v>1719</v>
      </c>
    </row>
    <row r="149" ht="25.5">
      <c r="A149" s="1" t="s">
        <v>178</v>
      </c>
      <c r="B149" s="1">
        <v>33</v>
      </c>
      <c r="C149" s="26" t="s">
        <v>1720</v>
      </c>
      <c r="D149" t="s">
        <v>180</v>
      </c>
      <c r="E149" s="27" t="s">
        <v>1721</v>
      </c>
      <c r="F149" s="28" t="s">
        <v>207</v>
      </c>
      <c r="G149" s="29">
        <v>7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985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183</v>
      </c>
      <c r="E150" s="27" t="s">
        <v>180</v>
      </c>
    </row>
    <row r="151">
      <c r="A151" s="1" t="s">
        <v>184</v>
      </c>
      <c r="E151" s="33" t="s">
        <v>1655</v>
      </c>
    </row>
    <row r="152" ht="38.25">
      <c r="A152" s="1" t="s">
        <v>185</v>
      </c>
      <c r="E152" s="27" t="s">
        <v>1722</v>
      </c>
    </row>
    <row r="153">
      <c r="A153" s="1" t="s">
        <v>178</v>
      </c>
      <c r="B153" s="1">
        <v>34</v>
      </c>
      <c r="C153" s="26" t="s">
        <v>1723</v>
      </c>
      <c r="D153" t="s">
        <v>180</v>
      </c>
      <c r="E153" s="27" t="s">
        <v>1724</v>
      </c>
      <c r="F153" s="28" t="s">
        <v>207</v>
      </c>
      <c r="G153" s="29">
        <v>7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985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183</v>
      </c>
      <c r="E154" s="27" t="s">
        <v>180</v>
      </c>
    </row>
    <row r="155">
      <c r="A155" s="1" t="s">
        <v>184</v>
      </c>
      <c r="E155" s="33" t="s">
        <v>1655</v>
      </c>
    </row>
    <row r="156" ht="38.25">
      <c r="A156" s="1" t="s">
        <v>185</v>
      </c>
      <c r="E156" s="27" t="s">
        <v>1725</v>
      </c>
    </row>
    <row r="157">
      <c r="A157" s="1" t="s">
        <v>178</v>
      </c>
      <c r="B157" s="1">
        <v>35</v>
      </c>
      <c r="C157" s="26" t="s">
        <v>1776</v>
      </c>
      <c r="D157" t="s">
        <v>180</v>
      </c>
      <c r="E157" s="27" t="s">
        <v>1777</v>
      </c>
      <c r="F157" s="28" t="s">
        <v>207</v>
      </c>
      <c r="G157" s="29">
        <v>5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985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183</v>
      </c>
      <c r="E158" s="27" t="s">
        <v>180</v>
      </c>
    </row>
    <row r="159">
      <c r="A159" s="1" t="s">
        <v>184</v>
      </c>
      <c r="E159" s="33" t="s">
        <v>1655</v>
      </c>
    </row>
    <row r="160" ht="63.75">
      <c r="A160" s="1" t="s">
        <v>185</v>
      </c>
      <c r="E160" s="27" t="s">
        <v>1778</v>
      </c>
    </row>
    <row r="161">
      <c r="A161" s="1" t="s">
        <v>178</v>
      </c>
      <c r="B161" s="1">
        <v>36</v>
      </c>
      <c r="C161" s="26" t="s">
        <v>1779</v>
      </c>
      <c r="D161" t="s">
        <v>180</v>
      </c>
      <c r="E161" s="27" t="s">
        <v>1780</v>
      </c>
      <c r="F161" s="28" t="s">
        <v>207</v>
      </c>
      <c r="G161" s="29">
        <v>5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985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180</v>
      </c>
    </row>
    <row r="163">
      <c r="A163" s="1" t="s">
        <v>184</v>
      </c>
      <c r="E163" s="33" t="s">
        <v>1655</v>
      </c>
    </row>
    <row r="164" ht="63.75">
      <c r="A164" s="1" t="s">
        <v>185</v>
      </c>
      <c r="E164" s="27" t="s">
        <v>1778</v>
      </c>
    </row>
    <row r="165">
      <c r="A165" s="1" t="s">
        <v>178</v>
      </c>
      <c r="B165" s="1">
        <v>37</v>
      </c>
      <c r="C165" s="26" t="s">
        <v>1781</v>
      </c>
      <c r="D165" t="s">
        <v>180</v>
      </c>
      <c r="E165" s="27" t="s">
        <v>1782</v>
      </c>
      <c r="F165" s="28" t="s">
        <v>207</v>
      </c>
      <c r="G165" s="29">
        <v>6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985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183</v>
      </c>
      <c r="E166" s="27" t="s">
        <v>180</v>
      </c>
    </row>
    <row r="167">
      <c r="A167" s="1" t="s">
        <v>184</v>
      </c>
      <c r="E167" s="33" t="s">
        <v>1655</v>
      </c>
    </row>
    <row r="168" ht="63.75">
      <c r="A168" s="1" t="s">
        <v>185</v>
      </c>
      <c r="E168" s="27" t="s">
        <v>1778</v>
      </c>
    </row>
    <row r="169">
      <c r="A169" s="1" t="s">
        <v>175</v>
      </c>
      <c r="C169" s="22" t="s">
        <v>1726</v>
      </c>
      <c r="E169" s="23" t="s">
        <v>1727</v>
      </c>
      <c r="L169" s="24">
        <f>SUMIFS(L170:L209,A170:A209,"P")</f>
        <v>0</v>
      </c>
      <c r="M169" s="24">
        <f>SUMIFS(M170:M209,A170:A209,"P")</f>
        <v>0</v>
      </c>
      <c r="N169" s="25"/>
    </row>
    <row r="170" ht="25.5">
      <c r="A170" s="1" t="s">
        <v>178</v>
      </c>
      <c r="B170" s="1">
        <v>38</v>
      </c>
      <c r="C170" s="26" t="s">
        <v>1728</v>
      </c>
      <c r="D170" t="s">
        <v>180</v>
      </c>
      <c r="E170" s="27" t="s">
        <v>1729</v>
      </c>
      <c r="F170" s="28" t="s">
        <v>207</v>
      </c>
      <c r="G170" s="29">
        <v>1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985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180</v>
      </c>
    </row>
    <row r="172">
      <c r="A172" s="1" t="s">
        <v>184</v>
      </c>
      <c r="E172" s="33" t="s">
        <v>1655</v>
      </c>
    </row>
    <row r="173" ht="63.75">
      <c r="A173" s="1" t="s">
        <v>185</v>
      </c>
      <c r="E173" s="27" t="s">
        <v>1730</v>
      </c>
    </row>
    <row r="174" ht="38.25">
      <c r="A174" s="1" t="s">
        <v>178</v>
      </c>
      <c r="B174" s="1">
        <v>39</v>
      </c>
      <c r="C174" s="26" t="s">
        <v>1731</v>
      </c>
      <c r="D174" t="s">
        <v>180</v>
      </c>
      <c r="E174" s="27" t="s">
        <v>1732</v>
      </c>
      <c r="F174" s="28" t="s">
        <v>207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985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  <c r="E176" s="33" t="s">
        <v>1655</v>
      </c>
    </row>
    <row r="177" ht="63.75">
      <c r="A177" s="1" t="s">
        <v>185</v>
      </c>
      <c r="E177" s="27" t="s">
        <v>1730</v>
      </c>
    </row>
    <row r="178" ht="25.5">
      <c r="A178" s="1" t="s">
        <v>178</v>
      </c>
      <c r="B178" s="1">
        <v>40</v>
      </c>
      <c r="C178" s="26" t="s">
        <v>1733</v>
      </c>
      <c r="D178" t="s">
        <v>180</v>
      </c>
      <c r="E178" s="27" t="s">
        <v>1734</v>
      </c>
      <c r="F178" s="28" t="s">
        <v>207</v>
      </c>
      <c r="G178" s="29">
        <v>1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985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180</v>
      </c>
    </row>
    <row r="180">
      <c r="A180" s="1" t="s">
        <v>184</v>
      </c>
      <c r="E180" s="33" t="s">
        <v>1655</v>
      </c>
    </row>
    <row r="181" ht="38.25">
      <c r="A181" s="1" t="s">
        <v>185</v>
      </c>
      <c r="E181" s="27" t="s">
        <v>1735</v>
      </c>
    </row>
    <row r="182">
      <c r="A182" s="1" t="s">
        <v>178</v>
      </c>
      <c r="B182" s="1">
        <v>41</v>
      </c>
      <c r="C182" s="26" t="s">
        <v>1736</v>
      </c>
      <c r="D182" t="s">
        <v>180</v>
      </c>
      <c r="E182" s="27" t="s">
        <v>1737</v>
      </c>
      <c r="F182" s="28" t="s">
        <v>207</v>
      </c>
      <c r="G182" s="29">
        <v>9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180</v>
      </c>
    </row>
    <row r="184">
      <c r="A184" s="1" t="s">
        <v>184</v>
      </c>
      <c r="E184" s="33" t="s">
        <v>1655</v>
      </c>
    </row>
    <row r="185" ht="38.25">
      <c r="A185" s="1" t="s">
        <v>185</v>
      </c>
      <c r="E185" s="27" t="s">
        <v>1738</v>
      </c>
    </row>
    <row r="186">
      <c r="A186" s="1" t="s">
        <v>178</v>
      </c>
      <c r="B186" s="1">
        <v>42</v>
      </c>
      <c r="C186" s="26" t="s">
        <v>1739</v>
      </c>
      <c r="D186" t="s">
        <v>180</v>
      </c>
      <c r="E186" s="27" t="s">
        <v>1740</v>
      </c>
      <c r="F186" s="28" t="s">
        <v>207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180</v>
      </c>
    </row>
    <row r="188">
      <c r="A188" s="1" t="s">
        <v>184</v>
      </c>
      <c r="E188" s="33" t="s">
        <v>1655</v>
      </c>
    </row>
    <row r="189" ht="38.25">
      <c r="A189" s="1" t="s">
        <v>185</v>
      </c>
      <c r="E189" s="27" t="s">
        <v>1741</v>
      </c>
    </row>
    <row r="190">
      <c r="A190" s="1" t="s">
        <v>178</v>
      </c>
      <c r="B190" s="1">
        <v>43</v>
      </c>
      <c r="C190" s="26" t="s">
        <v>1742</v>
      </c>
      <c r="D190" t="s">
        <v>180</v>
      </c>
      <c r="E190" s="27" t="s">
        <v>1743</v>
      </c>
      <c r="F190" s="28" t="s">
        <v>352</v>
      </c>
      <c r="G190" s="29">
        <v>50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1655</v>
      </c>
    </row>
    <row r="193" ht="38.25">
      <c r="A193" s="1" t="s">
        <v>185</v>
      </c>
      <c r="E193" s="27" t="s">
        <v>1744</v>
      </c>
    </row>
    <row r="194">
      <c r="A194" s="1" t="s">
        <v>178</v>
      </c>
      <c r="B194" s="1">
        <v>44</v>
      </c>
      <c r="C194" s="26" t="s">
        <v>1785</v>
      </c>
      <c r="D194" t="s">
        <v>180</v>
      </c>
      <c r="E194" s="27" t="s">
        <v>1786</v>
      </c>
      <c r="F194" s="28" t="s">
        <v>352</v>
      </c>
      <c r="G194" s="29">
        <v>30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1655</v>
      </c>
    </row>
    <row r="197" ht="51">
      <c r="A197" s="1" t="s">
        <v>185</v>
      </c>
      <c r="E197" s="27" t="s">
        <v>1787</v>
      </c>
    </row>
    <row r="198">
      <c r="A198" s="1" t="s">
        <v>178</v>
      </c>
      <c r="B198" s="1">
        <v>45</v>
      </c>
      <c r="C198" s="26" t="s">
        <v>1745</v>
      </c>
      <c r="D198" t="s">
        <v>180</v>
      </c>
      <c r="E198" s="27" t="s">
        <v>1746</v>
      </c>
      <c r="F198" s="28" t="s">
        <v>352</v>
      </c>
      <c r="G198" s="29">
        <v>8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985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180</v>
      </c>
    </row>
    <row r="200">
      <c r="A200" s="1" t="s">
        <v>184</v>
      </c>
      <c r="E200" s="33" t="s">
        <v>1655</v>
      </c>
    </row>
    <row r="201" ht="38.25">
      <c r="A201" s="1" t="s">
        <v>185</v>
      </c>
      <c r="E201" s="27" t="s">
        <v>1747</v>
      </c>
    </row>
    <row r="202">
      <c r="A202" s="1" t="s">
        <v>178</v>
      </c>
      <c r="B202" s="1">
        <v>46</v>
      </c>
      <c r="C202" s="26" t="s">
        <v>1751</v>
      </c>
      <c r="D202" t="s">
        <v>180</v>
      </c>
      <c r="E202" s="27" t="s">
        <v>1752</v>
      </c>
      <c r="F202" s="28" t="s">
        <v>352</v>
      </c>
      <c r="G202" s="29">
        <v>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985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180</v>
      </c>
    </row>
    <row r="204">
      <c r="A204" s="1" t="s">
        <v>184</v>
      </c>
      <c r="E204" s="33" t="s">
        <v>1655</v>
      </c>
    </row>
    <row r="205" ht="38.25">
      <c r="A205" s="1" t="s">
        <v>185</v>
      </c>
      <c r="E205" s="27" t="s">
        <v>1753</v>
      </c>
    </row>
    <row r="206">
      <c r="A206" s="1" t="s">
        <v>178</v>
      </c>
      <c r="B206" s="1">
        <v>47</v>
      </c>
      <c r="C206" s="26" t="s">
        <v>1754</v>
      </c>
      <c r="D206" t="s">
        <v>180</v>
      </c>
      <c r="E206" s="27" t="s">
        <v>1755</v>
      </c>
      <c r="F206" s="28" t="s">
        <v>352</v>
      </c>
      <c r="G206" s="29">
        <v>20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985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180</v>
      </c>
    </row>
    <row r="208">
      <c r="A208" s="1" t="s">
        <v>184</v>
      </c>
      <c r="E208" s="33" t="s">
        <v>1655</v>
      </c>
    </row>
    <row r="209" ht="38.25">
      <c r="A209" s="1" t="s">
        <v>185</v>
      </c>
      <c r="E209" s="27" t="s">
        <v>1756</v>
      </c>
    </row>
    <row r="210">
      <c r="A210" s="1" t="s">
        <v>175</v>
      </c>
      <c r="C210" s="22" t="s">
        <v>1757</v>
      </c>
      <c r="E210" s="23" t="s">
        <v>1758</v>
      </c>
      <c r="L210" s="24">
        <f>SUMIFS(L211:L214,A211:A214,"P")</f>
        <v>0</v>
      </c>
      <c r="M210" s="24">
        <f>SUMIFS(M211:M214,A211:A214,"P")</f>
        <v>0</v>
      </c>
      <c r="N210" s="25"/>
    </row>
    <row r="211">
      <c r="A211" s="1" t="s">
        <v>178</v>
      </c>
      <c r="B211" s="1">
        <v>48</v>
      </c>
      <c r="C211" s="26" t="s">
        <v>1759</v>
      </c>
      <c r="D211" t="s">
        <v>180</v>
      </c>
      <c r="E211" s="27" t="s">
        <v>1760</v>
      </c>
      <c r="F211" s="28" t="s">
        <v>207</v>
      </c>
      <c r="G211" s="29">
        <v>21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985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183</v>
      </c>
      <c r="E212" s="27" t="s">
        <v>180</v>
      </c>
    </row>
    <row r="213">
      <c r="A213" s="1" t="s">
        <v>184</v>
      </c>
      <c r="E213" s="33" t="s">
        <v>1655</v>
      </c>
    </row>
    <row r="214" ht="38.25">
      <c r="A214" s="1" t="s">
        <v>185</v>
      </c>
      <c r="E214" s="27" t="s">
        <v>1761</v>
      </c>
    </row>
    <row r="215">
      <c r="A215" s="1" t="s">
        <v>175</v>
      </c>
      <c r="C215" s="22" t="s">
        <v>624</v>
      </c>
      <c r="E215" s="23" t="s">
        <v>1126</v>
      </c>
      <c r="L215" s="24">
        <f>SUMIFS(L216:L219,A216:A219,"P")</f>
        <v>0</v>
      </c>
      <c r="M215" s="24">
        <f>SUMIFS(M216:M219,A216:A219,"P")</f>
        <v>0</v>
      </c>
      <c r="N215" s="25"/>
    </row>
    <row r="216">
      <c r="A216" s="1" t="s">
        <v>178</v>
      </c>
      <c r="B216" s="1">
        <v>49</v>
      </c>
      <c r="C216" s="26" t="s">
        <v>1810</v>
      </c>
      <c r="D216" t="s">
        <v>180</v>
      </c>
      <c r="E216" s="27" t="s">
        <v>1811</v>
      </c>
      <c r="F216" s="28" t="s">
        <v>182</v>
      </c>
      <c r="G216" s="29">
        <v>7</v>
      </c>
      <c r="H216" s="28">
        <v>0</v>
      </c>
      <c r="I216" s="30">
        <f>ROUND(G216*H216,P4)</f>
        <v>0</v>
      </c>
      <c r="L216" s="31">
        <v>0</v>
      </c>
      <c r="M216" s="24">
        <f>ROUND(G216*L216,P4)</f>
        <v>0</v>
      </c>
      <c r="N216" s="25" t="s">
        <v>985</v>
      </c>
      <c r="O216" s="32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183</v>
      </c>
      <c r="E217" s="27" t="s">
        <v>180</v>
      </c>
    </row>
    <row r="218">
      <c r="A218" s="1" t="s">
        <v>184</v>
      </c>
      <c r="E218" s="33" t="s">
        <v>1655</v>
      </c>
    </row>
    <row r="219" ht="267.75">
      <c r="A219" s="1" t="s">
        <v>185</v>
      </c>
      <c r="E219" s="27" t="s">
        <v>1812</v>
      </c>
    </row>
    <row r="220">
      <c r="A220" s="1" t="s">
        <v>175</v>
      </c>
      <c r="C220" s="22" t="s">
        <v>653</v>
      </c>
      <c r="E220" s="23" t="s">
        <v>1788</v>
      </c>
      <c r="L220" s="24">
        <f>SUMIFS(L221:L224,A221:A224,"P")</f>
        <v>0</v>
      </c>
      <c r="M220" s="24">
        <f>SUMIFS(M221:M224,A221:A224,"P")</f>
        <v>0</v>
      </c>
      <c r="N220" s="25"/>
    </row>
    <row r="221">
      <c r="A221" s="1" t="s">
        <v>178</v>
      </c>
      <c r="B221" s="1">
        <v>50</v>
      </c>
      <c r="C221" s="26" t="s">
        <v>1326</v>
      </c>
      <c r="D221" t="s">
        <v>180</v>
      </c>
      <c r="E221" s="27" t="s">
        <v>1327</v>
      </c>
      <c r="F221" s="28" t="s">
        <v>182</v>
      </c>
      <c r="G221" s="29">
        <v>5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985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183</v>
      </c>
      <c r="E222" s="27" t="s">
        <v>180</v>
      </c>
    </row>
    <row r="223">
      <c r="A223" s="1" t="s">
        <v>184</v>
      </c>
      <c r="E223" s="33" t="s">
        <v>1655</v>
      </c>
    </row>
    <row r="224" ht="89.25">
      <c r="A224" s="1" t="s">
        <v>185</v>
      </c>
      <c r="E224" s="27" t="s">
        <v>1789</v>
      </c>
    </row>
    <row r="225">
      <c r="A225" s="1" t="s">
        <v>175</v>
      </c>
      <c r="C225" s="22" t="s">
        <v>369</v>
      </c>
      <c r="E225" s="23" t="s">
        <v>855</v>
      </c>
      <c r="L225" s="24">
        <f>SUMIFS(L226:L241,A226:A241,"P")</f>
        <v>0</v>
      </c>
      <c r="M225" s="24">
        <f>SUMIFS(M226:M241,A226:A241,"P")</f>
        <v>0</v>
      </c>
      <c r="N225" s="25"/>
    </row>
    <row r="226" ht="25.5">
      <c r="A226" s="1" t="s">
        <v>178</v>
      </c>
      <c r="B226" s="1">
        <v>51</v>
      </c>
      <c r="C226" s="26" t="s">
        <v>666</v>
      </c>
      <c r="D226" t="s">
        <v>372</v>
      </c>
      <c r="E226" s="27" t="s">
        <v>667</v>
      </c>
      <c r="F226" s="28" t="s">
        <v>374</v>
      </c>
      <c r="G226" s="29">
        <v>49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180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 ht="38.25">
      <c r="A227" s="1" t="s">
        <v>183</v>
      </c>
      <c r="E227" s="27" t="s">
        <v>1554</v>
      </c>
    </row>
    <row r="228">
      <c r="A228" s="1" t="s">
        <v>184</v>
      </c>
      <c r="E228" s="33" t="s">
        <v>3897</v>
      </c>
    </row>
    <row r="229" ht="153">
      <c r="A229" s="1" t="s">
        <v>185</v>
      </c>
      <c r="E229" s="27" t="s">
        <v>859</v>
      </c>
    </row>
    <row r="230" ht="38.25">
      <c r="A230" s="1" t="s">
        <v>178</v>
      </c>
      <c r="B230" s="1">
        <v>52</v>
      </c>
      <c r="C230" s="26" t="s">
        <v>371</v>
      </c>
      <c r="D230" t="s">
        <v>372</v>
      </c>
      <c r="E230" s="27" t="s">
        <v>373</v>
      </c>
      <c r="F230" s="28" t="s">
        <v>374</v>
      </c>
      <c r="G230" s="29">
        <v>10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180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 ht="38.25">
      <c r="A231" s="1" t="s">
        <v>183</v>
      </c>
      <c r="E231" s="27" t="s">
        <v>1791</v>
      </c>
    </row>
    <row r="232">
      <c r="A232" s="1" t="s">
        <v>184</v>
      </c>
      <c r="E232" s="33" t="s">
        <v>915</v>
      </c>
    </row>
    <row r="233" ht="153">
      <c r="A233" s="1" t="s">
        <v>185</v>
      </c>
      <c r="E233" s="27" t="s">
        <v>859</v>
      </c>
    </row>
    <row r="234" ht="25.5">
      <c r="A234" s="1" t="s">
        <v>178</v>
      </c>
      <c r="B234" s="1">
        <v>53</v>
      </c>
      <c r="C234" s="26" t="s">
        <v>1521</v>
      </c>
      <c r="D234" t="s">
        <v>372</v>
      </c>
      <c r="E234" s="27" t="s">
        <v>1522</v>
      </c>
      <c r="F234" s="28" t="s">
        <v>374</v>
      </c>
      <c r="G234" s="29">
        <v>2.5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180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 ht="38.25">
      <c r="A235" s="1" t="s">
        <v>183</v>
      </c>
      <c r="E235" s="27" t="s">
        <v>1792</v>
      </c>
    </row>
    <row r="236">
      <c r="A236" s="1" t="s">
        <v>184</v>
      </c>
      <c r="E236" s="33" t="s">
        <v>3898</v>
      </c>
    </row>
    <row r="237" ht="153">
      <c r="A237" s="1" t="s">
        <v>185</v>
      </c>
      <c r="E237" s="27" t="s">
        <v>859</v>
      </c>
    </row>
    <row r="238" ht="25.5">
      <c r="A238" s="1" t="s">
        <v>178</v>
      </c>
      <c r="B238" s="1">
        <v>54</v>
      </c>
      <c r="C238" s="26" t="s">
        <v>1794</v>
      </c>
      <c r="D238" t="s">
        <v>372</v>
      </c>
      <c r="E238" s="27" t="s">
        <v>1795</v>
      </c>
      <c r="F238" s="28" t="s">
        <v>374</v>
      </c>
      <c r="G238" s="29">
        <v>0.20000000000000001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180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 ht="38.25">
      <c r="A239" s="1" t="s">
        <v>183</v>
      </c>
      <c r="E239" s="27" t="s">
        <v>1792</v>
      </c>
    </row>
    <row r="240">
      <c r="A240" s="1" t="s">
        <v>184</v>
      </c>
      <c r="E240" s="33" t="s">
        <v>1793</v>
      </c>
    </row>
    <row r="241" ht="153">
      <c r="A241" s="1" t="s">
        <v>185</v>
      </c>
      <c r="E241" s="27" t="s">
        <v>859</v>
      </c>
    </row>
  </sheetData>
  <sheetProtection sheet="1" objects="1" scenarios="1" spinCount="100000" saltValue="mP0qXXbH85+IK0WdATzSAtAXEM6uNoCze+X012ovCXI1TnT1GQtTNMKKOJWDjv0VJyw2VCwUhpVNUJetlMdttg==" hashValue="3ncuNv4k7Rt3I+eWiJoAO1soVMj9FqmGAzwwuw0o473Am3STiCtNPduXrTuhQidfMCLnqLYJxXnzL2DqF95U+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COUNTIFS(L8:L1641,"=0",A8:A1641,"P")+COUNTIFS(L8:L1641,"",A8:A1641,"P")+SUM(Q8:Q1641)</f>
        <v>0</v>
      </c>
    </row>
    <row r="8">
      <c r="A8" s="1" t="s">
        <v>173</v>
      </c>
      <c r="C8" s="22" t="s">
        <v>3899</v>
      </c>
      <c r="E8" s="23" t="s">
        <v>144</v>
      </c>
      <c r="L8" s="24">
        <f>L9+L228+L1017+L1224</f>
        <v>0</v>
      </c>
      <c r="M8" s="24">
        <f>M9+M228+M1017+M1224</f>
        <v>0</v>
      </c>
      <c r="N8" s="25"/>
    </row>
    <row r="9">
      <c r="A9" s="1" t="s">
        <v>2850</v>
      </c>
      <c r="C9" s="22" t="s">
        <v>3900</v>
      </c>
      <c r="E9" s="23" t="s">
        <v>3901</v>
      </c>
      <c r="L9" s="24">
        <f>L10+L43+L148+L181+L198+L219</f>
        <v>0</v>
      </c>
      <c r="M9" s="24">
        <f>M10+M43+M148+M181+M198+M219</f>
        <v>0</v>
      </c>
      <c r="N9" s="25"/>
    </row>
    <row r="10">
      <c r="A10" s="1" t="s">
        <v>175</v>
      </c>
      <c r="C10" s="22" t="s">
        <v>1668</v>
      </c>
      <c r="E10" s="23" t="s">
        <v>3902</v>
      </c>
      <c r="L10" s="24">
        <f>SUMIFS(L11:L42,A11:A42,"P")</f>
        <v>0</v>
      </c>
      <c r="M10" s="24">
        <f>SUMIFS(M11:M42,A11:A42,"P")</f>
        <v>0</v>
      </c>
      <c r="N10" s="25"/>
    </row>
    <row r="11" ht="25.5">
      <c r="A11" s="1" t="s">
        <v>178</v>
      </c>
      <c r="B11" s="1">
        <v>1</v>
      </c>
      <c r="C11" s="26" t="s">
        <v>1669</v>
      </c>
      <c r="D11" t="s">
        <v>180</v>
      </c>
      <c r="E11" s="27" t="s">
        <v>1670</v>
      </c>
      <c r="F11" s="28" t="s">
        <v>207</v>
      </c>
      <c r="G11" s="29">
        <v>30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565</v>
      </c>
      <c r="O11" s="32">
        <f>M11*AA11</f>
        <v>0</v>
      </c>
      <c r="P11" s="1">
        <v>3</v>
      </c>
      <c r="AA11" s="1">
        <f>IF(P11=1,$O$3,IF(P11=2,$O$4,$O$5))</f>
        <v>0</v>
      </c>
    </row>
    <row r="12" ht="25.5">
      <c r="A12" s="1" t="s">
        <v>183</v>
      </c>
      <c r="E12" s="27" t="s">
        <v>3903</v>
      </c>
    </row>
    <row r="13" ht="25.5">
      <c r="A13" s="1" t="s">
        <v>184</v>
      </c>
      <c r="E13" s="33" t="s">
        <v>3904</v>
      </c>
    </row>
    <row r="14">
      <c r="A14" s="1" t="s">
        <v>185</v>
      </c>
      <c r="E14" s="27" t="s">
        <v>180</v>
      </c>
    </row>
    <row r="15">
      <c r="A15" s="1" t="s">
        <v>178</v>
      </c>
      <c r="B15" s="1">
        <v>2</v>
      </c>
      <c r="C15" s="26" t="s">
        <v>1840</v>
      </c>
      <c r="D15" t="s">
        <v>180</v>
      </c>
      <c r="E15" s="27" t="s">
        <v>1841</v>
      </c>
      <c r="F15" s="28" t="s">
        <v>207</v>
      </c>
      <c r="G15" s="29">
        <v>10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565</v>
      </c>
      <c r="O15" s="32">
        <f>M15*AA15</f>
        <v>0</v>
      </c>
      <c r="P15" s="1">
        <v>3</v>
      </c>
      <c r="AA15" s="1">
        <f>IF(P15=1,$O$3,IF(P15=2,$O$4,$O$5))</f>
        <v>0</v>
      </c>
    </row>
    <row r="16" ht="25.5">
      <c r="A16" s="1" t="s">
        <v>183</v>
      </c>
      <c r="E16" s="27" t="s">
        <v>3903</v>
      </c>
    </row>
    <row r="17" ht="25.5">
      <c r="A17" s="1" t="s">
        <v>184</v>
      </c>
      <c r="E17" s="33" t="s">
        <v>3905</v>
      </c>
    </row>
    <row r="18">
      <c r="A18" s="1" t="s">
        <v>185</v>
      </c>
      <c r="E18" s="27" t="s">
        <v>180</v>
      </c>
    </row>
    <row r="19">
      <c r="A19" s="1" t="s">
        <v>178</v>
      </c>
      <c r="B19" s="1">
        <v>3</v>
      </c>
      <c r="C19" s="26" t="s">
        <v>3906</v>
      </c>
      <c r="D19" t="s">
        <v>180</v>
      </c>
      <c r="E19" s="27" t="s">
        <v>3907</v>
      </c>
      <c r="F19" s="28" t="s">
        <v>207</v>
      </c>
      <c r="G19" s="29">
        <v>8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565</v>
      </c>
      <c r="O19" s="32">
        <f>M19*AA19</f>
        <v>0</v>
      </c>
      <c r="P19" s="1">
        <v>3</v>
      </c>
      <c r="AA19" s="1">
        <f>IF(P19=1,$O$3,IF(P19=2,$O$4,$O$5))</f>
        <v>0</v>
      </c>
    </row>
    <row r="20" ht="25.5">
      <c r="A20" s="1" t="s">
        <v>183</v>
      </c>
      <c r="E20" s="27" t="s">
        <v>3903</v>
      </c>
    </row>
    <row r="21" ht="25.5">
      <c r="A21" s="1" t="s">
        <v>184</v>
      </c>
      <c r="E21" s="33" t="s">
        <v>3908</v>
      </c>
    </row>
    <row r="22">
      <c r="A22" s="1" t="s">
        <v>185</v>
      </c>
      <c r="E22" s="27" t="s">
        <v>180</v>
      </c>
    </row>
    <row r="23" ht="25.5">
      <c r="A23" s="1" t="s">
        <v>178</v>
      </c>
      <c r="B23" s="1">
        <v>4</v>
      </c>
      <c r="C23" s="26" t="s">
        <v>3909</v>
      </c>
      <c r="D23" t="s">
        <v>180</v>
      </c>
      <c r="E23" s="27" t="s">
        <v>3910</v>
      </c>
      <c r="F23" s="28" t="s">
        <v>544</v>
      </c>
      <c r="G23" s="29">
        <v>10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565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.5">
      <c r="A24" s="1" t="s">
        <v>183</v>
      </c>
      <c r="E24" s="27" t="s">
        <v>3903</v>
      </c>
    </row>
    <row r="25" ht="25.5">
      <c r="A25" s="1" t="s">
        <v>184</v>
      </c>
      <c r="E25" s="33" t="s">
        <v>3905</v>
      </c>
    </row>
    <row r="26">
      <c r="A26" s="1" t="s">
        <v>185</v>
      </c>
      <c r="E26" s="27" t="s">
        <v>180</v>
      </c>
    </row>
    <row r="27">
      <c r="A27" s="1" t="s">
        <v>178</v>
      </c>
      <c r="B27" s="1">
        <v>5</v>
      </c>
      <c r="C27" s="26" t="s">
        <v>3911</v>
      </c>
      <c r="D27" t="s">
        <v>180</v>
      </c>
      <c r="E27" s="27" t="s">
        <v>3912</v>
      </c>
      <c r="F27" s="28" t="s">
        <v>544</v>
      </c>
      <c r="G27" s="29">
        <v>50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565</v>
      </c>
      <c r="O27" s="32">
        <f>M27*AA27</f>
        <v>0</v>
      </c>
      <c r="P27" s="1">
        <v>3</v>
      </c>
      <c r="AA27" s="1">
        <f>IF(P27=1,$O$3,IF(P27=2,$O$4,$O$5))</f>
        <v>0</v>
      </c>
    </row>
    <row r="28" ht="25.5">
      <c r="A28" s="1" t="s">
        <v>183</v>
      </c>
      <c r="E28" s="27" t="s">
        <v>3903</v>
      </c>
    </row>
    <row r="29" ht="25.5">
      <c r="A29" s="1" t="s">
        <v>184</v>
      </c>
      <c r="E29" s="33" t="s">
        <v>3913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6</v>
      </c>
      <c r="C31" s="26" t="s">
        <v>3914</v>
      </c>
      <c r="D31" t="s">
        <v>180</v>
      </c>
      <c r="E31" s="27" t="s">
        <v>3915</v>
      </c>
      <c r="F31" s="28" t="s">
        <v>207</v>
      </c>
      <c r="G31" s="29">
        <v>60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565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183</v>
      </c>
      <c r="E32" s="27" t="s">
        <v>3903</v>
      </c>
    </row>
    <row r="33" ht="25.5">
      <c r="A33" s="1" t="s">
        <v>184</v>
      </c>
      <c r="E33" s="33" t="s">
        <v>3916</v>
      </c>
    </row>
    <row r="34">
      <c r="A34" s="1" t="s">
        <v>185</v>
      </c>
      <c r="E34" s="27" t="s">
        <v>180</v>
      </c>
    </row>
    <row r="35" ht="25.5">
      <c r="A35" s="1" t="s">
        <v>178</v>
      </c>
      <c r="B35" s="1">
        <v>7</v>
      </c>
      <c r="C35" s="26" t="s">
        <v>1845</v>
      </c>
      <c r="D35" t="s">
        <v>180</v>
      </c>
      <c r="E35" s="27" t="s">
        <v>1846</v>
      </c>
      <c r="F35" s="28" t="s">
        <v>207</v>
      </c>
      <c r="G35" s="29">
        <v>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565</v>
      </c>
      <c r="O35" s="32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183</v>
      </c>
      <c r="E36" s="27" t="s">
        <v>3903</v>
      </c>
    </row>
    <row r="37" ht="25.5">
      <c r="A37" s="1" t="s">
        <v>184</v>
      </c>
      <c r="E37" s="33" t="s">
        <v>3917</v>
      </c>
    </row>
    <row r="38">
      <c r="A38" s="1" t="s">
        <v>185</v>
      </c>
      <c r="E38" s="27" t="s">
        <v>180</v>
      </c>
    </row>
    <row r="39" ht="25.5">
      <c r="A39" s="1" t="s">
        <v>178</v>
      </c>
      <c r="B39" s="1">
        <v>8</v>
      </c>
      <c r="C39" s="26" t="s">
        <v>3918</v>
      </c>
      <c r="D39" t="s">
        <v>180</v>
      </c>
      <c r="E39" s="27" t="s">
        <v>3919</v>
      </c>
      <c r="F39" s="28" t="s">
        <v>3920</v>
      </c>
      <c r="G39" s="29">
        <v>20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565</v>
      </c>
      <c r="O39" s="32">
        <f>M39*AA39</f>
        <v>0</v>
      </c>
      <c r="P39" s="1">
        <v>3</v>
      </c>
      <c r="AA39" s="1">
        <f>IF(P39=1,$O$3,IF(P39=2,$O$4,$O$5))</f>
        <v>0</v>
      </c>
    </row>
    <row r="40" ht="25.5">
      <c r="A40" s="1" t="s">
        <v>183</v>
      </c>
      <c r="E40" s="27" t="s">
        <v>3903</v>
      </c>
    </row>
    <row r="41" ht="25.5">
      <c r="A41" s="1" t="s">
        <v>184</v>
      </c>
      <c r="E41" s="33" t="s">
        <v>3921</v>
      </c>
    </row>
    <row r="42">
      <c r="A42" s="1" t="s">
        <v>185</v>
      </c>
      <c r="E42" s="27" t="s">
        <v>180</v>
      </c>
    </row>
    <row r="43">
      <c r="A43" s="1" t="s">
        <v>175</v>
      </c>
      <c r="C43" s="22" t="s">
        <v>1418</v>
      </c>
      <c r="E43" s="23" t="s">
        <v>1682</v>
      </c>
      <c r="L43" s="24">
        <f>SUMIFS(L44:L147,A44:A147,"P")</f>
        <v>0</v>
      </c>
      <c r="M43" s="24">
        <f>SUMIFS(M44:M147,A44:A147,"P")</f>
        <v>0</v>
      </c>
      <c r="N43" s="25"/>
    </row>
    <row r="44">
      <c r="A44" s="1" t="s">
        <v>178</v>
      </c>
      <c r="B44" s="1">
        <v>9</v>
      </c>
      <c r="C44" s="26" t="s">
        <v>3922</v>
      </c>
      <c r="D44" t="s">
        <v>180</v>
      </c>
      <c r="E44" s="27" t="s">
        <v>3923</v>
      </c>
      <c r="F44" s="28" t="s">
        <v>207</v>
      </c>
      <c r="G44" s="29">
        <v>56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565</v>
      </c>
      <c r="O44" s="32">
        <f>M44*AA44</f>
        <v>0</v>
      </c>
      <c r="P44" s="1">
        <v>3</v>
      </c>
      <c r="AA44" s="1">
        <f>IF(P44=1,$O$3,IF(P44=2,$O$4,$O$5))</f>
        <v>0</v>
      </c>
    </row>
    <row r="45" ht="25.5">
      <c r="A45" s="1" t="s">
        <v>183</v>
      </c>
      <c r="E45" s="27" t="s">
        <v>3903</v>
      </c>
    </row>
    <row r="46" ht="25.5">
      <c r="A46" s="1" t="s">
        <v>184</v>
      </c>
      <c r="E46" s="33" t="s">
        <v>3924</v>
      </c>
    </row>
    <row r="47">
      <c r="A47" s="1" t="s">
        <v>185</v>
      </c>
      <c r="E47" s="27" t="s">
        <v>180</v>
      </c>
    </row>
    <row r="48">
      <c r="A48" s="1" t="s">
        <v>178</v>
      </c>
      <c r="B48" s="1">
        <v>10</v>
      </c>
      <c r="C48" s="26" t="s">
        <v>3925</v>
      </c>
      <c r="D48" t="s">
        <v>180</v>
      </c>
      <c r="E48" s="27" t="s">
        <v>3926</v>
      </c>
      <c r="F48" s="28" t="s">
        <v>207</v>
      </c>
      <c r="G48" s="29">
        <v>16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565</v>
      </c>
      <c r="O48" s="32">
        <f>M48*AA48</f>
        <v>0</v>
      </c>
      <c r="P48" s="1">
        <v>3</v>
      </c>
      <c r="AA48" s="1">
        <f>IF(P48=1,$O$3,IF(P48=2,$O$4,$O$5))</f>
        <v>0</v>
      </c>
    </row>
    <row r="49" ht="25.5">
      <c r="A49" s="1" t="s">
        <v>183</v>
      </c>
      <c r="E49" s="27" t="s">
        <v>3903</v>
      </c>
    </row>
    <row r="50" ht="25.5">
      <c r="A50" s="1" t="s">
        <v>184</v>
      </c>
      <c r="E50" s="33" t="s">
        <v>3927</v>
      </c>
    </row>
    <row r="51">
      <c r="A51" s="1" t="s">
        <v>185</v>
      </c>
      <c r="E51" s="27" t="s">
        <v>180</v>
      </c>
    </row>
    <row r="52" ht="25.5">
      <c r="A52" s="1" t="s">
        <v>178</v>
      </c>
      <c r="B52" s="1">
        <v>11</v>
      </c>
      <c r="C52" s="26" t="s">
        <v>3928</v>
      </c>
      <c r="D52" t="s">
        <v>180</v>
      </c>
      <c r="E52" s="27" t="s">
        <v>3929</v>
      </c>
      <c r="F52" s="28" t="s">
        <v>207</v>
      </c>
      <c r="G52" s="29">
        <v>12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565</v>
      </c>
      <c r="O52" s="32">
        <f>M52*AA52</f>
        <v>0</v>
      </c>
      <c r="P52" s="1">
        <v>3</v>
      </c>
      <c r="AA52" s="1">
        <f>IF(P52=1,$O$3,IF(P52=2,$O$4,$O$5))</f>
        <v>0</v>
      </c>
    </row>
    <row r="53" ht="25.5">
      <c r="A53" s="1" t="s">
        <v>183</v>
      </c>
      <c r="E53" s="27" t="s">
        <v>3903</v>
      </c>
    </row>
    <row r="54" ht="25.5">
      <c r="A54" s="1" t="s">
        <v>184</v>
      </c>
      <c r="E54" s="33" t="s">
        <v>3930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12</v>
      </c>
      <c r="C56" s="26" t="s">
        <v>3931</v>
      </c>
      <c r="D56" t="s">
        <v>180</v>
      </c>
      <c r="E56" s="27" t="s">
        <v>3932</v>
      </c>
      <c r="F56" s="28" t="s">
        <v>207</v>
      </c>
      <c r="G56" s="29">
        <v>15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565</v>
      </c>
      <c r="O56" s="32">
        <f>M56*AA56</f>
        <v>0</v>
      </c>
      <c r="P56" s="1">
        <v>3</v>
      </c>
      <c r="AA56" s="1">
        <f>IF(P56=1,$O$3,IF(P56=2,$O$4,$O$5))</f>
        <v>0</v>
      </c>
    </row>
    <row r="57" ht="25.5">
      <c r="A57" s="1" t="s">
        <v>183</v>
      </c>
      <c r="E57" s="27" t="s">
        <v>3903</v>
      </c>
    </row>
    <row r="58" ht="25.5">
      <c r="A58" s="1" t="s">
        <v>184</v>
      </c>
      <c r="E58" s="33" t="s">
        <v>3933</v>
      </c>
    </row>
    <row r="59">
      <c r="A59" s="1" t="s">
        <v>185</v>
      </c>
      <c r="E59" s="27" t="s">
        <v>180</v>
      </c>
    </row>
    <row r="60">
      <c r="A60" s="1" t="s">
        <v>178</v>
      </c>
      <c r="B60" s="1">
        <v>13</v>
      </c>
      <c r="C60" s="26" t="s">
        <v>3934</v>
      </c>
      <c r="D60" t="s">
        <v>180</v>
      </c>
      <c r="E60" s="27" t="s">
        <v>3935</v>
      </c>
      <c r="F60" s="28" t="s">
        <v>207</v>
      </c>
      <c r="G60" s="29">
        <v>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565</v>
      </c>
      <c r="O60" s="32">
        <f>M60*AA60</f>
        <v>0</v>
      </c>
      <c r="P60" s="1">
        <v>3</v>
      </c>
      <c r="AA60" s="1">
        <f>IF(P60=1,$O$3,IF(P60=2,$O$4,$O$5))</f>
        <v>0</v>
      </c>
    </row>
    <row r="61" ht="25.5">
      <c r="A61" s="1" t="s">
        <v>183</v>
      </c>
      <c r="E61" s="27" t="s">
        <v>3903</v>
      </c>
    </row>
    <row r="62" ht="25.5">
      <c r="A62" s="1" t="s">
        <v>184</v>
      </c>
      <c r="E62" s="33" t="s">
        <v>3936</v>
      </c>
    </row>
    <row r="63">
      <c r="A63" s="1" t="s">
        <v>185</v>
      </c>
      <c r="E63" s="27" t="s">
        <v>180</v>
      </c>
    </row>
    <row r="64">
      <c r="A64" s="1" t="s">
        <v>178</v>
      </c>
      <c r="B64" s="1">
        <v>14</v>
      </c>
      <c r="C64" s="26" t="s">
        <v>3937</v>
      </c>
      <c r="D64" t="s">
        <v>180</v>
      </c>
      <c r="E64" s="27" t="s">
        <v>3938</v>
      </c>
      <c r="F64" s="28" t="s">
        <v>207</v>
      </c>
      <c r="G64" s="29">
        <v>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565</v>
      </c>
      <c r="O64" s="32">
        <f>M64*AA64</f>
        <v>0</v>
      </c>
      <c r="P64" s="1">
        <v>3</v>
      </c>
      <c r="AA64" s="1">
        <f>IF(P64=1,$O$3,IF(P64=2,$O$4,$O$5))</f>
        <v>0</v>
      </c>
    </row>
    <row r="65" ht="25.5">
      <c r="A65" s="1" t="s">
        <v>183</v>
      </c>
      <c r="E65" s="27" t="s">
        <v>3903</v>
      </c>
    </row>
    <row r="66" ht="25.5">
      <c r="A66" s="1" t="s">
        <v>184</v>
      </c>
      <c r="E66" s="33" t="s">
        <v>3917</v>
      </c>
    </row>
    <row r="67">
      <c r="A67" s="1" t="s">
        <v>185</v>
      </c>
      <c r="E67" s="27" t="s">
        <v>180</v>
      </c>
    </row>
    <row r="68">
      <c r="A68" s="1" t="s">
        <v>178</v>
      </c>
      <c r="B68" s="1">
        <v>15</v>
      </c>
      <c r="C68" s="26" t="s">
        <v>3939</v>
      </c>
      <c r="D68" t="s">
        <v>180</v>
      </c>
      <c r="E68" s="27" t="s">
        <v>3940</v>
      </c>
      <c r="F68" s="28" t="s">
        <v>207</v>
      </c>
      <c r="G68" s="29">
        <v>22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565</v>
      </c>
      <c r="O68" s="32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183</v>
      </c>
      <c r="E69" s="27" t="s">
        <v>3903</v>
      </c>
    </row>
    <row r="70" ht="25.5">
      <c r="A70" s="1" t="s">
        <v>184</v>
      </c>
      <c r="E70" s="33" t="s">
        <v>3941</v>
      </c>
    </row>
    <row r="71">
      <c r="A71" s="1" t="s">
        <v>185</v>
      </c>
      <c r="E71" s="27" t="s">
        <v>180</v>
      </c>
    </row>
    <row r="72">
      <c r="A72" s="1" t="s">
        <v>178</v>
      </c>
      <c r="B72" s="1">
        <v>16</v>
      </c>
      <c r="C72" s="26" t="s">
        <v>3942</v>
      </c>
      <c r="D72" t="s">
        <v>180</v>
      </c>
      <c r="E72" s="27" t="s">
        <v>3943</v>
      </c>
      <c r="F72" s="28" t="s">
        <v>207</v>
      </c>
      <c r="G72" s="29">
        <v>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565</v>
      </c>
      <c r="O72" s="32">
        <f>M72*AA72</f>
        <v>0</v>
      </c>
      <c r="P72" s="1">
        <v>3</v>
      </c>
      <c r="AA72" s="1">
        <f>IF(P72=1,$O$3,IF(P72=2,$O$4,$O$5))</f>
        <v>0</v>
      </c>
    </row>
    <row r="73" ht="25.5">
      <c r="A73" s="1" t="s">
        <v>183</v>
      </c>
      <c r="E73" s="27" t="s">
        <v>3903</v>
      </c>
    </row>
    <row r="74" ht="25.5">
      <c r="A74" s="1" t="s">
        <v>184</v>
      </c>
      <c r="E74" s="33" t="s">
        <v>3936</v>
      </c>
    </row>
    <row r="75">
      <c r="A75" s="1" t="s">
        <v>185</v>
      </c>
      <c r="E75" s="27" t="s">
        <v>180</v>
      </c>
    </row>
    <row r="76" ht="25.5">
      <c r="A76" s="1" t="s">
        <v>178</v>
      </c>
      <c r="B76" s="1">
        <v>17</v>
      </c>
      <c r="C76" s="26" t="s">
        <v>3944</v>
      </c>
      <c r="D76" t="s">
        <v>180</v>
      </c>
      <c r="E76" s="27" t="s">
        <v>3945</v>
      </c>
      <c r="F76" s="28" t="s">
        <v>207</v>
      </c>
      <c r="G76" s="29">
        <v>4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565</v>
      </c>
      <c r="O76" s="32">
        <f>M76*AA76</f>
        <v>0</v>
      </c>
      <c r="P76" s="1">
        <v>3</v>
      </c>
      <c r="AA76" s="1">
        <f>IF(P76=1,$O$3,IF(P76=2,$O$4,$O$5))</f>
        <v>0</v>
      </c>
    </row>
    <row r="77" ht="25.5">
      <c r="A77" s="1" t="s">
        <v>183</v>
      </c>
      <c r="E77" s="27" t="s">
        <v>3903</v>
      </c>
    </row>
    <row r="78" ht="25.5">
      <c r="A78" s="1" t="s">
        <v>184</v>
      </c>
      <c r="E78" s="33" t="s">
        <v>3946</v>
      </c>
    </row>
    <row r="79">
      <c r="A79" s="1" t="s">
        <v>185</v>
      </c>
      <c r="E79" s="27" t="s">
        <v>180</v>
      </c>
    </row>
    <row r="80">
      <c r="A80" s="1" t="s">
        <v>178</v>
      </c>
      <c r="B80" s="1">
        <v>18</v>
      </c>
      <c r="C80" s="26" t="s">
        <v>3947</v>
      </c>
      <c r="D80" t="s">
        <v>180</v>
      </c>
      <c r="E80" s="27" t="s">
        <v>3948</v>
      </c>
      <c r="F80" s="28" t="s">
        <v>207</v>
      </c>
      <c r="G80" s="29">
        <v>11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565</v>
      </c>
      <c r="O80" s="32">
        <f>M80*AA80</f>
        <v>0</v>
      </c>
      <c r="P80" s="1">
        <v>3</v>
      </c>
      <c r="AA80" s="1">
        <f>IF(P80=1,$O$3,IF(P80=2,$O$4,$O$5))</f>
        <v>0</v>
      </c>
    </row>
    <row r="81" ht="25.5">
      <c r="A81" s="1" t="s">
        <v>183</v>
      </c>
      <c r="E81" s="27" t="s">
        <v>3903</v>
      </c>
    </row>
    <row r="82" ht="25.5">
      <c r="A82" s="1" t="s">
        <v>184</v>
      </c>
      <c r="E82" s="33" t="s">
        <v>3949</v>
      </c>
    </row>
    <row r="83">
      <c r="A83" s="1" t="s">
        <v>185</v>
      </c>
      <c r="E83" s="27" t="s">
        <v>180</v>
      </c>
    </row>
    <row r="84">
      <c r="A84" s="1" t="s">
        <v>178</v>
      </c>
      <c r="B84" s="1">
        <v>19</v>
      </c>
      <c r="C84" s="26" t="s">
        <v>3950</v>
      </c>
      <c r="D84" t="s">
        <v>180</v>
      </c>
      <c r="E84" s="27" t="s">
        <v>3951</v>
      </c>
      <c r="F84" s="28" t="s">
        <v>207</v>
      </c>
      <c r="G84" s="29">
        <v>2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565</v>
      </c>
      <c r="O84" s="32">
        <f>M84*AA84</f>
        <v>0</v>
      </c>
      <c r="P84" s="1">
        <v>3</v>
      </c>
      <c r="AA84" s="1">
        <f>IF(P84=1,$O$3,IF(P84=2,$O$4,$O$5))</f>
        <v>0</v>
      </c>
    </row>
    <row r="85" ht="25.5">
      <c r="A85" s="1" t="s">
        <v>183</v>
      </c>
      <c r="E85" s="27" t="s">
        <v>3952</v>
      </c>
    </row>
    <row r="86" ht="25.5">
      <c r="A86" s="1" t="s">
        <v>184</v>
      </c>
      <c r="E86" s="33" t="s">
        <v>3917</v>
      </c>
    </row>
    <row r="87">
      <c r="A87" s="1" t="s">
        <v>185</v>
      </c>
      <c r="E87" s="27" t="s">
        <v>180</v>
      </c>
    </row>
    <row r="88">
      <c r="A88" s="1" t="s">
        <v>178</v>
      </c>
      <c r="B88" s="1">
        <v>20</v>
      </c>
      <c r="C88" s="26" t="s">
        <v>3953</v>
      </c>
      <c r="D88" t="s">
        <v>180</v>
      </c>
      <c r="E88" s="27" t="s">
        <v>3954</v>
      </c>
      <c r="F88" s="28" t="s">
        <v>207</v>
      </c>
      <c r="G88" s="29">
        <v>15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565</v>
      </c>
      <c r="O88" s="32">
        <f>M88*AA88</f>
        <v>0</v>
      </c>
      <c r="P88" s="1">
        <v>3</v>
      </c>
      <c r="AA88" s="1">
        <f>IF(P88=1,$O$3,IF(P88=2,$O$4,$O$5))</f>
        <v>0</v>
      </c>
    </row>
    <row r="89" ht="38.25">
      <c r="A89" s="1" t="s">
        <v>183</v>
      </c>
      <c r="E89" s="27" t="s">
        <v>3955</v>
      </c>
    </row>
    <row r="90" ht="25.5">
      <c r="A90" s="1" t="s">
        <v>184</v>
      </c>
      <c r="E90" s="33" t="s">
        <v>3933</v>
      </c>
    </row>
    <row r="91">
      <c r="A91" s="1" t="s">
        <v>185</v>
      </c>
      <c r="E91" s="27" t="s">
        <v>180</v>
      </c>
    </row>
    <row r="92">
      <c r="A92" s="1" t="s">
        <v>178</v>
      </c>
      <c r="B92" s="1">
        <v>21</v>
      </c>
      <c r="C92" s="26" t="s">
        <v>3956</v>
      </c>
      <c r="D92" t="s">
        <v>180</v>
      </c>
      <c r="E92" s="27" t="s">
        <v>3957</v>
      </c>
      <c r="F92" s="28" t="s">
        <v>207</v>
      </c>
      <c r="G92" s="29">
        <v>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565</v>
      </c>
      <c r="O92" s="32">
        <f>M92*AA92</f>
        <v>0</v>
      </c>
      <c r="P92" s="1">
        <v>3</v>
      </c>
      <c r="AA92" s="1">
        <f>IF(P92=1,$O$3,IF(P92=2,$O$4,$O$5))</f>
        <v>0</v>
      </c>
    </row>
    <row r="93" ht="25.5">
      <c r="A93" s="1" t="s">
        <v>183</v>
      </c>
      <c r="E93" s="27" t="s">
        <v>3958</v>
      </c>
    </row>
    <row r="94" ht="25.5">
      <c r="A94" s="1" t="s">
        <v>184</v>
      </c>
      <c r="E94" s="33" t="s">
        <v>3946</v>
      </c>
    </row>
    <row r="95">
      <c r="A95" s="1" t="s">
        <v>185</v>
      </c>
      <c r="E95" s="27" t="s">
        <v>180</v>
      </c>
    </row>
    <row r="96">
      <c r="A96" s="1" t="s">
        <v>178</v>
      </c>
      <c r="B96" s="1">
        <v>22</v>
      </c>
      <c r="C96" s="26" t="s">
        <v>3959</v>
      </c>
      <c r="D96" t="s">
        <v>180</v>
      </c>
      <c r="E96" s="27" t="s">
        <v>3960</v>
      </c>
      <c r="F96" s="28" t="s">
        <v>207</v>
      </c>
      <c r="G96" s="29">
        <v>5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565</v>
      </c>
      <c r="O96" s="32">
        <f>M96*AA96</f>
        <v>0</v>
      </c>
      <c r="P96" s="1">
        <v>3</v>
      </c>
      <c r="AA96" s="1">
        <f>IF(P96=1,$O$3,IF(P96=2,$O$4,$O$5))</f>
        <v>0</v>
      </c>
    </row>
    <row r="97" ht="25.5">
      <c r="A97" s="1" t="s">
        <v>183</v>
      </c>
      <c r="E97" s="27" t="s">
        <v>3961</v>
      </c>
    </row>
    <row r="98" ht="25.5">
      <c r="A98" s="1" t="s">
        <v>184</v>
      </c>
      <c r="E98" s="33" t="s">
        <v>3962</v>
      </c>
    </row>
    <row r="99">
      <c r="A99" s="1" t="s">
        <v>185</v>
      </c>
      <c r="E99" s="27" t="s">
        <v>180</v>
      </c>
    </row>
    <row r="100">
      <c r="A100" s="1" t="s">
        <v>178</v>
      </c>
      <c r="B100" s="1">
        <v>23</v>
      </c>
      <c r="C100" s="26" t="s">
        <v>3963</v>
      </c>
      <c r="D100" t="s">
        <v>180</v>
      </c>
      <c r="E100" s="27" t="s">
        <v>3964</v>
      </c>
      <c r="F100" s="28" t="s">
        <v>207</v>
      </c>
      <c r="G100" s="29">
        <v>10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565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 ht="25.5">
      <c r="A101" s="1" t="s">
        <v>183</v>
      </c>
      <c r="E101" s="27" t="s">
        <v>3903</v>
      </c>
    </row>
    <row r="102" ht="25.5">
      <c r="A102" s="1" t="s">
        <v>184</v>
      </c>
      <c r="E102" s="33" t="s">
        <v>3905</v>
      </c>
    </row>
    <row r="103">
      <c r="A103" s="1" t="s">
        <v>185</v>
      </c>
      <c r="E103" s="27" t="s">
        <v>180</v>
      </c>
    </row>
    <row r="104">
      <c r="A104" s="1" t="s">
        <v>178</v>
      </c>
      <c r="B104" s="1">
        <v>24</v>
      </c>
      <c r="C104" s="26" t="s">
        <v>3965</v>
      </c>
      <c r="D104" t="s">
        <v>180</v>
      </c>
      <c r="E104" s="27" t="s">
        <v>3966</v>
      </c>
      <c r="F104" s="28" t="s">
        <v>207</v>
      </c>
      <c r="G104" s="29">
        <v>3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565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 ht="25.5">
      <c r="A105" s="1" t="s">
        <v>183</v>
      </c>
      <c r="E105" s="27" t="s">
        <v>3903</v>
      </c>
    </row>
    <row r="106" ht="25.5">
      <c r="A106" s="1" t="s">
        <v>184</v>
      </c>
      <c r="E106" s="33" t="s">
        <v>3967</v>
      </c>
    </row>
    <row r="107">
      <c r="A107" s="1" t="s">
        <v>185</v>
      </c>
      <c r="E107" s="27" t="s">
        <v>180</v>
      </c>
    </row>
    <row r="108">
      <c r="A108" s="1" t="s">
        <v>178</v>
      </c>
      <c r="B108" s="1">
        <v>25</v>
      </c>
      <c r="C108" s="26" t="s">
        <v>1686</v>
      </c>
      <c r="D108" t="s">
        <v>180</v>
      </c>
      <c r="E108" s="27" t="s">
        <v>1687</v>
      </c>
      <c r="F108" s="28" t="s">
        <v>544</v>
      </c>
      <c r="G108" s="29">
        <v>50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565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 ht="25.5">
      <c r="A109" s="1" t="s">
        <v>183</v>
      </c>
      <c r="E109" s="27" t="s">
        <v>3903</v>
      </c>
    </row>
    <row r="110" ht="25.5">
      <c r="A110" s="1" t="s">
        <v>184</v>
      </c>
      <c r="E110" s="33" t="s">
        <v>3913</v>
      </c>
    </row>
    <row r="111">
      <c r="A111" s="1" t="s">
        <v>185</v>
      </c>
      <c r="E111" s="27" t="s">
        <v>180</v>
      </c>
    </row>
    <row r="112">
      <c r="A112" s="1" t="s">
        <v>178</v>
      </c>
      <c r="B112" s="1">
        <v>26</v>
      </c>
      <c r="C112" s="26" t="s">
        <v>3968</v>
      </c>
      <c r="D112" t="s">
        <v>180</v>
      </c>
      <c r="E112" s="27" t="s">
        <v>3969</v>
      </c>
      <c r="F112" s="28" t="s">
        <v>207</v>
      </c>
      <c r="G112" s="29">
        <v>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565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 ht="25.5">
      <c r="A113" s="1" t="s">
        <v>183</v>
      </c>
      <c r="E113" s="27" t="s">
        <v>3903</v>
      </c>
    </row>
    <row r="114" ht="25.5">
      <c r="A114" s="1" t="s">
        <v>184</v>
      </c>
      <c r="E114" s="33" t="s">
        <v>3936</v>
      </c>
    </row>
    <row r="115">
      <c r="A115" s="1" t="s">
        <v>185</v>
      </c>
      <c r="E115" s="27" t="s">
        <v>180</v>
      </c>
    </row>
    <row r="116">
      <c r="A116" s="1" t="s">
        <v>178</v>
      </c>
      <c r="B116" s="1">
        <v>27</v>
      </c>
      <c r="C116" s="26" t="s">
        <v>1689</v>
      </c>
      <c r="D116" t="s">
        <v>180</v>
      </c>
      <c r="E116" s="27" t="s">
        <v>1690</v>
      </c>
      <c r="F116" s="28" t="s">
        <v>207</v>
      </c>
      <c r="G116" s="29">
        <v>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565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183</v>
      </c>
      <c r="E117" s="27" t="s">
        <v>3903</v>
      </c>
    </row>
    <row r="118" ht="25.5">
      <c r="A118" s="1" t="s">
        <v>184</v>
      </c>
      <c r="E118" s="33" t="s">
        <v>3908</v>
      </c>
    </row>
    <row r="119">
      <c r="A119" s="1" t="s">
        <v>185</v>
      </c>
      <c r="E119" s="27" t="s">
        <v>180</v>
      </c>
    </row>
    <row r="120">
      <c r="A120" s="1" t="s">
        <v>178</v>
      </c>
      <c r="B120" s="1">
        <v>28</v>
      </c>
      <c r="C120" s="26" t="s">
        <v>1692</v>
      </c>
      <c r="D120" t="s">
        <v>180</v>
      </c>
      <c r="E120" s="27" t="s">
        <v>1693</v>
      </c>
      <c r="F120" s="28" t="s">
        <v>207</v>
      </c>
      <c r="G120" s="29">
        <v>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565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25.5">
      <c r="A121" s="1" t="s">
        <v>183</v>
      </c>
      <c r="E121" s="27" t="s">
        <v>3903</v>
      </c>
    </row>
    <row r="122" ht="25.5">
      <c r="A122" s="1" t="s">
        <v>184</v>
      </c>
      <c r="E122" s="33" t="s">
        <v>3908</v>
      </c>
    </row>
    <row r="123">
      <c r="A123" s="1" t="s">
        <v>185</v>
      </c>
      <c r="E123" s="27" t="s">
        <v>180</v>
      </c>
    </row>
    <row r="124">
      <c r="A124" s="1" t="s">
        <v>178</v>
      </c>
      <c r="B124" s="1">
        <v>29</v>
      </c>
      <c r="C124" s="26" t="s">
        <v>3970</v>
      </c>
      <c r="D124" t="s">
        <v>180</v>
      </c>
      <c r="E124" s="27" t="s">
        <v>3971</v>
      </c>
      <c r="F124" s="28" t="s">
        <v>544</v>
      </c>
      <c r="G124" s="29">
        <v>13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565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25.5">
      <c r="A125" s="1" t="s">
        <v>183</v>
      </c>
      <c r="E125" s="27" t="s">
        <v>3903</v>
      </c>
    </row>
    <row r="126" ht="25.5">
      <c r="A126" s="1" t="s">
        <v>184</v>
      </c>
      <c r="E126" s="33" t="s">
        <v>3972</v>
      </c>
    </row>
    <row r="127">
      <c r="A127" s="1" t="s">
        <v>185</v>
      </c>
      <c r="E127" s="27" t="s">
        <v>180</v>
      </c>
    </row>
    <row r="128">
      <c r="A128" s="1" t="s">
        <v>178</v>
      </c>
      <c r="B128" s="1">
        <v>30</v>
      </c>
      <c r="C128" s="26" t="s">
        <v>3973</v>
      </c>
      <c r="D128" t="s">
        <v>180</v>
      </c>
      <c r="E128" s="27" t="s">
        <v>3974</v>
      </c>
      <c r="F128" s="28" t="s">
        <v>544</v>
      </c>
      <c r="G128" s="29">
        <v>76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565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 ht="25.5">
      <c r="A129" s="1" t="s">
        <v>183</v>
      </c>
      <c r="E129" s="27" t="s">
        <v>3903</v>
      </c>
    </row>
    <row r="130" ht="25.5">
      <c r="A130" s="1" t="s">
        <v>184</v>
      </c>
      <c r="E130" s="33" t="s">
        <v>3975</v>
      </c>
    </row>
    <row r="131">
      <c r="A131" s="1" t="s">
        <v>185</v>
      </c>
      <c r="E131" s="27" t="s">
        <v>180</v>
      </c>
    </row>
    <row r="132">
      <c r="A132" s="1" t="s">
        <v>178</v>
      </c>
      <c r="B132" s="1">
        <v>31</v>
      </c>
      <c r="C132" s="26" t="s">
        <v>3976</v>
      </c>
      <c r="D132" t="s">
        <v>180</v>
      </c>
      <c r="E132" s="27" t="s">
        <v>3977</v>
      </c>
      <c r="F132" s="28" t="s">
        <v>207</v>
      </c>
      <c r="G132" s="29">
        <v>15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565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 ht="25.5">
      <c r="A133" s="1" t="s">
        <v>183</v>
      </c>
      <c r="E133" s="27" t="s">
        <v>3903</v>
      </c>
    </row>
    <row r="134" ht="25.5">
      <c r="A134" s="1" t="s">
        <v>184</v>
      </c>
      <c r="E134" s="33" t="s">
        <v>3933</v>
      </c>
    </row>
    <row r="135">
      <c r="A135" s="1" t="s">
        <v>185</v>
      </c>
      <c r="E135" s="27" t="s">
        <v>180</v>
      </c>
    </row>
    <row r="136">
      <c r="A136" s="1" t="s">
        <v>178</v>
      </c>
      <c r="B136" s="1">
        <v>32</v>
      </c>
      <c r="C136" s="26" t="s">
        <v>3978</v>
      </c>
      <c r="D136" t="s">
        <v>180</v>
      </c>
      <c r="E136" s="27" t="s">
        <v>3979</v>
      </c>
      <c r="F136" s="28" t="s">
        <v>207</v>
      </c>
      <c r="G136" s="29">
        <v>4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565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 ht="25.5">
      <c r="A137" s="1" t="s">
        <v>183</v>
      </c>
      <c r="E137" s="27" t="s">
        <v>3903</v>
      </c>
    </row>
    <row r="138" ht="25.5">
      <c r="A138" s="1" t="s">
        <v>184</v>
      </c>
      <c r="E138" s="33" t="s">
        <v>3946</v>
      </c>
    </row>
    <row r="139">
      <c r="A139" s="1" t="s">
        <v>185</v>
      </c>
      <c r="E139" s="27" t="s">
        <v>180</v>
      </c>
    </row>
    <row r="140">
      <c r="A140" s="1" t="s">
        <v>178</v>
      </c>
      <c r="B140" s="1">
        <v>50</v>
      </c>
      <c r="C140" s="26" t="s">
        <v>3980</v>
      </c>
      <c r="D140" t="s">
        <v>180</v>
      </c>
      <c r="E140" s="27" t="s">
        <v>3981</v>
      </c>
      <c r="F140" s="28" t="s">
        <v>207</v>
      </c>
      <c r="G140" s="29">
        <v>6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3982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 ht="25.5">
      <c r="A141" s="1" t="s">
        <v>183</v>
      </c>
      <c r="E141" s="27" t="s">
        <v>3903</v>
      </c>
    </row>
    <row r="142" ht="25.5">
      <c r="A142" s="1" t="s">
        <v>184</v>
      </c>
      <c r="E142" s="33" t="s">
        <v>3983</v>
      </c>
    </row>
    <row r="143">
      <c r="A143" s="1" t="s">
        <v>185</v>
      </c>
      <c r="E143" s="27" t="s">
        <v>180</v>
      </c>
    </row>
    <row r="144">
      <c r="A144" s="1" t="s">
        <v>178</v>
      </c>
      <c r="B144" s="1">
        <v>51</v>
      </c>
      <c r="C144" s="26" t="s">
        <v>3984</v>
      </c>
      <c r="D144" t="s">
        <v>180</v>
      </c>
      <c r="E144" s="27" t="s">
        <v>3985</v>
      </c>
      <c r="F144" s="28" t="s">
        <v>207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3982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 ht="25.5">
      <c r="A145" s="1" t="s">
        <v>183</v>
      </c>
      <c r="E145" s="27" t="s">
        <v>3903</v>
      </c>
    </row>
    <row r="146" ht="25.5">
      <c r="A146" s="1" t="s">
        <v>184</v>
      </c>
      <c r="E146" s="33" t="s">
        <v>3936</v>
      </c>
    </row>
    <row r="147">
      <c r="A147" s="1" t="s">
        <v>185</v>
      </c>
      <c r="E147" s="27" t="s">
        <v>180</v>
      </c>
    </row>
    <row r="148">
      <c r="A148" s="1" t="s">
        <v>175</v>
      </c>
      <c r="C148" s="22" t="s">
        <v>1698</v>
      </c>
      <c r="E148" s="23" t="s">
        <v>1699</v>
      </c>
      <c r="L148" s="24">
        <f>SUMIFS(L149:L180,A149:A180,"P")</f>
        <v>0</v>
      </c>
      <c r="M148" s="24">
        <f>SUMIFS(M149:M180,A149:A180,"P")</f>
        <v>0</v>
      </c>
      <c r="N148" s="25"/>
    </row>
    <row r="149" ht="25.5">
      <c r="A149" s="1" t="s">
        <v>178</v>
      </c>
      <c r="B149" s="1">
        <v>33</v>
      </c>
      <c r="C149" s="26" t="s">
        <v>3986</v>
      </c>
      <c r="D149" t="s">
        <v>180</v>
      </c>
      <c r="E149" s="27" t="s">
        <v>3987</v>
      </c>
      <c r="F149" s="28" t="s">
        <v>544</v>
      </c>
      <c r="G149" s="29">
        <v>130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565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183</v>
      </c>
      <c r="E150" s="27" t="s">
        <v>3903</v>
      </c>
    </row>
    <row r="151" ht="25.5">
      <c r="A151" s="1" t="s">
        <v>184</v>
      </c>
      <c r="E151" s="33" t="s">
        <v>3988</v>
      </c>
    </row>
    <row r="152">
      <c r="A152" s="1" t="s">
        <v>185</v>
      </c>
      <c r="E152" s="27" t="s">
        <v>180</v>
      </c>
    </row>
    <row r="153">
      <c r="A153" s="1" t="s">
        <v>178</v>
      </c>
      <c r="B153" s="1">
        <v>34</v>
      </c>
      <c r="C153" s="26" t="s">
        <v>1700</v>
      </c>
      <c r="D153" t="s">
        <v>180</v>
      </c>
      <c r="E153" s="27" t="s">
        <v>1701</v>
      </c>
      <c r="F153" s="28" t="s">
        <v>544</v>
      </c>
      <c r="G153" s="29">
        <v>1125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565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38.25">
      <c r="A154" s="1" t="s">
        <v>183</v>
      </c>
      <c r="E154" s="27" t="s">
        <v>3989</v>
      </c>
    </row>
    <row r="155" ht="25.5">
      <c r="A155" s="1" t="s">
        <v>184</v>
      </c>
      <c r="E155" s="33" t="s">
        <v>3990</v>
      </c>
    </row>
    <row r="156">
      <c r="A156" s="1" t="s">
        <v>185</v>
      </c>
      <c r="E156" s="27" t="s">
        <v>180</v>
      </c>
    </row>
    <row r="157">
      <c r="A157" s="1" t="s">
        <v>178</v>
      </c>
      <c r="B157" s="1">
        <v>35</v>
      </c>
      <c r="C157" s="26" t="s">
        <v>407</v>
      </c>
      <c r="D157" t="s">
        <v>180</v>
      </c>
      <c r="E157" s="27" t="s">
        <v>408</v>
      </c>
      <c r="F157" s="28" t="s">
        <v>544</v>
      </c>
      <c r="G157" s="29">
        <v>20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565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25.5">
      <c r="A158" s="1" t="s">
        <v>183</v>
      </c>
      <c r="E158" s="27" t="s">
        <v>3991</v>
      </c>
    </row>
    <row r="159" ht="25.5">
      <c r="A159" s="1" t="s">
        <v>184</v>
      </c>
      <c r="E159" s="33" t="s">
        <v>3921</v>
      </c>
    </row>
    <row r="160">
      <c r="A160" s="1" t="s">
        <v>185</v>
      </c>
      <c r="E160" s="27" t="s">
        <v>180</v>
      </c>
    </row>
    <row r="161">
      <c r="A161" s="1" t="s">
        <v>178</v>
      </c>
      <c r="B161" s="1">
        <v>36</v>
      </c>
      <c r="C161" s="26" t="s">
        <v>3992</v>
      </c>
      <c r="D161" t="s">
        <v>180</v>
      </c>
      <c r="E161" s="27" t="s">
        <v>3993</v>
      </c>
      <c r="F161" s="28" t="s">
        <v>544</v>
      </c>
      <c r="G161" s="29">
        <v>9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565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 ht="25.5">
      <c r="A162" s="1" t="s">
        <v>183</v>
      </c>
      <c r="E162" s="27" t="s">
        <v>3991</v>
      </c>
    </row>
    <row r="163" ht="25.5">
      <c r="A163" s="1" t="s">
        <v>184</v>
      </c>
      <c r="E163" s="33" t="s">
        <v>3994</v>
      </c>
    </row>
    <row r="164">
      <c r="A164" s="1" t="s">
        <v>185</v>
      </c>
      <c r="E164" s="27" t="s">
        <v>180</v>
      </c>
    </row>
    <row r="165">
      <c r="A165" s="1" t="s">
        <v>178</v>
      </c>
      <c r="B165" s="1">
        <v>37</v>
      </c>
      <c r="C165" s="26" t="s">
        <v>3995</v>
      </c>
      <c r="D165" t="s">
        <v>180</v>
      </c>
      <c r="E165" s="27" t="s">
        <v>3996</v>
      </c>
      <c r="F165" s="28" t="s">
        <v>544</v>
      </c>
      <c r="G165" s="29">
        <v>3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565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 ht="25.5">
      <c r="A166" s="1" t="s">
        <v>183</v>
      </c>
      <c r="E166" s="27" t="s">
        <v>3991</v>
      </c>
    </row>
    <row r="167" ht="25.5">
      <c r="A167" s="1" t="s">
        <v>184</v>
      </c>
      <c r="E167" s="33" t="s">
        <v>3967</v>
      </c>
    </row>
    <row r="168">
      <c r="A168" s="1" t="s">
        <v>185</v>
      </c>
      <c r="E168" s="27" t="s">
        <v>180</v>
      </c>
    </row>
    <row r="169">
      <c r="A169" s="1" t="s">
        <v>178</v>
      </c>
      <c r="B169" s="1">
        <v>38</v>
      </c>
      <c r="C169" s="26" t="s">
        <v>3997</v>
      </c>
      <c r="D169" t="s">
        <v>180</v>
      </c>
      <c r="E169" s="27" t="s">
        <v>3998</v>
      </c>
      <c r="F169" s="28" t="s">
        <v>544</v>
      </c>
      <c r="G169" s="29">
        <v>20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565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 ht="25.5">
      <c r="A170" s="1" t="s">
        <v>183</v>
      </c>
      <c r="E170" s="27" t="s">
        <v>3999</v>
      </c>
    </row>
    <row r="171" ht="25.5">
      <c r="A171" s="1" t="s">
        <v>184</v>
      </c>
      <c r="E171" s="33" t="s">
        <v>3921</v>
      </c>
    </row>
    <row r="172">
      <c r="A172" s="1" t="s">
        <v>185</v>
      </c>
      <c r="E172" s="27" t="s">
        <v>180</v>
      </c>
    </row>
    <row r="173">
      <c r="A173" s="1" t="s">
        <v>178</v>
      </c>
      <c r="B173" s="1">
        <v>39</v>
      </c>
      <c r="C173" s="26" t="s">
        <v>409</v>
      </c>
      <c r="D173" t="s">
        <v>180</v>
      </c>
      <c r="E173" s="27" t="s">
        <v>410</v>
      </c>
      <c r="F173" s="28" t="s">
        <v>544</v>
      </c>
      <c r="G173" s="29">
        <v>25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565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 ht="25.5">
      <c r="A174" s="1" t="s">
        <v>183</v>
      </c>
      <c r="E174" s="27" t="s">
        <v>4000</v>
      </c>
    </row>
    <row r="175" ht="25.5">
      <c r="A175" s="1" t="s">
        <v>184</v>
      </c>
      <c r="E175" s="33" t="s">
        <v>4001</v>
      </c>
    </row>
    <row r="176">
      <c r="A176" s="1" t="s">
        <v>185</v>
      </c>
      <c r="E176" s="27" t="s">
        <v>180</v>
      </c>
    </row>
    <row r="177">
      <c r="A177" s="1" t="s">
        <v>178</v>
      </c>
      <c r="B177" s="1">
        <v>40</v>
      </c>
      <c r="C177" s="26" t="s">
        <v>4002</v>
      </c>
      <c r="D177" t="s">
        <v>180</v>
      </c>
      <c r="E177" s="27" t="s">
        <v>4003</v>
      </c>
      <c r="F177" s="28" t="s">
        <v>544</v>
      </c>
      <c r="G177" s="29">
        <v>3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565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 ht="25.5">
      <c r="A178" s="1" t="s">
        <v>183</v>
      </c>
      <c r="E178" s="27" t="s">
        <v>3999</v>
      </c>
    </row>
    <row r="179" ht="25.5">
      <c r="A179" s="1" t="s">
        <v>184</v>
      </c>
      <c r="E179" s="33" t="s">
        <v>3967</v>
      </c>
    </row>
    <row r="180">
      <c r="A180" s="1" t="s">
        <v>185</v>
      </c>
      <c r="E180" s="27" t="s">
        <v>180</v>
      </c>
    </row>
    <row r="181">
      <c r="A181" s="1" t="s">
        <v>175</v>
      </c>
      <c r="C181" s="22" t="s">
        <v>3880</v>
      </c>
      <c r="E181" s="23" t="s">
        <v>3881</v>
      </c>
      <c r="L181" s="24">
        <f>SUMIFS(L182:L197,A182:A197,"P")</f>
        <v>0</v>
      </c>
      <c r="M181" s="24">
        <f>SUMIFS(M182:M197,A182:A197,"P")</f>
        <v>0</v>
      </c>
      <c r="N181" s="25"/>
    </row>
    <row r="182">
      <c r="A182" s="1" t="s">
        <v>178</v>
      </c>
      <c r="B182" s="1">
        <v>41</v>
      </c>
      <c r="C182" s="26" t="s">
        <v>4004</v>
      </c>
      <c r="D182" t="s">
        <v>180</v>
      </c>
      <c r="E182" s="27" t="s">
        <v>4005</v>
      </c>
      <c r="F182" s="28" t="s">
        <v>207</v>
      </c>
      <c r="G182" s="29">
        <v>4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565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25.5">
      <c r="A183" s="1" t="s">
        <v>183</v>
      </c>
      <c r="E183" s="27" t="s">
        <v>3903</v>
      </c>
    </row>
    <row r="184" ht="25.5">
      <c r="A184" s="1" t="s">
        <v>184</v>
      </c>
      <c r="E184" s="33" t="s">
        <v>3946</v>
      </c>
    </row>
    <row r="185">
      <c r="A185" s="1" t="s">
        <v>185</v>
      </c>
      <c r="E185" s="27" t="s">
        <v>180</v>
      </c>
    </row>
    <row r="186">
      <c r="A186" s="1" t="s">
        <v>178</v>
      </c>
      <c r="B186" s="1">
        <v>42</v>
      </c>
      <c r="C186" s="26" t="s">
        <v>4006</v>
      </c>
      <c r="D186" t="s">
        <v>180</v>
      </c>
      <c r="E186" s="27" t="s">
        <v>4007</v>
      </c>
      <c r="F186" s="28" t="s">
        <v>207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565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25.5">
      <c r="A187" s="1" t="s">
        <v>183</v>
      </c>
      <c r="E187" s="27" t="s">
        <v>3903</v>
      </c>
    </row>
    <row r="188" ht="25.5">
      <c r="A188" s="1" t="s">
        <v>184</v>
      </c>
      <c r="E188" s="33" t="s">
        <v>3936</v>
      </c>
    </row>
    <row r="189">
      <c r="A189" s="1" t="s">
        <v>185</v>
      </c>
      <c r="E189" s="27" t="s">
        <v>180</v>
      </c>
    </row>
    <row r="190">
      <c r="A190" s="1" t="s">
        <v>178</v>
      </c>
      <c r="B190" s="1">
        <v>43</v>
      </c>
      <c r="C190" s="26" t="s">
        <v>4008</v>
      </c>
      <c r="D190" t="s">
        <v>180</v>
      </c>
      <c r="E190" s="27" t="s">
        <v>4009</v>
      </c>
      <c r="F190" s="28" t="s">
        <v>207</v>
      </c>
      <c r="G190" s="29">
        <v>5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565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25.5">
      <c r="A191" s="1" t="s">
        <v>183</v>
      </c>
      <c r="E191" s="27" t="s">
        <v>3903</v>
      </c>
    </row>
    <row r="192" ht="25.5">
      <c r="A192" s="1" t="s">
        <v>184</v>
      </c>
      <c r="E192" s="33" t="s">
        <v>3962</v>
      </c>
    </row>
    <row r="193">
      <c r="A193" s="1" t="s">
        <v>185</v>
      </c>
      <c r="E193" s="27" t="s">
        <v>180</v>
      </c>
    </row>
    <row r="194">
      <c r="A194" s="1" t="s">
        <v>178</v>
      </c>
      <c r="B194" s="1">
        <v>52</v>
      </c>
      <c r="C194" s="26" t="s">
        <v>4010</v>
      </c>
      <c r="D194" t="s">
        <v>180</v>
      </c>
      <c r="E194" s="27" t="s">
        <v>4011</v>
      </c>
      <c r="F194" s="28" t="s">
        <v>207</v>
      </c>
      <c r="G194" s="29">
        <v>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3982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 ht="25.5">
      <c r="A195" s="1" t="s">
        <v>183</v>
      </c>
      <c r="E195" s="27" t="s">
        <v>3903</v>
      </c>
    </row>
    <row r="196" ht="25.5">
      <c r="A196" s="1" t="s">
        <v>184</v>
      </c>
      <c r="E196" s="33" t="s">
        <v>3936</v>
      </c>
    </row>
    <row r="197">
      <c r="A197" s="1" t="s">
        <v>185</v>
      </c>
      <c r="E197" s="27" t="s">
        <v>180</v>
      </c>
    </row>
    <row r="198">
      <c r="A198" s="1" t="s">
        <v>175</v>
      </c>
      <c r="C198" s="22" t="s">
        <v>1726</v>
      </c>
      <c r="E198" s="23" t="s">
        <v>1727</v>
      </c>
      <c r="L198" s="24">
        <f>SUMIFS(L199:L218,A199:A218,"P")</f>
        <v>0</v>
      </c>
      <c r="M198" s="24">
        <f>SUMIFS(M199:M218,A199:A218,"P")</f>
        <v>0</v>
      </c>
      <c r="N198" s="25"/>
    </row>
    <row r="199">
      <c r="A199" s="1" t="s">
        <v>178</v>
      </c>
      <c r="B199" s="1">
        <v>44</v>
      </c>
      <c r="C199" s="26" t="s">
        <v>1861</v>
      </c>
      <c r="D199" t="s">
        <v>180</v>
      </c>
      <c r="E199" s="27" t="s">
        <v>1862</v>
      </c>
      <c r="F199" s="28" t="s">
        <v>207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565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 ht="25.5">
      <c r="A200" s="1" t="s">
        <v>183</v>
      </c>
      <c r="E200" s="27" t="s">
        <v>3903</v>
      </c>
    </row>
    <row r="201" ht="25.5">
      <c r="A201" s="1" t="s">
        <v>184</v>
      </c>
      <c r="E201" s="33" t="s">
        <v>3936</v>
      </c>
    </row>
    <row r="202">
      <c r="A202" s="1" t="s">
        <v>185</v>
      </c>
      <c r="E202" s="27" t="s">
        <v>180</v>
      </c>
    </row>
    <row r="203" ht="25.5">
      <c r="A203" s="1" t="s">
        <v>178</v>
      </c>
      <c r="B203" s="1">
        <v>45</v>
      </c>
      <c r="C203" s="26" t="s">
        <v>1783</v>
      </c>
      <c r="D203" t="s">
        <v>180</v>
      </c>
      <c r="E203" s="27" t="s">
        <v>1784</v>
      </c>
      <c r="F203" s="28" t="s">
        <v>207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565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183</v>
      </c>
      <c r="E204" s="27" t="s">
        <v>3903</v>
      </c>
    </row>
    <row r="205" ht="25.5">
      <c r="A205" s="1" t="s">
        <v>184</v>
      </c>
      <c r="E205" s="33" t="s">
        <v>3936</v>
      </c>
    </row>
    <row r="206">
      <c r="A206" s="1" t="s">
        <v>185</v>
      </c>
      <c r="E206" s="27" t="s">
        <v>180</v>
      </c>
    </row>
    <row r="207">
      <c r="A207" s="1" t="s">
        <v>178</v>
      </c>
      <c r="B207" s="1">
        <v>46</v>
      </c>
      <c r="C207" s="26" t="s">
        <v>1742</v>
      </c>
      <c r="D207" t="s">
        <v>180</v>
      </c>
      <c r="E207" s="27" t="s">
        <v>1743</v>
      </c>
      <c r="F207" s="28" t="s">
        <v>352</v>
      </c>
      <c r="G207" s="29">
        <v>20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565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5.5">
      <c r="A208" s="1" t="s">
        <v>183</v>
      </c>
      <c r="E208" s="27" t="s">
        <v>3903</v>
      </c>
    </row>
    <row r="209" ht="25.5">
      <c r="A209" s="1" t="s">
        <v>184</v>
      </c>
      <c r="E209" s="33" t="s">
        <v>3921</v>
      </c>
    </row>
    <row r="210">
      <c r="A210" s="1" t="s">
        <v>185</v>
      </c>
      <c r="E210" s="27" t="s">
        <v>180</v>
      </c>
    </row>
    <row r="211">
      <c r="A211" s="1" t="s">
        <v>178</v>
      </c>
      <c r="B211" s="1">
        <v>47</v>
      </c>
      <c r="C211" s="26" t="s">
        <v>1745</v>
      </c>
      <c r="D211" t="s">
        <v>180</v>
      </c>
      <c r="E211" s="27" t="s">
        <v>1746</v>
      </c>
      <c r="F211" s="28" t="s">
        <v>352</v>
      </c>
      <c r="G211" s="29">
        <v>6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565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5.5">
      <c r="A212" s="1" t="s">
        <v>183</v>
      </c>
      <c r="E212" s="27" t="s">
        <v>3903</v>
      </c>
    </row>
    <row r="213" ht="25.5">
      <c r="A213" s="1" t="s">
        <v>184</v>
      </c>
      <c r="E213" s="33" t="s">
        <v>3983</v>
      </c>
    </row>
    <row r="214">
      <c r="A214" s="1" t="s">
        <v>185</v>
      </c>
      <c r="E214" s="27" t="s">
        <v>180</v>
      </c>
    </row>
    <row r="215">
      <c r="A215" s="1" t="s">
        <v>178</v>
      </c>
      <c r="B215" s="1">
        <v>48</v>
      </c>
      <c r="C215" s="26" t="s">
        <v>1748</v>
      </c>
      <c r="D215" t="s">
        <v>180</v>
      </c>
      <c r="E215" s="27" t="s">
        <v>1749</v>
      </c>
      <c r="F215" s="28" t="s">
        <v>352</v>
      </c>
      <c r="G215" s="29">
        <v>4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565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 ht="25.5">
      <c r="A216" s="1" t="s">
        <v>183</v>
      </c>
      <c r="E216" s="27" t="s">
        <v>3903</v>
      </c>
    </row>
    <row r="217" ht="25.5">
      <c r="A217" s="1" t="s">
        <v>184</v>
      </c>
      <c r="E217" s="33" t="s">
        <v>3946</v>
      </c>
    </row>
    <row r="218">
      <c r="A218" s="1" t="s">
        <v>185</v>
      </c>
      <c r="E218" s="27" t="s">
        <v>180</v>
      </c>
    </row>
    <row r="219">
      <c r="A219" s="1" t="s">
        <v>175</v>
      </c>
      <c r="C219" s="22" t="s">
        <v>653</v>
      </c>
      <c r="E219" s="23" t="s">
        <v>4012</v>
      </c>
      <c r="L219" s="24">
        <f>SUMIFS(L220:L227,A220:A227,"P")</f>
        <v>0</v>
      </c>
      <c r="M219" s="24">
        <f>SUMIFS(M220:M227,A220:A227,"P")</f>
        <v>0</v>
      </c>
      <c r="N219" s="25"/>
    </row>
    <row r="220">
      <c r="A220" s="1" t="s">
        <v>178</v>
      </c>
      <c r="B220" s="1">
        <v>49</v>
      </c>
      <c r="C220" s="26" t="s">
        <v>4013</v>
      </c>
      <c r="D220" t="s">
        <v>180</v>
      </c>
      <c r="E220" s="27" t="s">
        <v>4014</v>
      </c>
      <c r="F220" s="28" t="s">
        <v>207</v>
      </c>
      <c r="G220" s="29">
        <v>4</v>
      </c>
      <c r="H220" s="28">
        <v>0</v>
      </c>
      <c r="I220" s="30">
        <f>ROUND(G220*H220,P4)</f>
        <v>0</v>
      </c>
      <c r="L220" s="31">
        <v>0</v>
      </c>
      <c r="M220" s="24">
        <f>ROUND(G220*L220,P4)</f>
        <v>0</v>
      </c>
      <c r="N220" s="25" t="s">
        <v>565</v>
      </c>
      <c r="O220" s="32">
        <f>M220*AA220</f>
        <v>0</v>
      </c>
      <c r="P220" s="1">
        <v>3</v>
      </c>
      <c r="AA220" s="1">
        <f>IF(P220=1,$O$3,IF(P220=2,$O$4,$O$5))</f>
        <v>0</v>
      </c>
    </row>
    <row r="221" ht="25.5">
      <c r="A221" s="1" t="s">
        <v>183</v>
      </c>
      <c r="E221" s="27" t="s">
        <v>3903</v>
      </c>
    </row>
    <row r="222" ht="25.5">
      <c r="A222" s="1" t="s">
        <v>184</v>
      </c>
      <c r="E222" s="33" t="s">
        <v>3946</v>
      </c>
    </row>
    <row r="223">
      <c r="A223" s="1" t="s">
        <v>185</v>
      </c>
      <c r="E223" s="27" t="s">
        <v>180</v>
      </c>
    </row>
    <row r="224">
      <c r="A224" s="1" t="s">
        <v>178</v>
      </c>
      <c r="B224" s="1">
        <v>53</v>
      </c>
      <c r="C224" s="26" t="s">
        <v>4015</v>
      </c>
      <c r="D224" t="s">
        <v>180</v>
      </c>
      <c r="E224" s="27" t="s">
        <v>4016</v>
      </c>
      <c r="F224" s="28" t="s">
        <v>182</v>
      </c>
      <c r="G224" s="29">
        <v>2</v>
      </c>
      <c r="H224" s="28">
        <v>0</v>
      </c>
      <c r="I224" s="30">
        <f>ROUND(G224*H224,P4)</f>
        <v>0</v>
      </c>
      <c r="L224" s="31">
        <v>0</v>
      </c>
      <c r="M224" s="24">
        <f>ROUND(G224*L224,P4)</f>
        <v>0</v>
      </c>
      <c r="N224" s="25" t="s">
        <v>3982</v>
      </c>
      <c r="O224" s="32">
        <f>M224*AA224</f>
        <v>0</v>
      </c>
      <c r="P224" s="1">
        <v>3</v>
      </c>
      <c r="AA224" s="1">
        <f>IF(P224=1,$O$3,IF(P224=2,$O$4,$O$5))</f>
        <v>0</v>
      </c>
    </row>
    <row r="225" ht="25.5">
      <c r="A225" s="1" t="s">
        <v>183</v>
      </c>
      <c r="E225" s="27" t="s">
        <v>3903</v>
      </c>
    </row>
    <row r="226" ht="25.5">
      <c r="A226" s="1" t="s">
        <v>184</v>
      </c>
      <c r="E226" s="33" t="s">
        <v>3917</v>
      </c>
    </row>
    <row r="227">
      <c r="A227" s="1" t="s">
        <v>185</v>
      </c>
      <c r="E227" s="27" t="s">
        <v>180</v>
      </c>
    </row>
    <row r="228">
      <c r="A228" s="1" t="s">
        <v>2850</v>
      </c>
      <c r="C228" s="22" t="s">
        <v>4017</v>
      </c>
      <c r="E228" s="23" t="s">
        <v>144</v>
      </c>
      <c r="L228" s="24">
        <f>L229+L258+L307+L360+L393+L514+L555+L608+L649+L658+L671+L688+L705+L746+L783+L856+L889+L918+L947+L956+L965+L1002+L1007+L1012</f>
        <v>0</v>
      </c>
      <c r="M228" s="24">
        <f>M229+M258+M307+M360+M393+M514+M555+M608+M649+M658+M671+M688+M705+M746+M783+M856+M889+M918+M947+M956+M965+M1002+M1007+M1012</f>
        <v>0</v>
      </c>
      <c r="N228" s="25"/>
    </row>
    <row r="229">
      <c r="A229" s="1" t="s">
        <v>175</v>
      </c>
      <c r="C229" s="22" t="s">
        <v>176</v>
      </c>
      <c r="E229" s="23" t="s">
        <v>177</v>
      </c>
      <c r="L229" s="24">
        <f>SUMIFS(L230:L257,A230:A257,"P")</f>
        <v>0</v>
      </c>
      <c r="M229" s="24">
        <f>SUMIFS(M230:M257,A230:A257,"P")</f>
        <v>0</v>
      </c>
      <c r="N229" s="25"/>
    </row>
    <row r="230">
      <c r="A230" s="1" t="s">
        <v>178</v>
      </c>
      <c r="B230" s="1">
        <v>1</v>
      </c>
      <c r="C230" s="26" t="s">
        <v>4018</v>
      </c>
      <c r="D230" t="s">
        <v>180</v>
      </c>
      <c r="E230" s="27" t="s">
        <v>4019</v>
      </c>
      <c r="F230" s="28" t="s">
        <v>201</v>
      </c>
      <c r="G230" s="29">
        <v>42.582000000000001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835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4019</v>
      </c>
    </row>
    <row r="232" ht="38.25">
      <c r="A232" s="1" t="s">
        <v>184</v>
      </c>
      <c r="E232" s="33" t="s">
        <v>4020</v>
      </c>
    </row>
    <row r="233">
      <c r="A233" s="1" t="s">
        <v>185</v>
      </c>
      <c r="E233" s="27" t="s">
        <v>180</v>
      </c>
    </row>
    <row r="234" ht="25.5">
      <c r="A234" s="1" t="s">
        <v>178</v>
      </c>
      <c r="B234" s="1">
        <v>2</v>
      </c>
      <c r="C234" s="26" t="s">
        <v>4021</v>
      </c>
      <c r="D234" t="s">
        <v>180</v>
      </c>
      <c r="E234" s="27" t="s">
        <v>4022</v>
      </c>
      <c r="F234" s="28" t="s">
        <v>182</v>
      </c>
      <c r="G234" s="29">
        <v>91.551000000000002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835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 ht="25.5">
      <c r="A235" s="1" t="s">
        <v>183</v>
      </c>
      <c r="E235" s="27" t="s">
        <v>4022</v>
      </c>
    </row>
    <row r="236" ht="38.25">
      <c r="A236" s="1" t="s">
        <v>184</v>
      </c>
      <c r="E236" s="33" t="s">
        <v>4023</v>
      </c>
    </row>
    <row r="237">
      <c r="A237" s="1" t="s">
        <v>185</v>
      </c>
      <c r="E237" s="27" t="s">
        <v>180</v>
      </c>
    </row>
    <row r="238" ht="25.5">
      <c r="A238" s="1" t="s">
        <v>178</v>
      </c>
      <c r="B238" s="1">
        <v>3</v>
      </c>
      <c r="C238" s="26" t="s">
        <v>4024</v>
      </c>
      <c r="D238" t="s">
        <v>180</v>
      </c>
      <c r="E238" s="27" t="s">
        <v>4025</v>
      </c>
      <c r="F238" s="28" t="s">
        <v>182</v>
      </c>
      <c r="G238" s="29">
        <v>12.394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835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 ht="25.5">
      <c r="A239" s="1" t="s">
        <v>183</v>
      </c>
      <c r="E239" s="27" t="s">
        <v>4025</v>
      </c>
    </row>
    <row r="240" ht="51">
      <c r="A240" s="1" t="s">
        <v>184</v>
      </c>
      <c r="E240" s="33" t="s">
        <v>4026</v>
      </c>
    </row>
    <row r="241">
      <c r="A241" s="1" t="s">
        <v>185</v>
      </c>
      <c r="E241" s="27" t="s">
        <v>180</v>
      </c>
    </row>
    <row r="242" ht="25.5">
      <c r="A242" s="1" t="s">
        <v>178</v>
      </c>
      <c r="B242" s="1">
        <v>4</v>
      </c>
      <c r="C242" s="26" t="s">
        <v>4027</v>
      </c>
      <c r="D242" t="s">
        <v>180</v>
      </c>
      <c r="E242" s="27" t="s">
        <v>4028</v>
      </c>
      <c r="F242" s="28" t="s">
        <v>182</v>
      </c>
      <c r="G242" s="29">
        <v>146.52699999999999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835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 ht="25.5">
      <c r="A243" s="1" t="s">
        <v>183</v>
      </c>
      <c r="E243" s="27" t="s">
        <v>4028</v>
      </c>
    </row>
    <row r="244" ht="38.25">
      <c r="A244" s="1" t="s">
        <v>184</v>
      </c>
      <c r="E244" s="33" t="s">
        <v>4029</v>
      </c>
    </row>
    <row r="245">
      <c r="A245" s="1" t="s">
        <v>185</v>
      </c>
      <c r="E245" s="27" t="s">
        <v>180</v>
      </c>
    </row>
    <row r="246">
      <c r="A246" s="1" t="s">
        <v>178</v>
      </c>
      <c r="B246" s="1">
        <v>5</v>
      </c>
      <c r="C246" s="26" t="s">
        <v>4030</v>
      </c>
      <c r="D246" t="s">
        <v>180</v>
      </c>
      <c r="E246" s="27" t="s">
        <v>4031</v>
      </c>
      <c r="F246" s="28" t="s">
        <v>182</v>
      </c>
      <c r="G246" s="29">
        <v>146.52699999999999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835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183</v>
      </c>
      <c r="E247" s="27" t="s">
        <v>4031</v>
      </c>
    </row>
    <row r="248">
      <c r="A248" s="1" t="s">
        <v>184</v>
      </c>
    </row>
    <row r="249">
      <c r="A249" s="1" t="s">
        <v>185</v>
      </c>
      <c r="E249" s="27" t="s">
        <v>180</v>
      </c>
    </row>
    <row r="250">
      <c r="A250" s="1" t="s">
        <v>178</v>
      </c>
      <c r="B250" s="1">
        <v>6</v>
      </c>
      <c r="C250" s="26" t="s">
        <v>4032</v>
      </c>
      <c r="D250" t="s">
        <v>180</v>
      </c>
      <c r="E250" s="27" t="s">
        <v>4033</v>
      </c>
      <c r="F250" s="28" t="s">
        <v>182</v>
      </c>
      <c r="G250" s="29">
        <v>58.692999999999998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835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25.5">
      <c r="A251" s="1" t="s">
        <v>183</v>
      </c>
      <c r="E251" s="27" t="s">
        <v>4034</v>
      </c>
    </row>
    <row r="252">
      <c r="A252" s="1" t="s">
        <v>184</v>
      </c>
      <c r="E252" s="33" t="s">
        <v>4035</v>
      </c>
    </row>
    <row r="253">
      <c r="A253" s="1" t="s">
        <v>185</v>
      </c>
      <c r="E253" s="27" t="s">
        <v>180</v>
      </c>
    </row>
    <row r="254">
      <c r="A254" s="1" t="s">
        <v>178</v>
      </c>
      <c r="B254" s="1">
        <v>7</v>
      </c>
      <c r="C254" s="26" t="s">
        <v>4036</v>
      </c>
      <c r="D254" t="s">
        <v>180</v>
      </c>
      <c r="E254" s="27" t="s">
        <v>4037</v>
      </c>
      <c r="F254" s="28" t="s">
        <v>201</v>
      </c>
      <c r="G254" s="29">
        <v>212.91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835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183</v>
      </c>
      <c r="E255" s="27" t="s">
        <v>4037</v>
      </c>
    </row>
    <row r="256" ht="25.5">
      <c r="A256" s="1" t="s">
        <v>184</v>
      </c>
      <c r="E256" s="33" t="s">
        <v>4038</v>
      </c>
    </row>
    <row r="257">
      <c r="A257" s="1" t="s">
        <v>185</v>
      </c>
      <c r="E257" s="27" t="s">
        <v>180</v>
      </c>
    </row>
    <row r="258">
      <c r="A258" s="1" t="s">
        <v>175</v>
      </c>
      <c r="C258" s="22" t="s">
        <v>594</v>
      </c>
      <c r="E258" s="23" t="s">
        <v>595</v>
      </c>
      <c r="L258" s="24">
        <f>SUMIFS(L259:L306,A259:A306,"P")</f>
        <v>0</v>
      </c>
      <c r="M258" s="24">
        <f>SUMIFS(M259:M306,A259:A306,"P")</f>
        <v>0</v>
      </c>
      <c r="N258" s="25"/>
    </row>
    <row r="259" ht="25.5">
      <c r="A259" s="1" t="s">
        <v>178</v>
      </c>
      <c r="B259" s="1">
        <v>8</v>
      </c>
      <c r="C259" s="26" t="s">
        <v>4039</v>
      </c>
      <c r="D259" t="s">
        <v>180</v>
      </c>
      <c r="E259" s="27" t="s">
        <v>4040</v>
      </c>
      <c r="F259" s="28" t="s">
        <v>182</v>
      </c>
      <c r="G259" s="29">
        <v>125.146</v>
      </c>
      <c r="H259" s="28">
        <v>2.1600000000000001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835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 ht="25.5">
      <c r="A260" s="1" t="s">
        <v>183</v>
      </c>
      <c r="E260" s="27" t="s">
        <v>4040</v>
      </c>
    </row>
    <row r="261" ht="63.75">
      <c r="A261" s="1" t="s">
        <v>184</v>
      </c>
      <c r="E261" s="33" t="s">
        <v>4041</v>
      </c>
    </row>
    <row r="262">
      <c r="A262" s="1" t="s">
        <v>185</v>
      </c>
      <c r="E262" s="27" t="s">
        <v>180</v>
      </c>
    </row>
    <row r="263">
      <c r="A263" s="1" t="s">
        <v>178</v>
      </c>
      <c r="B263" s="1">
        <v>9</v>
      </c>
      <c r="C263" s="26" t="s">
        <v>4042</v>
      </c>
      <c r="D263" t="s">
        <v>180</v>
      </c>
      <c r="E263" s="27" t="s">
        <v>4043</v>
      </c>
      <c r="F263" s="28" t="s">
        <v>182</v>
      </c>
      <c r="G263" s="29">
        <v>5.1159999999999997</v>
      </c>
      <c r="H263" s="28">
        <v>2.3010199999999998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835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4043</v>
      </c>
    </row>
    <row r="265" ht="51">
      <c r="A265" s="1" t="s">
        <v>184</v>
      </c>
      <c r="E265" s="33" t="s">
        <v>4044</v>
      </c>
    </row>
    <row r="266">
      <c r="A266" s="1" t="s">
        <v>185</v>
      </c>
      <c r="E266" s="27" t="s">
        <v>180</v>
      </c>
    </row>
    <row r="267">
      <c r="A267" s="1" t="s">
        <v>178</v>
      </c>
      <c r="B267" s="1">
        <v>10</v>
      </c>
      <c r="C267" s="26" t="s">
        <v>4045</v>
      </c>
      <c r="D267" t="s">
        <v>180</v>
      </c>
      <c r="E267" s="27" t="s">
        <v>4046</v>
      </c>
      <c r="F267" s="28" t="s">
        <v>182</v>
      </c>
      <c r="G267" s="29">
        <v>15.347</v>
      </c>
      <c r="H267" s="28">
        <v>2.5018699999999998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835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4046</v>
      </c>
    </row>
    <row r="269" ht="51">
      <c r="A269" s="1" t="s">
        <v>184</v>
      </c>
      <c r="E269" s="33" t="s">
        <v>4047</v>
      </c>
    </row>
    <row r="270">
      <c r="A270" s="1" t="s">
        <v>185</v>
      </c>
      <c r="E270" s="27" t="s">
        <v>180</v>
      </c>
    </row>
    <row r="271">
      <c r="A271" s="1" t="s">
        <v>178</v>
      </c>
      <c r="B271" s="1">
        <v>11</v>
      </c>
      <c r="C271" s="26" t="s">
        <v>4048</v>
      </c>
      <c r="D271" t="s">
        <v>180</v>
      </c>
      <c r="E271" s="27" t="s">
        <v>4049</v>
      </c>
      <c r="F271" s="28" t="s">
        <v>201</v>
      </c>
      <c r="G271" s="29">
        <v>8.8170000000000002</v>
      </c>
      <c r="H271" s="28">
        <v>0.0029399999999999999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835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4049</v>
      </c>
    </row>
    <row r="273" ht="51">
      <c r="A273" s="1" t="s">
        <v>184</v>
      </c>
      <c r="E273" s="33" t="s">
        <v>4050</v>
      </c>
    </row>
    <row r="274">
      <c r="A274" s="1" t="s">
        <v>185</v>
      </c>
      <c r="E274" s="27" t="s">
        <v>180</v>
      </c>
    </row>
    <row r="275">
      <c r="A275" s="1" t="s">
        <v>178</v>
      </c>
      <c r="B275" s="1">
        <v>12</v>
      </c>
      <c r="C275" s="26" t="s">
        <v>4051</v>
      </c>
      <c r="D275" t="s">
        <v>180</v>
      </c>
      <c r="E275" s="27" t="s">
        <v>4052</v>
      </c>
      <c r="F275" s="28" t="s">
        <v>201</v>
      </c>
      <c r="G275" s="29">
        <v>8.8170000000000002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835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4052</v>
      </c>
    </row>
    <row r="277">
      <c r="A277" s="1" t="s">
        <v>184</v>
      </c>
    </row>
    <row r="278">
      <c r="A278" s="1" t="s">
        <v>185</v>
      </c>
      <c r="E278" s="27" t="s">
        <v>180</v>
      </c>
    </row>
    <row r="279">
      <c r="A279" s="1" t="s">
        <v>178</v>
      </c>
      <c r="B279" s="1">
        <v>13</v>
      </c>
      <c r="C279" s="26" t="s">
        <v>4053</v>
      </c>
      <c r="D279" t="s">
        <v>180</v>
      </c>
      <c r="E279" s="27" t="s">
        <v>4054</v>
      </c>
      <c r="F279" s="28" t="s">
        <v>374</v>
      </c>
      <c r="G279" s="29">
        <v>0.95499999999999996</v>
      </c>
      <c r="H279" s="28">
        <v>1.06277</v>
      </c>
      <c r="I279" s="30">
        <f>ROUND(G279*H279,P4)</f>
        <v>0</v>
      </c>
      <c r="L279" s="31">
        <v>0</v>
      </c>
      <c r="M279" s="24">
        <f>ROUND(G279*L279,P4)</f>
        <v>0</v>
      </c>
      <c r="N279" s="25" t="s">
        <v>835</v>
      </c>
      <c r="O279" s="32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183</v>
      </c>
      <c r="E280" s="27" t="s">
        <v>4054</v>
      </c>
    </row>
    <row r="281" ht="76.5">
      <c r="A281" s="1" t="s">
        <v>184</v>
      </c>
      <c r="E281" s="33" t="s">
        <v>4055</v>
      </c>
    </row>
    <row r="282">
      <c r="A282" s="1" t="s">
        <v>185</v>
      </c>
      <c r="E282" s="27" t="s">
        <v>180</v>
      </c>
    </row>
    <row r="283">
      <c r="A283" s="1" t="s">
        <v>178</v>
      </c>
      <c r="B283" s="1">
        <v>14</v>
      </c>
      <c r="C283" s="26" t="s">
        <v>4056</v>
      </c>
      <c r="D283" t="s">
        <v>180</v>
      </c>
      <c r="E283" s="27" t="s">
        <v>4057</v>
      </c>
      <c r="F283" s="28" t="s">
        <v>182</v>
      </c>
      <c r="G283" s="29">
        <v>12.394</v>
      </c>
      <c r="H283" s="28">
        <v>2.5018699999999998</v>
      </c>
      <c r="I283" s="30">
        <f>ROUND(G283*H283,P4)</f>
        <v>0</v>
      </c>
      <c r="L283" s="31">
        <v>0</v>
      </c>
      <c r="M283" s="24">
        <f>ROUND(G283*L283,P4)</f>
        <v>0</v>
      </c>
      <c r="N283" s="25" t="s">
        <v>835</v>
      </c>
      <c r="O283" s="32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183</v>
      </c>
      <c r="E284" s="27" t="s">
        <v>4057</v>
      </c>
    </row>
    <row r="285" ht="51">
      <c r="A285" s="1" t="s">
        <v>184</v>
      </c>
      <c r="E285" s="33" t="s">
        <v>4058</v>
      </c>
    </row>
    <row r="286">
      <c r="A286" s="1" t="s">
        <v>185</v>
      </c>
      <c r="E286" s="27" t="s">
        <v>180</v>
      </c>
    </row>
    <row r="287">
      <c r="A287" s="1" t="s">
        <v>178</v>
      </c>
      <c r="B287" s="1">
        <v>15</v>
      </c>
      <c r="C287" s="26" t="s">
        <v>4059</v>
      </c>
      <c r="D287" t="s">
        <v>180</v>
      </c>
      <c r="E287" s="27" t="s">
        <v>4060</v>
      </c>
      <c r="F287" s="28" t="s">
        <v>201</v>
      </c>
      <c r="G287" s="29">
        <v>48.149999999999999</v>
      </c>
      <c r="H287" s="28">
        <v>0.0026900000000000001</v>
      </c>
      <c r="I287" s="30">
        <f>ROUND(G287*H287,P4)</f>
        <v>0</v>
      </c>
      <c r="L287" s="31">
        <v>0</v>
      </c>
      <c r="M287" s="24">
        <f>ROUND(G287*L287,P4)</f>
        <v>0</v>
      </c>
      <c r="N287" s="25" t="s">
        <v>835</v>
      </c>
      <c r="O287" s="32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183</v>
      </c>
      <c r="E288" s="27" t="s">
        <v>4060</v>
      </c>
    </row>
    <row r="289" ht="51">
      <c r="A289" s="1" t="s">
        <v>184</v>
      </c>
      <c r="E289" s="33" t="s">
        <v>4061</v>
      </c>
    </row>
    <row r="290">
      <c r="A290" s="1" t="s">
        <v>185</v>
      </c>
      <c r="E290" s="27" t="s">
        <v>180</v>
      </c>
    </row>
    <row r="291">
      <c r="A291" s="1" t="s">
        <v>178</v>
      </c>
      <c r="B291" s="1">
        <v>16</v>
      </c>
      <c r="C291" s="26" t="s">
        <v>4062</v>
      </c>
      <c r="D291" t="s">
        <v>180</v>
      </c>
      <c r="E291" s="27" t="s">
        <v>4063</v>
      </c>
      <c r="F291" s="28" t="s">
        <v>201</v>
      </c>
      <c r="G291" s="29">
        <v>48.149999999999999</v>
      </c>
      <c r="H291" s="28">
        <v>0</v>
      </c>
      <c r="I291" s="30">
        <f>ROUND(G291*H291,P4)</f>
        <v>0</v>
      </c>
      <c r="L291" s="31">
        <v>0</v>
      </c>
      <c r="M291" s="24">
        <f>ROUND(G291*L291,P4)</f>
        <v>0</v>
      </c>
      <c r="N291" s="25" t="s">
        <v>835</v>
      </c>
      <c r="O291" s="32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183</v>
      </c>
      <c r="E292" s="27" t="s">
        <v>4063</v>
      </c>
    </row>
    <row r="293">
      <c r="A293" s="1" t="s">
        <v>184</v>
      </c>
    </row>
    <row r="294">
      <c r="A294" s="1" t="s">
        <v>185</v>
      </c>
      <c r="E294" s="27" t="s">
        <v>180</v>
      </c>
    </row>
    <row r="295">
      <c r="A295" s="1" t="s">
        <v>178</v>
      </c>
      <c r="B295" s="1">
        <v>17</v>
      </c>
      <c r="C295" s="26" t="s">
        <v>4064</v>
      </c>
      <c r="D295" t="s">
        <v>180</v>
      </c>
      <c r="E295" s="27" t="s">
        <v>4065</v>
      </c>
      <c r="F295" s="28" t="s">
        <v>374</v>
      </c>
      <c r="G295" s="29">
        <v>1.2</v>
      </c>
      <c r="H295" s="28">
        <v>1.0606199999999999</v>
      </c>
      <c r="I295" s="30">
        <f>ROUND(G295*H295,P4)</f>
        <v>0</v>
      </c>
      <c r="L295" s="31">
        <v>0</v>
      </c>
      <c r="M295" s="24">
        <f>ROUND(G295*L295,P4)</f>
        <v>0</v>
      </c>
      <c r="N295" s="25" t="s">
        <v>835</v>
      </c>
      <c r="O295" s="32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183</v>
      </c>
      <c r="E296" s="27" t="s">
        <v>4065</v>
      </c>
    </row>
    <row r="297" ht="38.25">
      <c r="A297" s="1" t="s">
        <v>184</v>
      </c>
      <c r="E297" s="33" t="s">
        <v>4066</v>
      </c>
    </row>
    <row r="298">
      <c r="A298" s="1" t="s">
        <v>185</v>
      </c>
      <c r="E298" s="27" t="s">
        <v>180</v>
      </c>
    </row>
    <row r="299" ht="25.5">
      <c r="A299" s="1" t="s">
        <v>178</v>
      </c>
      <c r="B299" s="1">
        <v>18</v>
      </c>
      <c r="C299" s="26" t="s">
        <v>4067</v>
      </c>
      <c r="D299" t="s">
        <v>180</v>
      </c>
      <c r="E299" s="27" t="s">
        <v>4068</v>
      </c>
      <c r="F299" s="28" t="s">
        <v>201</v>
      </c>
      <c r="G299" s="29">
        <v>12.038</v>
      </c>
      <c r="H299" s="28">
        <v>0.73404000000000003</v>
      </c>
      <c r="I299" s="30">
        <f>ROUND(G299*H299,P4)</f>
        <v>0</v>
      </c>
      <c r="L299" s="31">
        <v>0</v>
      </c>
      <c r="M299" s="24">
        <f>ROUND(G299*L299,P4)</f>
        <v>0</v>
      </c>
      <c r="N299" s="25" t="s">
        <v>835</v>
      </c>
      <c r="O299" s="32">
        <f>M299*AA299</f>
        <v>0</v>
      </c>
      <c r="P299" s="1">
        <v>3</v>
      </c>
      <c r="AA299" s="1">
        <f>IF(P299=1,$O$3,IF(P299=2,$O$4,$O$5))</f>
        <v>0</v>
      </c>
    </row>
    <row r="300" ht="25.5">
      <c r="A300" s="1" t="s">
        <v>183</v>
      </c>
      <c r="E300" s="27" t="s">
        <v>4068</v>
      </c>
    </row>
    <row r="301" ht="51">
      <c r="A301" s="1" t="s">
        <v>184</v>
      </c>
      <c r="E301" s="33" t="s">
        <v>4069</v>
      </c>
    </row>
    <row r="302">
      <c r="A302" s="1" t="s">
        <v>185</v>
      </c>
      <c r="E302" s="27" t="s">
        <v>180</v>
      </c>
    </row>
    <row r="303">
      <c r="A303" s="1" t="s">
        <v>178</v>
      </c>
      <c r="B303" s="1">
        <v>19</v>
      </c>
      <c r="C303" s="26" t="s">
        <v>4070</v>
      </c>
      <c r="D303" t="s">
        <v>180</v>
      </c>
      <c r="E303" s="27" t="s">
        <v>4071</v>
      </c>
      <c r="F303" s="28" t="s">
        <v>374</v>
      </c>
      <c r="G303" s="29">
        <v>0.45000000000000001</v>
      </c>
      <c r="H303" s="28">
        <v>1.0593999999999999</v>
      </c>
      <c r="I303" s="30">
        <f>ROUND(G303*H303,P4)</f>
        <v>0</v>
      </c>
      <c r="L303" s="31">
        <v>0</v>
      </c>
      <c r="M303" s="24">
        <f>ROUND(G303*L303,P4)</f>
        <v>0</v>
      </c>
      <c r="N303" s="25" t="s">
        <v>835</v>
      </c>
      <c r="O303" s="32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183</v>
      </c>
      <c r="E304" s="27" t="s">
        <v>4071</v>
      </c>
    </row>
    <row r="305" ht="38.25">
      <c r="A305" s="1" t="s">
        <v>184</v>
      </c>
      <c r="E305" s="33" t="s">
        <v>4072</v>
      </c>
    </row>
    <row r="306">
      <c r="A306" s="1" t="s">
        <v>185</v>
      </c>
      <c r="E306" s="27" t="s">
        <v>180</v>
      </c>
    </row>
    <row r="307">
      <c r="A307" s="1" t="s">
        <v>175</v>
      </c>
      <c r="C307" s="22" t="s">
        <v>1034</v>
      </c>
      <c r="E307" s="23" t="s">
        <v>1372</v>
      </c>
      <c r="L307" s="24">
        <f>SUMIFS(L308:L359,A308:A359,"P")</f>
        <v>0</v>
      </c>
      <c r="M307" s="24">
        <f>SUMIFS(M308:M359,A308:A359,"P")</f>
        <v>0</v>
      </c>
      <c r="N307" s="25"/>
    </row>
    <row r="308">
      <c r="A308" s="1" t="s">
        <v>178</v>
      </c>
      <c r="B308" s="1">
        <v>20</v>
      </c>
      <c r="C308" s="26" t="s">
        <v>4073</v>
      </c>
      <c r="D308" t="s">
        <v>180</v>
      </c>
      <c r="E308" s="27" t="s">
        <v>4074</v>
      </c>
      <c r="F308" s="28" t="s">
        <v>201</v>
      </c>
      <c r="G308" s="29">
        <v>16.07</v>
      </c>
      <c r="H308" s="28">
        <v>0.22897999999999999</v>
      </c>
      <c r="I308" s="30">
        <f>ROUND(G308*H308,P4)</f>
        <v>0</v>
      </c>
      <c r="L308" s="31">
        <v>0</v>
      </c>
      <c r="M308" s="24">
        <f>ROUND(G308*L308,P4)</f>
        <v>0</v>
      </c>
      <c r="N308" s="25" t="s">
        <v>835</v>
      </c>
      <c r="O308" s="32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183</v>
      </c>
      <c r="E309" s="27" t="s">
        <v>4074</v>
      </c>
    </row>
    <row r="310" ht="38.25">
      <c r="A310" s="1" t="s">
        <v>184</v>
      </c>
      <c r="E310" s="33" t="s">
        <v>4075</v>
      </c>
    </row>
    <row r="311">
      <c r="A311" s="1" t="s">
        <v>185</v>
      </c>
      <c r="E311" s="27" t="s">
        <v>180</v>
      </c>
    </row>
    <row r="312">
      <c r="A312" s="1" t="s">
        <v>178</v>
      </c>
      <c r="B312" s="1">
        <v>21</v>
      </c>
      <c r="C312" s="26" t="s">
        <v>4076</v>
      </c>
      <c r="D312" t="s">
        <v>180</v>
      </c>
      <c r="E312" s="27" t="s">
        <v>4077</v>
      </c>
      <c r="F312" s="28" t="s">
        <v>201</v>
      </c>
      <c r="G312" s="29">
        <v>35.604999999999997</v>
      </c>
      <c r="H312" s="28">
        <v>0.26878000000000002</v>
      </c>
      <c r="I312" s="30">
        <f>ROUND(G312*H312,P4)</f>
        <v>0</v>
      </c>
      <c r="L312" s="31">
        <v>0</v>
      </c>
      <c r="M312" s="24">
        <f>ROUND(G312*L312,P4)</f>
        <v>0</v>
      </c>
      <c r="N312" s="25" t="s">
        <v>835</v>
      </c>
      <c r="O312" s="32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183</v>
      </c>
      <c r="E313" s="27" t="s">
        <v>4077</v>
      </c>
    </row>
    <row r="314" ht="76.5">
      <c r="A314" s="1" t="s">
        <v>184</v>
      </c>
      <c r="E314" s="33" t="s">
        <v>4078</v>
      </c>
    </row>
    <row r="315">
      <c r="A315" s="1" t="s">
        <v>185</v>
      </c>
      <c r="E315" s="27" t="s">
        <v>180</v>
      </c>
    </row>
    <row r="316">
      <c r="A316" s="1" t="s">
        <v>178</v>
      </c>
      <c r="B316" s="1">
        <v>22</v>
      </c>
      <c r="C316" s="26" t="s">
        <v>4079</v>
      </c>
      <c r="D316" t="s">
        <v>180</v>
      </c>
      <c r="E316" s="27" t="s">
        <v>4080</v>
      </c>
      <c r="F316" s="28" t="s">
        <v>201</v>
      </c>
      <c r="G316" s="29">
        <v>82.950999999999993</v>
      </c>
      <c r="H316" s="28">
        <v>0.34925</v>
      </c>
      <c r="I316" s="30">
        <f>ROUND(G316*H316,P4)</f>
        <v>0</v>
      </c>
      <c r="L316" s="31">
        <v>0</v>
      </c>
      <c r="M316" s="24">
        <f>ROUND(G316*L316,P4)</f>
        <v>0</v>
      </c>
      <c r="N316" s="25" t="s">
        <v>835</v>
      </c>
      <c r="O316" s="32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183</v>
      </c>
      <c r="E317" s="27" t="s">
        <v>4080</v>
      </c>
    </row>
    <row r="318" ht="76.5">
      <c r="A318" s="1" t="s">
        <v>184</v>
      </c>
      <c r="E318" s="33" t="s">
        <v>4081</v>
      </c>
    </row>
    <row r="319">
      <c r="A319" s="1" t="s">
        <v>185</v>
      </c>
      <c r="E319" s="27" t="s">
        <v>180</v>
      </c>
    </row>
    <row r="320">
      <c r="A320" s="1" t="s">
        <v>178</v>
      </c>
      <c r="B320" s="1">
        <v>23</v>
      </c>
      <c r="C320" s="26" t="s">
        <v>4082</v>
      </c>
      <c r="D320" t="s">
        <v>180</v>
      </c>
      <c r="E320" s="27" t="s">
        <v>4083</v>
      </c>
      <c r="F320" s="28" t="s">
        <v>207</v>
      </c>
      <c r="G320" s="29">
        <v>9</v>
      </c>
      <c r="H320" s="28">
        <v>0.022780000000000002</v>
      </c>
      <c r="I320" s="30">
        <f>ROUND(G320*H320,P4)</f>
        <v>0</v>
      </c>
      <c r="L320" s="31">
        <v>0</v>
      </c>
      <c r="M320" s="24">
        <f>ROUND(G320*L320,P4)</f>
        <v>0</v>
      </c>
      <c r="N320" s="25" t="s">
        <v>835</v>
      </c>
      <c r="O320" s="32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183</v>
      </c>
      <c r="E321" s="27" t="s">
        <v>4083</v>
      </c>
    </row>
    <row r="322" ht="38.25">
      <c r="A322" s="1" t="s">
        <v>184</v>
      </c>
      <c r="E322" s="33" t="s">
        <v>4084</v>
      </c>
    </row>
    <row r="323">
      <c r="A323" s="1" t="s">
        <v>185</v>
      </c>
      <c r="E323" s="27" t="s">
        <v>180</v>
      </c>
    </row>
    <row r="324">
      <c r="A324" s="1" t="s">
        <v>178</v>
      </c>
      <c r="B324" s="1">
        <v>24</v>
      </c>
      <c r="C324" s="26" t="s">
        <v>4085</v>
      </c>
      <c r="D324" t="s">
        <v>180</v>
      </c>
      <c r="E324" s="27" t="s">
        <v>4086</v>
      </c>
      <c r="F324" s="28" t="s">
        <v>207</v>
      </c>
      <c r="G324" s="29">
        <v>4</v>
      </c>
      <c r="H324" s="28">
        <v>0.054550000000000001</v>
      </c>
      <c r="I324" s="30">
        <f>ROUND(G324*H324,P4)</f>
        <v>0</v>
      </c>
      <c r="L324" s="31">
        <v>0</v>
      </c>
      <c r="M324" s="24">
        <f>ROUND(G324*L324,P4)</f>
        <v>0</v>
      </c>
      <c r="N324" s="25" t="s">
        <v>835</v>
      </c>
      <c r="O324" s="32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183</v>
      </c>
      <c r="E325" s="27" t="s">
        <v>4086</v>
      </c>
    </row>
    <row r="326" ht="38.25">
      <c r="A326" s="1" t="s">
        <v>184</v>
      </c>
      <c r="E326" s="33" t="s">
        <v>4087</v>
      </c>
    </row>
    <row r="327">
      <c r="A327" s="1" t="s">
        <v>185</v>
      </c>
      <c r="E327" s="27" t="s">
        <v>180</v>
      </c>
    </row>
    <row r="328">
      <c r="A328" s="1" t="s">
        <v>178</v>
      </c>
      <c r="B328" s="1">
        <v>25</v>
      </c>
      <c r="C328" s="26" t="s">
        <v>4088</v>
      </c>
      <c r="D328" t="s">
        <v>180</v>
      </c>
      <c r="E328" s="27" t="s">
        <v>4089</v>
      </c>
      <c r="F328" s="28" t="s">
        <v>207</v>
      </c>
      <c r="G328" s="29">
        <v>4</v>
      </c>
      <c r="H328" s="28">
        <v>0.081850000000000006</v>
      </c>
      <c r="I328" s="30">
        <f>ROUND(G328*H328,P4)</f>
        <v>0</v>
      </c>
      <c r="L328" s="31">
        <v>0</v>
      </c>
      <c r="M328" s="24">
        <f>ROUND(G328*L328,P4)</f>
        <v>0</v>
      </c>
      <c r="N328" s="25" t="s">
        <v>835</v>
      </c>
      <c r="O328" s="32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183</v>
      </c>
      <c r="E329" s="27" t="s">
        <v>4089</v>
      </c>
    </row>
    <row r="330" ht="38.25">
      <c r="A330" s="1" t="s">
        <v>184</v>
      </c>
      <c r="E330" s="33" t="s">
        <v>4090</v>
      </c>
    </row>
    <row r="331">
      <c r="A331" s="1" t="s">
        <v>185</v>
      </c>
      <c r="E331" s="27" t="s">
        <v>180</v>
      </c>
    </row>
    <row r="332">
      <c r="A332" s="1" t="s">
        <v>178</v>
      </c>
      <c r="B332" s="1">
        <v>26</v>
      </c>
      <c r="C332" s="26" t="s">
        <v>4091</v>
      </c>
      <c r="D332" t="s">
        <v>180</v>
      </c>
      <c r="E332" s="27" t="s">
        <v>4092</v>
      </c>
      <c r="F332" s="28" t="s">
        <v>207</v>
      </c>
      <c r="G332" s="29">
        <v>4</v>
      </c>
      <c r="H332" s="28">
        <v>0.10904999999999999</v>
      </c>
      <c r="I332" s="30">
        <f>ROUND(G332*H332,P4)</f>
        <v>0</v>
      </c>
      <c r="L332" s="31">
        <v>0</v>
      </c>
      <c r="M332" s="24">
        <f>ROUND(G332*L332,P4)</f>
        <v>0</v>
      </c>
      <c r="N332" s="25" t="s">
        <v>835</v>
      </c>
      <c r="O332" s="32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183</v>
      </c>
      <c r="E333" s="27" t="s">
        <v>4092</v>
      </c>
    </row>
    <row r="334" ht="38.25">
      <c r="A334" s="1" t="s">
        <v>184</v>
      </c>
      <c r="E334" s="33" t="s">
        <v>4093</v>
      </c>
    </row>
    <row r="335">
      <c r="A335" s="1" t="s">
        <v>185</v>
      </c>
      <c r="E335" s="27" t="s">
        <v>180</v>
      </c>
    </row>
    <row r="336">
      <c r="A336" s="1" t="s">
        <v>178</v>
      </c>
      <c r="B336" s="1">
        <v>27</v>
      </c>
      <c r="C336" s="26" t="s">
        <v>4094</v>
      </c>
      <c r="D336" t="s">
        <v>180</v>
      </c>
      <c r="E336" s="27" t="s">
        <v>4095</v>
      </c>
      <c r="F336" s="28" t="s">
        <v>194</v>
      </c>
      <c r="G336" s="29">
        <v>27</v>
      </c>
      <c r="H336" s="28">
        <v>0.00019000000000000001</v>
      </c>
      <c r="I336" s="30">
        <f>ROUND(G336*H336,P4)</f>
        <v>0</v>
      </c>
      <c r="L336" s="31">
        <v>0</v>
      </c>
      <c r="M336" s="24">
        <f>ROUND(G336*L336,P4)</f>
        <v>0</v>
      </c>
      <c r="N336" s="25" t="s">
        <v>835</v>
      </c>
      <c r="O336" s="32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183</v>
      </c>
      <c r="E337" s="27" t="s">
        <v>4095</v>
      </c>
    </row>
    <row r="338" ht="38.25">
      <c r="A338" s="1" t="s">
        <v>184</v>
      </c>
      <c r="E338" s="33" t="s">
        <v>4096</v>
      </c>
    </row>
    <row r="339">
      <c r="A339" s="1" t="s">
        <v>185</v>
      </c>
      <c r="E339" s="27" t="s">
        <v>180</v>
      </c>
    </row>
    <row r="340">
      <c r="A340" s="1" t="s">
        <v>178</v>
      </c>
      <c r="B340" s="1">
        <v>28</v>
      </c>
      <c r="C340" s="26" t="s">
        <v>4097</v>
      </c>
      <c r="D340" t="s">
        <v>180</v>
      </c>
      <c r="E340" s="27" t="s">
        <v>4098</v>
      </c>
      <c r="F340" s="28" t="s">
        <v>194</v>
      </c>
      <c r="G340" s="29">
        <v>27</v>
      </c>
      <c r="H340" s="28">
        <v>0.00038000000000000002</v>
      </c>
      <c r="I340" s="30">
        <f>ROUND(G340*H340,P4)</f>
        <v>0</v>
      </c>
      <c r="L340" s="31">
        <v>0</v>
      </c>
      <c r="M340" s="24">
        <f>ROUND(G340*L340,P4)</f>
        <v>0</v>
      </c>
      <c r="N340" s="25" t="s">
        <v>835</v>
      </c>
      <c r="O340" s="32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183</v>
      </c>
      <c r="E341" s="27" t="s">
        <v>4098</v>
      </c>
    </row>
    <row r="342" ht="38.25">
      <c r="A342" s="1" t="s">
        <v>184</v>
      </c>
      <c r="E342" s="33" t="s">
        <v>4096</v>
      </c>
    </row>
    <row r="343">
      <c r="A343" s="1" t="s">
        <v>185</v>
      </c>
      <c r="E343" s="27" t="s">
        <v>180</v>
      </c>
    </row>
    <row r="344">
      <c r="A344" s="1" t="s">
        <v>178</v>
      </c>
      <c r="B344" s="1">
        <v>29</v>
      </c>
      <c r="C344" s="26" t="s">
        <v>4099</v>
      </c>
      <c r="D344" t="s">
        <v>180</v>
      </c>
      <c r="E344" s="27" t="s">
        <v>4100</v>
      </c>
      <c r="F344" s="28" t="s">
        <v>201</v>
      </c>
      <c r="G344" s="29">
        <v>8.6999999999999993</v>
      </c>
      <c r="H344" s="28">
        <v>0.068479999999999999</v>
      </c>
      <c r="I344" s="30">
        <f>ROUND(G344*H344,P4)</f>
        <v>0</v>
      </c>
      <c r="L344" s="31">
        <v>0</v>
      </c>
      <c r="M344" s="24">
        <f>ROUND(G344*L344,P4)</f>
        <v>0</v>
      </c>
      <c r="N344" s="25" t="s">
        <v>835</v>
      </c>
      <c r="O344" s="32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183</v>
      </c>
      <c r="E345" s="27" t="s">
        <v>4100</v>
      </c>
    </row>
    <row r="346" ht="25.5">
      <c r="A346" s="1" t="s">
        <v>184</v>
      </c>
      <c r="E346" s="33" t="s">
        <v>4101</v>
      </c>
    </row>
    <row r="347">
      <c r="A347" s="1" t="s">
        <v>185</v>
      </c>
      <c r="E347" s="27" t="s">
        <v>180</v>
      </c>
    </row>
    <row r="348">
      <c r="A348" s="1" t="s">
        <v>178</v>
      </c>
      <c r="B348" s="1">
        <v>30</v>
      </c>
      <c r="C348" s="26" t="s">
        <v>4102</v>
      </c>
      <c r="D348" t="s">
        <v>180</v>
      </c>
      <c r="E348" s="27" t="s">
        <v>4103</v>
      </c>
      <c r="F348" s="28" t="s">
        <v>201</v>
      </c>
      <c r="G348" s="29">
        <v>93.989999999999995</v>
      </c>
      <c r="H348" s="28">
        <v>0.094479999999999995</v>
      </c>
      <c r="I348" s="30">
        <f>ROUND(G348*H348,P4)</f>
        <v>0</v>
      </c>
      <c r="L348" s="31">
        <v>0</v>
      </c>
      <c r="M348" s="24">
        <f>ROUND(G348*L348,P4)</f>
        <v>0</v>
      </c>
      <c r="N348" s="25" t="s">
        <v>835</v>
      </c>
      <c r="O348" s="32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183</v>
      </c>
      <c r="E349" s="27" t="s">
        <v>4103</v>
      </c>
    </row>
    <row r="350" ht="51">
      <c r="A350" s="1" t="s">
        <v>184</v>
      </c>
      <c r="E350" s="33" t="s">
        <v>4104</v>
      </c>
    </row>
    <row r="351">
      <c r="A351" s="1" t="s">
        <v>185</v>
      </c>
      <c r="E351" s="27" t="s">
        <v>180</v>
      </c>
    </row>
    <row r="352">
      <c r="A352" s="1" t="s">
        <v>178</v>
      </c>
      <c r="B352" s="1">
        <v>31</v>
      </c>
      <c r="C352" s="26" t="s">
        <v>4105</v>
      </c>
      <c r="D352" t="s">
        <v>180</v>
      </c>
      <c r="E352" s="27" t="s">
        <v>4106</v>
      </c>
      <c r="F352" s="28" t="s">
        <v>374</v>
      </c>
      <c r="G352" s="29">
        <v>0.75</v>
      </c>
      <c r="H352" s="28">
        <v>1.0384</v>
      </c>
      <c r="I352" s="30">
        <f>ROUND(G352*H352,P4)</f>
        <v>0</v>
      </c>
      <c r="L352" s="31">
        <v>0</v>
      </c>
      <c r="M352" s="24">
        <f>ROUND(G352*L352,P4)</f>
        <v>0</v>
      </c>
      <c r="N352" s="25" t="s">
        <v>835</v>
      </c>
      <c r="O352" s="32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183</v>
      </c>
      <c r="E353" s="27" t="s">
        <v>4106</v>
      </c>
    </row>
    <row r="354" ht="38.25">
      <c r="A354" s="1" t="s">
        <v>184</v>
      </c>
      <c r="E354" s="33" t="s">
        <v>4107</v>
      </c>
    </row>
    <row r="355">
      <c r="A355" s="1" t="s">
        <v>185</v>
      </c>
      <c r="E355" s="27" t="s">
        <v>180</v>
      </c>
    </row>
    <row r="356">
      <c r="A356" s="1" t="s">
        <v>178</v>
      </c>
      <c r="B356" s="1">
        <v>32</v>
      </c>
      <c r="C356" s="26" t="s">
        <v>4108</v>
      </c>
      <c r="D356" t="s">
        <v>180</v>
      </c>
      <c r="E356" s="27" t="s">
        <v>4109</v>
      </c>
      <c r="F356" s="28" t="s">
        <v>182</v>
      </c>
      <c r="G356" s="29">
        <v>3.1440000000000001</v>
      </c>
      <c r="H356" s="28">
        <v>2.6446800000000001</v>
      </c>
      <c r="I356" s="30">
        <f>ROUND(G356*H356,P4)</f>
        <v>0</v>
      </c>
      <c r="L356" s="31">
        <v>0</v>
      </c>
      <c r="M356" s="24">
        <f>ROUND(G356*L356,P4)</f>
        <v>0</v>
      </c>
      <c r="N356" s="25" t="s">
        <v>835</v>
      </c>
      <c r="O356" s="32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183</v>
      </c>
      <c r="E357" s="27" t="s">
        <v>4109</v>
      </c>
    </row>
    <row r="358" ht="63.75">
      <c r="A358" s="1" t="s">
        <v>184</v>
      </c>
      <c r="E358" s="33" t="s">
        <v>4110</v>
      </c>
    </row>
    <row r="359">
      <c r="A359" s="1" t="s">
        <v>185</v>
      </c>
      <c r="E359" s="27" t="s">
        <v>180</v>
      </c>
    </row>
    <row r="360">
      <c r="A360" s="1" t="s">
        <v>175</v>
      </c>
      <c r="C360" s="22" t="s">
        <v>603</v>
      </c>
      <c r="E360" s="23" t="s">
        <v>604</v>
      </c>
      <c r="L360" s="24">
        <f>SUMIFS(L361:L392,A361:A392,"P")</f>
        <v>0</v>
      </c>
      <c r="M360" s="24">
        <f>SUMIFS(M361:M392,A361:A392,"P")</f>
        <v>0</v>
      </c>
      <c r="N360" s="25"/>
    </row>
    <row r="361" ht="25.5">
      <c r="A361" s="1" t="s">
        <v>178</v>
      </c>
      <c r="B361" s="1">
        <v>33</v>
      </c>
      <c r="C361" s="26" t="s">
        <v>4111</v>
      </c>
      <c r="D361" t="s">
        <v>180</v>
      </c>
      <c r="E361" s="27" t="s">
        <v>4112</v>
      </c>
      <c r="F361" s="28" t="s">
        <v>207</v>
      </c>
      <c r="G361" s="29">
        <v>14</v>
      </c>
      <c r="H361" s="28">
        <v>0.12901000000000001</v>
      </c>
      <c r="I361" s="30">
        <f>ROUND(G361*H361,P4)</f>
        <v>0</v>
      </c>
      <c r="L361" s="31">
        <v>0</v>
      </c>
      <c r="M361" s="24">
        <f>ROUND(G361*L361,P4)</f>
        <v>0</v>
      </c>
      <c r="N361" s="25" t="s">
        <v>835</v>
      </c>
      <c r="O361" s="32">
        <f>M361*AA361</f>
        <v>0</v>
      </c>
      <c r="P361" s="1">
        <v>3</v>
      </c>
      <c r="AA361" s="1">
        <f>IF(P361=1,$O$3,IF(P361=2,$O$4,$O$5))</f>
        <v>0</v>
      </c>
    </row>
    <row r="362" ht="25.5">
      <c r="A362" s="1" t="s">
        <v>183</v>
      </c>
      <c r="E362" s="27" t="s">
        <v>4112</v>
      </c>
    </row>
    <row r="363" ht="51">
      <c r="A363" s="1" t="s">
        <v>184</v>
      </c>
      <c r="E363" s="33" t="s">
        <v>4113</v>
      </c>
    </row>
    <row r="364">
      <c r="A364" s="1" t="s">
        <v>185</v>
      </c>
      <c r="E364" s="27" t="s">
        <v>180</v>
      </c>
    </row>
    <row r="365">
      <c r="A365" s="1" t="s">
        <v>178</v>
      </c>
      <c r="B365" s="1">
        <v>35</v>
      </c>
      <c r="C365" s="26" t="s">
        <v>4114</v>
      </c>
      <c r="D365" t="s">
        <v>180</v>
      </c>
      <c r="E365" s="27" t="s">
        <v>4115</v>
      </c>
      <c r="F365" s="28" t="s">
        <v>201</v>
      </c>
      <c r="G365" s="29">
        <v>88.200000000000003</v>
      </c>
      <c r="H365" s="28">
        <v>0.00088000000000000003</v>
      </c>
      <c r="I365" s="30">
        <f>ROUND(G365*H365,P4)</f>
        <v>0</v>
      </c>
      <c r="L365" s="31">
        <v>0</v>
      </c>
      <c r="M365" s="24">
        <f>ROUND(G365*L365,P4)</f>
        <v>0</v>
      </c>
      <c r="N365" s="25" t="s">
        <v>835</v>
      </c>
      <c r="O365" s="32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183</v>
      </c>
      <c r="E366" s="27" t="s">
        <v>4115</v>
      </c>
    </row>
    <row r="367" ht="63.75">
      <c r="A367" s="1" t="s">
        <v>184</v>
      </c>
      <c r="E367" s="33" t="s">
        <v>4116</v>
      </c>
    </row>
    <row r="368">
      <c r="A368" s="1" t="s">
        <v>185</v>
      </c>
      <c r="E368" s="27" t="s">
        <v>180</v>
      </c>
    </row>
    <row r="369">
      <c r="A369" s="1" t="s">
        <v>178</v>
      </c>
      <c r="B369" s="1">
        <v>36</v>
      </c>
      <c r="C369" s="26" t="s">
        <v>4117</v>
      </c>
      <c r="D369" t="s">
        <v>180</v>
      </c>
      <c r="E369" s="27" t="s">
        <v>4118</v>
      </c>
      <c r="F369" s="28" t="s">
        <v>201</v>
      </c>
      <c r="G369" s="29">
        <v>88.200000000000003</v>
      </c>
      <c r="H369" s="28">
        <v>0</v>
      </c>
      <c r="I369" s="30">
        <f>ROUND(G369*H369,P4)</f>
        <v>0</v>
      </c>
      <c r="L369" s="31">
        <v>0</v>
      </c>
      <c r="M369" s="24">
        <f>ROUND(G369*L369,P4)</f>
        <v>0</v>
      </c>
      <c r="N369" s="25" t="s">
        <v>835</v>
      </c>
      <c r="O369" s="32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183</v>
      </c>
      <c r="E370" s="27" t="s">
        <v>4118</v>
      </c>
    </row>
    <row r="371">
      <c r="A371" s="1" t="s">
        <v>184</v>
      </c>
    </row>
    <row r="372">
      <c r="A372" s="1" t="s">
        <v>185</v>
      </c>
      <c r="E372" s="27" t="s">
        <v>180</v>
      </c>
    </row>
    <row r="373">
      <c r="A373" s="1" t="s">
        <v>178</v>
      </c>
      <c r="B373" s="1">
        <v>37</v>
      </c>
      <c r="C373" s="26" t="s">
        <v>4119</v>
      </c>
      <c r="D373" t="s">
        <v>180</v>
      </c>
      <c r="E373" s="27" t="s">
        <v>4120</v>
      </c>
      <c r="F373" s="28" t="s">
        <v>182</v>
      </c>
      <c r="G373" s="29">
        <v>5.0739999999999998</v>
      </c>
      <c r="H373" s="28">
        <v>2.5019800000000001</v>
      </c>
      <c r="I373" s="30">
        <f>ROUND(G373*H373,P4)</f>
        <v>0</v>
      </c>
      <c r="L373" s="31">
        <v>0</v>
      </c>
      <c r="M373" s="24">
        <f>ROUND(G373*L373,P4)</f>
        <v>0</v>
      </c>
      <c r="N373" s="25" t="s">
        <v>835</v>
      </c>
      <c r="O373" s="32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183</v>
      </c>
      <c r="E374" s="27" t="s">
        <v>4120</v>
      </c>
    </row>
    <row r="375" ht="153">
      <c r="A375" s="1" t="s">
        <v>184</v>
      </c>
      <c r="E375" s="33" t="s">
        <v>4121</v>
      </c>
    </row>
    <row r="376">
      <c r="A376" s="1" t="s">
        <v>185</v>
      </c>
      <c r="E376" s="27" t="s">
        <v>180</v>
      </c>
    </row>
    <row r="377">
      <c r="A377" s="1" t="s">
        <v>178</v>
      </c>
      <c r="B377" s="1">
        <v>38</v>
      </c>
      <c r="C377" s="26" t="s">
        <v>4122</v>
      </c>
      <c r="D377" t="s">
        <v>180</v>
      </c>
      <c r="E377" s="27" t="s">
        <v>4123</v>
      </c>
      <c r="F377" s="28" t="s">
        <v>201</v>
      </c>
      <c r="G377" s="29">
        <v>35.756999999999998</v>
      </c>
      <c r="H377" s="28">
        <v>0.011169999999999999</v>
      </c>
      <c r="I377" s="30">
        <f>ROUND(G377*H377,P4)</f>
        <v>0</v>
      </c>
      <c r="L377" s="31">
        <v>0</v>
      </c>
      <c r="M377" s="24">
        <f>ROUND(G377*L377,P4)</f>
        <v>0</v>
      </c>
      <c r="N377" s="25" t="s">
        <v>835</v>
      </c>
      <c r="O377" s="32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183</v>
      </c>
      <c r="E378" s="27" t="s">
        <v>4123</v>
      </c>
    </row>
    <row r="379" ht="153">
      <c r="A379" s="1" t="s">
        <v>184</v>
      </c>
      <c r="E379" s="33" t="s">
        <v>4124</v>
      </c>
    </row>
    <row r="380">
      <c r="A380" s="1" t="s">
        <v>185</v>
      </c>
      <c r="E380" s="27" t="s">
        <v>180</v>
      </c>
    </row>
    <row r="381">
      <c r="A381" s="1" t="s">
        <v>178</v>
      </c>
      <c r="B381" s="1">
        <v>39</v>
      </c>
      <c r="C381" s="26" t="s">
        <v>4125</v>
      </c>
      <c r="D381" t="s">
        <v>180</v>
      </c>
      <c r="E381" s="27" t="s">
        <v>4126</v>
      </c>
      <c r="F381" s="28" t="s">
        <v>201</v>
      </c>
      <c r="G381" s="29">
        <v>35.756999999999998</v>
      </c>
      <c r="H381" s="28">
        <v>0</v>
      </c>
      <c r="I381" s="30">
        <f>ROUND(G381*H381,P4)</f>
        <v>0</v>
      </c>
      <c r="L381" s="31">
        <v>0</v>
      </c>
      <c r="M381" s="24">
        <f>ROUND(G381*L381,P4)</f>
        <v>0</v>
      </c>
      <c r="N381" s="25" t="s">
        <v>835</v>
      </c>
      <c r="O381" s="32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183</v>
      </c>
      <c r="E382" s="27" t="s">
        <v>4126</v>
      </c>
    </row>
    <row r="383">
      <c r="A383" s="1" t="s">
        <v>184</v>
      </c>
    </row>
    <row r="384">
      <c r="A384" s="1" t="s">
        <v>185</v>
      </c>
      <c r="E384" s="27" t="s">
        <v>180</v>
      </c>
    </row>
    <row r="385">
      <c r="A385" s="1" t="s">
        <v>178</v>
      </c>
      <c r="B385" s="1">
        <v>40</v>
      </c>
      <c r="C385" s="26" t="s">
        <v>4127</v>
      </c>
      <c r="D385" t="s">
        <v>180</v>
      </c>
      <c r="E385" s="27" t="s">
        <v>4128</v>
      </c>
      <c r="F385" s="28" t="s">
        <v>374</v>
      </c>
      <c r="G385" s="29">
        <v>2.7970000000000002</v>
      </c>
      <c r="H385" s="28">
        <v>1.05291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835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183</v>
      </c>
      <c r="E386" s="27" t="s">
        <v>4128</v>
      </c>
    </row>
    <row r="387" ht="38.25">
      <c r="A387" s="1" t="s">
        <v>184</v>
      </c>
      <c r="E387" s="33" t="s">
        <v>4129</v>
      </c>
    </row>
    <row r="388">
      <c r="A388" s="1" t="s">
        <v>185</v>
      </c>
      <c r="E388" s="27" t="s">
        <v>180</v>
      </c>
    </row>
    <row r="389">
      <c r="A389" s="1" t="s">
        <v>178</v>
      </c>
      <c r="B389" s="1">
        <v>34</v>
      </c>
      <c r="C389" s="26" t="s">
        <v>4130</v>
      </c>
      <c r="D389" t="s">
        <v>180</v>
      </c>
      <c r="E389" s="27" t="s">
        <v>4131</v>
      </c>
      <c r="F389" s="28" t="s">
        <v>182</v>
      </c>
      <c r="G389" s="29">
        <v>17.640000000000001</v>
      </c>
      <c r="H389" s="28">
        <v>2.6000000000000001</v>
      </c>
      <c r="I389" s="30">
        <f>ROUND(G389*H389,P4)</f>
        <v>0</v>
      </c>
      <c r="L389" s="31">
        <v>0</v>
      </c>
      <c r="M389" s="24">
        <f>ROUND(G389*L389,P4)</f>
        <v>0</v>
      </c>
      <c r="N389" s="25" t="s">
        <v>835</v>
      </c>
      <c r="O389" s="32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183</v>
      </c>
      <c r="E390" s="27" t="s">
        <v>4131</v>
      </c>
    </row>
    <row r="391" ht="51">
      <c r="A391" s="1" t="s">
        <v>184</v>
      </c>
      <c r="E391" s="33" t="s">
        <v>4132</v>
      </c>
    </row>
    <row r="392">
      <c r="A392" s="1" t="s">
        <v>185</v>
      </c>
      <c r="E392" s="27" t="s">
        <v>180</v>
      </c>
    </row>
    <row r="393">
      <c r="A393" s="1" t="s">
        <v>175</v>
      </c>
      <c r="C393" s="22" t="s">
        <v>2997</v>
      </c>
      <c r="E393" s="23" t="s">
        <v>2998</v>
      </c>
      <c r="L393" s="24">
        <f>SUMIFS(L394:L513,A394:A513,"P")</f>
        <v>0</v>
      </c>
      <c r="M393" s="24">
        <f>SUMIFS(M394:M513,A394:A513,"P")</f>
        <v>0</v>
      </c>
      <c r="N393" s="25"/>
    </row>
    <row r="394">
      <c r="A394" s="1" t="s">
        <v>178</v>
      </c>
      <c r="B394" s="1">
        <v>57</v>
      </c>
      <c r="C394" s="26" t="s">
        <v>4133</v>
      </c>
      <c r="D394" t="s">
        <v>180</v>
      </c>
      <c r="E394" s="27" t="s">
        <v>4134</v>
      </c>
      <c r="F394" s="28" t="s">
        <v>201</v>
      </c>
      <c r="G394" s="29">
        <v>54.835000000000001</v>
      </c>
      <c r="H394" s="28">
        <v>0.0019599999999999999</v>
      </c>
      <c r="I394" s="30">
        <f>ROUND(G394*H394,P4)</f>
        <v>0</v>
      </c>
      <c r="L394" s="31">
        <v>0</v>
      </c>
      <c r="M394" s="24">
        <f>ROUND(G394*L394,P4)</f>
        <v>0</v>
      </c>
      <c r="N394" s="25" t="s">
        <v>835</v>
      </c>
      <c r="O394" s="32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183</v>
      </c>
      <c r="E395" s="27" t="s">
        <v>4134</v>
      </c>
    </row>
    <row r="396" ht="25.5">
      <c r="A396" s="1" t="s">
        <v>184</v>
      </c>
      <c r="E396" s="33" t="s">
        <v>4135</v>
      </c>
    </row>
    <row r="397">
      <c r="A397" s="1" t="s">
        <v>185</v>
      </c>
      <c r="E397" s="27" t="s">
        <v>180</v>
      </c>
    </row>
    <row r="398">
      <c r="A398" s="1" t="s">
        <v>178</v>
      </c>
      <c r="B398" s="1">
        <v>55</v>
      </c>
      <c r="C398" s="26" t="s">
        <v>4136</v>
      </c>
      <c r="D398" t="s">
        <v>180</v>
      </c>
      <c r="E398" s="27" t="s">
        <v>4137</v>
      </c>
      <c r="F398" s="28" t="s">
        <v>201</v>
      </c>
      <c r="G398" s="29">
        <v>50.048000000000002</v>
      </c>
      <c r="H398" s="28">
        <v>0.0028999999999999998</v>
      </c>
      <c r="I398" s="30">
        <f>ROUND(G398*H398,P4)</f>
        <v>0</v>
      </c>
      <c r="L398" s="31">
        <v>0</v>
      </c>
      <c r="M398" s="24">
        <f>ROUND(G398*L398,P4)</f>
        <v>0</v>
      </c>
      <c r="N398" s="25" t="s">
        <v>835</v>
      </c>
      <c r="O398" s="32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183</v>
      </c>
      <c r="E399" s="27" t="s">
        <v>4137</v>
      </c>
    </row>
    <row r="400" ht="63.75">
      <c r="A400" s="1" t="s">
        <v>184</v>
      </c>
      <c r="E400" s="33" t="s">
        <v>4138</v>
      </c>
    </row>
    <row r="401">
      <c r="A401" s="1" t="s">
        <v>185</v>
      </c>
      <c r="E401" s="27" t="s">
        <v>180</v>
      </c>
    </row>
    <row r="402">
      <c r="A402" s="1" t="s">
        <v>178</v>
      </c>
      <c r="B402" s="1">
        <v>69</v>
      </c>
      <c r="C402" s="26" t="s">
        <v>4139</v>
      </c>
      <c r="D402" t="s">
        <v>180</v>
      </c>
      <c r="E402" s="27" t="s">
        <v>4140</v>
      </c>
      <c r="F402" s="28" t="s">
        <v>207</v>
      </c>
      <c r="G402" s="29">
        <v>3</v>
      </c>
      <c r="H402" s="28">
        <v>0.01489</v>
      </c>
      <c r="I402" s="30">
        <f>ROUND(G402*H402,P4)</f>
        <v>0</v>
      </c>
      <c r="L402" s="31">
        <v>0</v>
      </c>
      <c r="M402" s="24">
        <f>ROUND(G402*L402,P4)</f>
        <v>0</v>
      </c>
      <c r="N402" s="25" t="s">
        <v>835</v>
      </c>
      <c r="O402" s="32">
        <f>M402*AA402</f>
        <v>0</v>
      </c>
      <c r="P402" s="1">
        <v>3</v>
      </c>
      <c r="AA402" s="1">
        <f>IF(P402=1,$O$3,IF(P402=2,$O$4,$O$5))</f>
        <v>0</v>
      </c>
    </row>
    <row r="403">
      <c r="A403" s="1" t="s">
        <v>183</v>
      </c>
      <c r="E403" s="27" t="s">
        <v>4140</v>
      </c>
    </row>
    <row r="404">
      <c r="A404" s="1" t="s">
        <v>184</v>
      </c>
    </row>
    <row r="405">
      <c r="A405" s="1" t="s">
        <v>185</v>
      </c>
      <c r="E405" s="27" t="s">
        <v>180</v>
      </c>
    </row>
    <row r="406">
      <c r="A406" s="1" t="s">
        <v>178</v>
      </c>
      <c r="B406" s="1">
        <v>70</v>
      </c>
      <c r="C406" s="26" t="s">
        <v>4141</v>
      </c>
      <c r="D406" t="s">
        <v>180</v>
      </c>
      <c r="E406" s="27" t="s">
        <v>4142</v>
      </c>
      <c r="F406" s="28" t="s">
        <v>207</v>
      </c>
      <c r="G406" s="29">
        <v>6</v>
      </c>
      <c r="H406" s="28">
        <v>0.01521</v>
      </c>
      <c r="I406" s="30">
        <f>ROUND(G406*H406,P4)</f>
        <v>0</v>
      </c>
      <c r="L406" s="31">
        <v>0</v>
      </c>
      <c r="M406" s="24">
        <f>ROUND(G406*L406,P4)</f>
        <v>0</v>
      </c>
      <c r="N406" s="25" t="s">
        <v>835</v>
      </c>
      <c r="O406" s="32">
        <f>M406*AA406</f>
        <v>0</v>
      </c>
      <c r="P406" s="1">
        <v>3</v>
      </c>
      <c r="AA406" s="1">
        <f>IF(P406=1,$O$3,IF(P406=2,$O$4,$O$5))</f>
        <v>0</v>
      </c>
    </row>
    <row r="407">
      <c r="A407" s="1" t="s">
        <v>183</v>
      </c>
      <c r="E407" s="27" t="s">
        <v>4142</v>
      </c>
    </row>
    <row r="408">
      <c r="A408" s="1" t="s">
        <v>184</v>
      </c>
    </row>
    <row r="409">
      <c r="A409" s="1" t="s">
        <v>185</v>
      </c>
      <c r="E409" s="27" t="s">
        <v>180</v>
      </c>
    </row>
    <row r="410">
      <c r="A410" s="1" t="s">
        <v>178</v>
      </c>
      <c r="B410" s="1">
        <v>41</v>
      </c>
      <c r="C410" s="26" t="s">
        <v>4143</v>
      </c>
      <c r="D410" t="s">
        <v>180</v>
      </c>
      <c r="E410" s="27" t="s">
        <v>4144</v>
      </c>
      <c r="F410" s="28" t="s">
        <v>201</v>
      </c>
      <c r="G410" s="29">
        <v>65.870000000000005</v>
      </c>
      <c r="H410" s="28">
        <v>0</v>
      </c>
      <c r="I410" s="30">
        <f>ROUND(G410*H410,P4)</f>
        <v>0</v>
      </c>
      <c r="L410" s="31">
        <v>0</v>
      </c>
      <c r="M410" s="24">
        <f>ROUND(G410*L410,P4)</f>
        <v>0</v>
      </c>
      <c r="N410" s="25" t="s">
        <v>835</v>
      </c>
      <c r="O410" s="32">
        <f>M410*AA410</f>
        <v>0</v>
      </c>
      <c r="P410" s="1">
        <v>3</v>
      </c>
      <c r="AA410" s="1">
        <f>IF(P410=1,$O$3,IF(P410=2,$O$4,$O$5))</f>
        <v>0</v>
      </c>
    </row>
    <row r="411">
      <c r="A411" s="1" t="s">
        <v>183</v>
      </c>
      <c r="E411" s="27" t="s">
        <v>4144</v>
      </c>
    </row>
    <row r="412" ht="63.75">
      <c r="A412" s="1" t="s">
        <v>184</v>
      </c>
      <c r="E412" s="33" t="s">
        <v>4145</v>
      </c>
    </row>
    <row r="413">
      <c r="A413" s="1" t="s">
        <v>185</v>
      </c>
      <c r="E413" s="27" t="s">
        <v>180</v>
      </c>
    </row>
    <row r="414" ht="25.5">
      <c r="A414" s="1" t="s">
        <v>178</v>
      </c>
      <c r="B414" s="1">
        <v>42</v>
      </c>
      <c r="C414" s="26" t="s">
        <v>4146</v>
      </c>
      <c r="D414" t="s">
        <v>180</v>
      </c>
      <c r="E414" s="27" t="s">
        <v>4147</v>
      </c>
      <c r="F414" s="28" t="s">
        <v>201</v>
      </c>
      <c r="G414" s="29">
        <v>65.870000000000005</v>
      </c>
      <c r="H414" s="28">
        <v>0.0020999999999999999</v>
      </c>
      <c r="I414" s="30">
        <f>ROUND(G414*H414,P4)</f>
        <v>0</v>
      </c>
      <c r="L414" s="31">
        <v>0</v>
      </c>
      <c r="M414" s="24">
        <f>ROUND(G414*L414,P4)</f>
        <v>0</v>
      </c>
      <c r="N414" s="25" t="s">
        <v>835</v>
      </c>
      <c r="O414" s="32">
        <f>M414*AA414</f>
        <v>0</v>
      </c>
      <c r="P414" s="1">
        <v>3</v>
      </c>
      <c r="AA414" s="1">
        <f>IF(P414=1,$O$3,IF(P414=2,$O$4,$O$5))</f>
        <v>0</v>
      </c>
    </row>
    <row r="415" ht="25.5">
      <c r="A415" s="1" t="s">
        <v>183</v>
      </c>
      <c r="E415" s="27" t="s">
        <v>4147</v>
      </c>
    </row>
    <row r="416" ht="63.75">
      <c r="A416" s="1" t="s">
        <v>184</v>
      </c>
      <c r="E416" s="33" t="s">
        <v>4145</v>
      </c>
    </row>
    <row r="417">
      <c r="A417" s="1" t="s">
        <v>185</v>
      </c>
      <c r="E417" s="27" t="s">
        <v>180</v>
      </c>
    </row>
    <row r="418">
      <c r="A418" s="1" t="s">
        <v>178</v>
      </c>
      <c r="B418" s="1">
        <v>43</v>
      </c>
      <c r="C418" s="26" t="s">
        <v>4148</v>
      </c>
      <c r="D418" t="s">
        <v>180</v>
      </c>
      <c r="E418" s="27" t="s">
        <v>4149</v>
      </c>
      <c r="F418" s="28" t="s">
        <v>201</v>
      </c>
      <c r="G418" s="29">
        <v>65.870000000000005</v>
      </c>
      <c r="H418" s="28">
        <v>0.0073499999999999998</v>
      </c>
      <c r="I418" s="30">
        <f>ROUND(G418*H418,P4)</f>
        <v>0</v>
      </c>
      <c r="L418" s="31">
        <v>0</v>
      </c>
      <c r="M418" s="24">
        <f>ROUND(G418*L418,P4)</f>
        <v>0</v>
      </c>
      <c r="N418" s="25" t="s">
        <v>835</v>
      </c>
      <c r="O418" s="32">
        <f>M418*AA418</f>
        <v>0</v>
      </c>
      <c r="P418" s="1">
        <v>3</v>
      </c>
      <c r="AA418" s="1">
        <f>IF(P418=1,$O$3,IF(P418=2,$O$4,$O$5))</f>
        <v>0</v>
      </c>
    </row>
    <row r="419">
      <c r="A419" s="1" t="s">
        <v>183</v>
      </c>
      <c r="E419" s="27" t="s">
        <v>4149</v>
      </c>
    </row>
    <row r="420" ht="63.75">
      <c r="A420" s="1" t="s">
        <v>184</v>
      </c>
      <c r="E420" s="33" t="s">
        <v>4145</v>
      </c>
    </row>
    <row r="421">
      <c r="A421" s="1" t="s">
        <v>185</v>
      </c>
      <c r="E421" s="27" t="s">
        <v>180</v>
      </c>
    </row>
    <row r="422">
      <c r="A422" s="1" t="s">
        <v>178</v>
      </c>
      <c r="B422" s="1">
        <v>44</v>
      </c>
      <c r="C422" s="26" t="s">
        <v>4150</v>
      </c>
      <c r="D422" t="s">
        <v>180</v>
      </c>
      <c r="E422" s="27" t="s">
        <v>4151</v>
      </c>
      <c r="F422" s="28" t="s">
        <v>201</v>
      </c>
      <c r="G422" s="29">
        <v>65.870000000000005</v>
      </c>
      <c r="H422" s="28">
        <v>0.0043800000000000002</v>
      </c>
      <c r="I422" s="30">
        <f>ROUND(G422*H422,P4)</f>
        <v>0</v>
      </c>
      <c r="L422" s="31">
        <v>0</v>
      </c>
      <c r="M422" s="24">
        <f>ROUND(G422*L422,P4)</f>
        <v>0</v>
      </c>
      <c r="N422" s="25" t="s">
        <v>835</v>
      </c>
      <c r="O422" s="32">
        <f>M422*AA422</f>
        <v>0</v>
      </c>
      <c r="P422" s="1">
        <v>3</v>
      </c>
      <c r="AA422" s="1">
        <f>IF(P422=1,$O$3,IF(P422=2,$O$4,$O$5))</f>
        <v>0</v>
      </c>
    </row>
    <row r="423">
      <c r="A423" s="1" t="s">
        <v>183</v>
      </c>
      <c r="E423" s="27" t="s">
        <v>4151</v>
      </c>
    </row>
    <row r="424" ht="63.75">
      <c r="A424" s="1" t="s">
        <v>184</v>
      </c>
      <c r="E424" s="33" t="s">
        <v>4145</v>
      </c>
    </row>
    <row r="425">
      <c r="A425" s="1" t="s">
        <v>185</v>
      </c>
      <c r="E425" s="27" t="s">
        <v>180</v>
      </c>
    </row>
    <row r="426">
      <c r="A426" s="1" t="s">
        <v>178</v>
      </c>
      <c r="B426" s="1">
        <v>45</v>
      </c>
      <c r="C426" s="26" t="s">
        <v>4152</v>
      </c>
      <c r="D426" t="s">
        <v>180</v>
      </c>
      <c r="E426" s="27" t="s">
        <v>4153</v>
      </c>
      <c r="F426" s="28" t="s">
        <v>201</v>
      </c>
      <c r="G426" s="29">
        <v>65.870000000000005</v>
      </c>
      <c r="H426" s="28">
        <v>0.018380000000000001</v>
      </c>
      <c r="I426" s="30">
        <f>ROUND(G426*H426,P4)</f>
        <v>0</v>
      </c>
      <c r="L426" s="31">
        <v>0</v>
      </c>
      <c r="M426" s="24">
        <f>ROUND(G426*L426,P4)</f>
        <v>0</v>
      </c>
      <c r="N426" s="25" t="s">
        <v>835</v>
      </c>
      <c r="O426" s="32">
        <f>M426*AA426</f>
        <v>0</v>
      </c>
      <c r="P426" s="1">
        <v>3</v>
      </c>
      <c r="AA426" s="1">
        <f>IF(P426=1,$O$3,IF(P426=2,$O$4,$O$5))</f>
        <v>0</v>
      </c>
    </row>
    <row r="427">
      <c r="A427" s="1" t="s">
        <v>183</v>
      </c>
      <c r="E427" s="27" t="s">
        <v>4153</v>
      </c>
    </row>
    <row r="428" ht="63.75">
      <c r="A428" s="1" t="s">
        <v>184</v>
      </c>
      <c r="E428" s="33" t="s">
        <v>4145</v>
      </c>
    </row>
    <row r="429">
      <c r="A429" s="1" t="s">
        <v>185</v>
      </c>
      <c r="E429" s="27" t="s">
        <v>180</v>
      </c>
    </row>
    <row r="430" ht="25.5">
      <c r="A430" s="1" t="s">
        <v>178</v>
      </c>
      <c r="B430" s="1">
        <v>46</v>
      </c>
      <c r="C430" s="26" t="s">
        <v>4154</v>
      </c>
      <c r="D430" t="s">
        <v>180</v>
      </c>
      <c r="E430" s="27" t="s">
        <v>4155</v>
      </c>
      <c r="F430" s="28" t="s">
        <v>201</v>
      </c>
      <c r="G430" s="29">
        <v>65.870000000000005</v>
      </c>
      <c r="H430" s="28">
        <v>0.0079000000000000008</v>
      </c>
      <c r="I430" s="30">
        <f>ROUND(G430*H430,P4)</f>
        <v>0</v>
      </c>
      <c r="L430" s="31">
        <v>0</v>
      </c>
      <c r="M430" s="24">
        <f>ROUND(G430*L430,P4)</f>
        <v>0</v>
      </c>
      <c r="N430" s="25" t="s">
        <v>835</v>
      </c>
      <c r="O430" s="32">
        <f>M430*AA430</f>
        <v>0</v>
      </c>
      <c r="P430" s="1">
        <v>3</v>
      </c>
      <c r="AA430" s="1">
        <f>IF(P430=1,$O$3,IF(P430=2,$O$4,$O$5))</f>
        <v>0</v>
      </c>
    </row>
    <row r="431" ht="25.5">
      <c r="A431" s="1" t="s">
        <v>183</v>
      </c>
      <c r="E431" s="27" t="s">
        <v>4155</v>
      </c>
    </row>
    <row r="432" ht="38.25">
      <c r="A432" s="1" t="s">
        <v>184</v>
      </c>
      <c r="E432" s="33" t="s">
        <v>4156</v>
      </c>
    </row>
    <row r="433">
      <c r="A433" s="1" t="s">
        <v>185</v>
      </c>
      <c r="E433" s="27" t="s">
        <v>180</v>
      </c>
    </row>
    <row r="434">
      <c r="A434" s="1" t="s">
        <v>178</v>
      </c>
      <c r="B434" s="1">
        <v>47</v>
      </c>
      <c r="C434" s="26" t="s">
        <v>4157</v>
      </c>
      <c r="D434" t="s">
        <v>180</v>
      </c>
      <c r="E434" s="27" t="s">
        <v>4158</v>
      </c>
      <c r="F434" s="28" t="s">
        <v>201</v>
      </c>
      <c r="G434" s="29">
        <v>436.69099999999997</v>
      </c>
      <c r="H434" s="28">
        <v>0.0073499999999999998</v>
      </c>
      <c r="I434" s="30">
        <f>ROUND(G434*H434,P4)</f>
        <v>0</v>
      </c>
      <c r="L434" s="31">
        <v>0</v>
      </c>
      <c r="M434" s="24">
        <f>ROUND(G434*L434,P4)</f>
        <v>0</v>
      </c>
      <c r="N434" s="25" t="s">
        <v>835</v>
      </c>
      <c r="O434" s="32">
        <f>M434*AA434</f>
        <v>0</v>
      </c>
      <c r="P434" s="1">
        <v>3</v>
      </c>
      <c r="AA434" s="1">
        <f>IF(P434=1,$O$3,IF(P434=2,$O$4,$O$5))</f>
        <v>0</v>
      </c>
    </row>
    <row r="435">
      <c r="A435" s="1" t="s">
        <v>183</v>
      </c>
      <c r="E435" s="27" t="s">
        <v>4158</v>
      </c>
    </row>
    <row r="436" ht="38.25">
      <c r="A436" s="1" t="s">
        <v>184</v>
      </c>
      <c r="E436" s="33" t="s">
        <v>4159</v>
      </c>
    </row>
    <row r="437">
      <c r="A437" s="1" t="s">
        <v>185</v>
      </c>
      <c r="E437" s="27" t="s">
        <v>180</v>
      </c>
    </row>
    <row r="438">
      <c r="A438" s="1" t="s">
        <v>178</v>
      </c>
      <c r="B438" s="1">
        <v>48</v>
      </c>
      <c r="C438" s="26" t="s">
        <v>4160</v>
      </c>
      <c r="D438" t="s">
        <v>180</v>
      </c>
      <c r="E438" s="27" t="s">
        <v>4161</v>
      </c>
      <c r="F438" s="28" t="s">
        <v>201</v>
      </c>
      <c r="G438" s="29">
        <v>363.63</v>
      </c>
      <c r="H438" s="28">
        <v>0.0043800000000000002</v>
      </c>
      <c r="I438" s="30">
        <f>ROUND(G438*H438,P4)</f>
        <v>0</v>
      </c>
      <c r="L438" s="31">
        <v>0</v>
      </c>
      <c r="M438" s="24">
        <f>ROUND(G438*L438,P4)</f>
        <v>0</v>
      </c>
      <c r="N438" s="25" t="s">
        <v>835</v>
      </c>
      <c r="O438" s="32">
        <f>M438*AA438</f>
        <v>0</v>
      </c>
      <c r="P438" s="1">
        <v>3</v>
      </c>
      <c r="AA438" s="1">
        <f>IF(P438=1,$O$3,IF(P438=2,$O$4,$O$5))</f>
        <v>0</v>
      </c>
    </row>
    <row r="439">
      <c r="A439" s="1" t="s">
        <v>183</v>
      </c>
      <c r="E439" s="27" t="s">
        <v>4161</v>
      </c>
    </row>
    <row r="440" ht="165.75">
      <c r="A440" s="1" t="s">
        <v>184</v>
      </c>
      <c r="E440" s="33" t="s">
        <v>4162</v>
      </c>
    </row>
    <row r="441">
      <c r="A441" s="1" t="s">
        <v>185</v>
      </c>
      <c r="E441" s="27" t="s">
        <v>180</v>
      </c>
    </row>
    <row r="442">
      <c r="A442" s="1" t="s">
        <v>178</v>
      </c>
      <c r="B442" s="1">
        <v>49</v>
      </c>
      <c r="C442" s="26" t="s">
        <v>4163</v>
      </c>
      <c r="D442" t="s">
        <v>180</v>
      </c>
      <c r="E442" s="27" t="s">
        <v>4164</v>
      </c>
      <c r="F442" s="28" t="s">
        <v>201</v>
      </c>
      <c r="G442" s="29">
        <v>73.061000000000007</v>
      </c>
      <c r="H442" s="28">
        <v>0.01575</v>
      </c>
      <c r="I442" s="30">
        <f>ROUND(G442*H442,P4)</f>
        <v>0</v>
      </c>
      <c r="L442" s="31">
        <v>0</v>
      </c>
      <c r="M442" s="24">
        <f>ROUND(G442*L442,P4)</f>
        <v>0</v>
      </c>
      <c r="N442" s="25" t="s">
        <v>835</v>
      </c>
      <c r="O442" s="32">
        <f>M442*AA442</f>
        <v>0</v>
      </c>
      <c r="P442" s="1">
        <v>3</v>
      </c>
      <c r="AA442" s="1">
        <f>IF(P442=1,$O$3,IF(P442=2,$O$4,$O$5))</f>
        <v>0</v>
      </c>
    </row>
    <row r="443">
      <c r="A443" s="1" t="s">
        <v>183</v>
      </c>
      <c r="E443" s="27" t="s">
        <v>4164</v>
      </c>
    </row>
    <row r="444" ht="153">
      <c r="A444" s="1" t="s">
        <v>184</v>
      </c>
      <c r="E444" s="33" t="s">
        <v>4165</v>
      </c>
    </row>
    <row r="445">
      <c r="A445" s="1" t="s">
        <v>185</v>
      </c>
      <c r="E445" s="27" t="s">
        <v>180</v>
      </c>
    </row>
    <row r="446">
      <c r="A446" s="1" t="s">
        <v>178</v>
      </c>
      <c r="B446" s="1">
        <v>50</v>
      </c>
      <c r="C446" s="26" t="s">
        <v>4166</v>
      </c>
      <c r="D446" t="s">
        <v>180</v>
      </c>
      <c r="E446" s="27" t="s">
        <v>4167</v>
      </c>
      <c r="F446" s="28" t="s">
        <v>201</v>
      </c>
      <c r="G446" s="29">
        <v>363.63</v>
      </c>
      <c r="H446" s="28">
        <v>0.018380000000000001</v>
      </c>
      <c r="I446" s="30">
        <f>ROUND(G446*H446,P4)</f>
        <v>0</v>
      </c>
      <c r="L446" s="31">
        <v>0</v>
      </c>
      <c r="M446" s="24">
        <f>ROUND(G446*L446,P4)</f>
        <v>0</v>
      </c>
      <c r="N446" s="25" t="s">
        <v>835</v>
      </c>
      <c r="O446" s="32">
        <f>M446*AA446</f>
        <v>0</v>
      </c>
      <c r="P446" s="1">
        <v>3</v>
      </c>
      <c r="AA446" s="1">
        <f>IF(P446=1,$O$3,IF(P446=2,$O$4,$O$5))</f>
        <v>0</v>
      </c>
    </row>
    <row r="447">
      <c r="A447" s="1" t="s">
        <v>183</v>
      </c>
      <c r="E447" s="27" t="s">
        <v>4167</v>
      </c>
    </row>
    <row r="448" ht="165.75">
      <c r="A448" s="1" t="s">
        <v>184</v>
      </c>
      <c r="E448" s="33" t="s">
        <v>4162</v>
      </c>
    </row>
    <row r="449">
      <c r="A449" s="1" t="s">
        <v>185</v>
      </c>
      <c r="E449" s="27" t="s">
        <v>180</v>
      </c>
    </row>
    <row r="450">
      <c r="A450" s="1" t="s">
        <v>178</v>
      </c>
      <c r="B450" s="1">
        <v>51</v>
      </c>
      <c r="C450" s="26" t="s">
        <v>4168</v>
      </c>
      <c r="D450" t="s">
        <v>180</v>
      </c>
      <c r="E450" s="27" t="s">
        <v>4169</v>
      </c>
      <c r="F450" s="28" t="s">
        <v>201</v>
      </c>
      <c r="G450" s="29">
        <v>174.08000000000001</v>
      </c>
      <c r="H450" s="28">
        <v>0.0073499999999999998</v>
      </c>
      <c r="I450" s="30">
        <f>ROUND(G450*H450,P4)</f>
        <v>0</v>
      </c>
      <c r="L450" s="31">
        <v>0</v>
      </c>
      <c r="M450" s="24">
        <f>ROUND(G450*L450,P4)</f>
        <v>0</v>
      </c>
      <c r="N450" s="25" t="s">
        <v>835</v>
      </c>
      <c r="O450" s="32">
        <f>M450*AA450</f>
        <v>0</v>
      </c>
      <c r="P450" s="1">
        <v>3</v>
      </c>
      <c r="AA450" s="1">
        <f>IF(P450=1,$O$3,IF(P450=2,$O$4,$O$5))</f>
        <v>0</v>
      </c>
    </row>
    <row r="451">
      <c r="A451" s="1" t="s">
        <v>183</v>
      </c>
      <c r="E451" s="27" t="s">
        <v>4169</v>
      </c>
    </row>
    <row r="452" ht="38.25">
      <c r="A452" s="1" t="s">
        <v>184</v>
      </c>
      <c r="E452" s="33" t="s">
        <v>4170</v>
      </c>
    </row>
    <row r="453">
      <c r="A453" s="1" t="s">
        <v>185</v>
      </c>
      <c r="E453" s="27" t="s">
        <v>180</v>
      </c>
    </row>
    <row r="454">
      <c r="A454" s="1" t="s">
        <v>178</v>
      </c>
      <c r="B454" s="1">
        <v>52</v>
      </c>
      <c r="C454" s="26" t="s">
        <v>4171</v>
      </c>
      <c r="D454" t="s">
        <v>180</v>
      </c>
      <c r="E454" s="27" t="s">
        <v>4172</v>
      </c>
      <c r="F454" s="28" t="s">
        <v>201</v>
      </c>
      <c r="G454" s="29">
        <v>174.08000000000001</v>
      </c>
      <c r="H454" s="28">
        <v>0.00025999999999999998</v>
      </c>
      <c r="I454" s="30">
        <f>ROUND(G454*H454,P4)</f>
        <v>0</v>
      </c>
      <c r="L454" s="31">
        <v>0</v>
      </c>
      <c r="M454" s="24">
        <f>ROUND(G454*L454,P4)</f>
        <v>0</v>
      </c>
      <c r="N454" s="25" t="s">
        <v>835</v>
      </c>
      <c r="O454" s="32">
        <f>M454*AA454</f>
        <v>0</v>
      </c>
      <c r="P454" s="1">
        <v>3</v>
      </c>
      <c r="AA454" s="1">
        <f>IF(P454=1,$O$3,IF(P454=2,$O$4,$O$5))</f>
        <v>0</v>
      </c>
    </row>
    <row r="455">
      <c r="A455" s="1" t="s">
        <v>183</v>
      </c>
      <c r="E455" s="27" t="s">
        <v>4172</v>
      </c>
    </row>
    <row r="456" ht="38.25">
      <c r="A456" s="1" t="s">
        <v>184</v>
      </c>
      <c r="E456" s="33" t="s">
        <v>4170</v>
      </c>
    </row>
    <row r="457">
      <c r="A457" s="1" t="s">
        <v>185</v>
      </c>
      <c r="E457" s="27" t="s">
        <v>180</v>
      </c>
    </row>
    <row r="458">
      <c r="A458" s="1" t="s">
        <v>178</v>
      </c>
      <c r="B458" s="1">
        <v>53</v>
      </c>
      <c r="C458" s="26" t="s">
        <v>4173</v>
      </c>
      <c r="D458" t="s">
        <v>180</v>
      </c>
      <c r="E458" s="27" t="s">
        <v>4174</v>
      </c>
      <c r="F458" s="28" t="s">
        <v>201</v>
      </c>
      <c r="G458" s="29">
        <v>174.08000000000001</v>
      </c>
      <c r="H458" s="28">
        <v>0.0043800000000000002</v>
      </c>
      <c r="I458" s="30">
        <f>ROUND(G458*H458,P4)</f>
        <v>0</v>
      </c>
      <c r="L458" s="31">
        <v>0</v>
      </c>
      <c r="M458" s="24">
        <f>ROUND(G458*L458,P4)</f>
        <v>0</v>
      </c>
      <c r="N458" s="25" t="s">
        <v>835</v>
      </c>
      <c r="O458" s="32">
        <f>M458*AA458</f>
        <v>0</v>
      </c>
      <c r="P458" s="1">
        <v>3</v>
      </c>
      <c r="AA458" s="1">
        <f>IF(P458=1,$O$3,IF(P458=2,$O$4,$O$5))</f>
        <v>0</v>
      </c>
    </row>
    <row r="459">
      <c r="A459" s="1" t="s">
        <v>183</v>
      </c>
      <c r="E459" s="27" t="s">
        <v>4174</v>
      </c>
    </row>
    <row r="460" ht="38.25">
      <c r="A460" s="1" t="s">
        <v>184</v>
      </c>
      <c r="E460" s="33" t="s">
        <v>4170</v>
      </c>
    </row>
    <row r="461">
      <c r="A461" s="1" t="s">
        <v>185</v>
      </c>
      <c r="E461" s="27" t="s">
        <v>180</v>
      </c>
    </row>
    <row r="462">
      <c r="A462" s="1" t="s">
        <v>178</v>
      </c>
      <c r="B462" s="1">
        <v>60</v>
      </c>
      <c r="C462" s="26" t="s">
        <v>4175</v>
      </c>
      <c r="D462" t="s">
        <v>180</v>
      </c>
      <c r="E462" s="27" t="s">
        <v>4176</v>
      </c>
      <c r="F462" s="28" t="s">
        <v>201</v>
      </c>
      <c r="G462" s="29">
        <v>174.08000000000001</v>
      </c>
      <c r="H462" s="28">
        <v>0.00022000000000000001</v>
      </c>
      <c r="I462" s="30">
        <f>ROUND(G462*H462,P4)</f>
        <v>0</v>
      </c>
      <c r="L462" s="31">
        <v>0</v>
      </c>
      <c r="M462" s="24">
        <f>ROUND(G462*L462,P4)</f>
        <v>0</v>
      </c>
      <c r="N462" s="25" t="s">
        <v>835</v>
      </c>
      <c r="O462" s="32">
        <f>M462*AA462</f>
        <v>0</v>
      </c>
      <c r="P462" s="1">
        <v>3</v>
      </c>
      <c r="AA462" s="1">
        <f>IF(P462=1,$O$3,IF(P462=2,$O$4,$O$5))</f>
        <v>0</v>
      </c>
    </row>
    <row r="463">
      <c r="A463" s="1" t="s">
        <v>183</v>
      </c>
      <c r="E463" s="27" t="s">
        <v>4176</v>
      </c>
    </row>
    <row r="464" ht="38.25">
      <c r="A464" s="1" t="s">
        <v>184</v>
      </c>
      <c r="E464" s="33" t="s">
        <v>4177</v>
      </c>
    </row>
    <row r="465">
      <c r="A465" s="1" t="s">
        <v>185</v>
      </c>
      <c r="E465" s="27" t="s">
        <v>180</v>
      </c>
    </row>
    <row r="466" ht="25.5">
      <c r="A466" s="1" t="s">
        <v>178</v>
      </c>
      <c r="B466" s="1">
        <v>54</v>
      </c>
      <c r="C466" s="26" t="s">
        <v>4178</v>
      </c>
      <c r="D466" t="s">
        <v>180</v>
      </c>
      <c r="E466" s="27" t="s">
        <v>4179</v>
      </c>
      <c r="F466" s="28" t="s">
        <v>201</v>
      </c>
      <c r="G466" s="29">
        <v>43.520000000000003</v>
      </c>
      <c r="H466" s="28">
        <v>0.0085199999999999998</v>
      </c>
      <c r="I466" s="30">
        <f>ROUND(G466*H466,P4)</f>
        <v>0</v>
      </c>
      <c r="L466" s="31">
        <v>0</v>
      </c>
      <c r="M466" s="24">
        <f>ROUND(G466*L466,P4)</f>
        <v>0</v>
      </c>
      <c r="N466" s="25" t="s">
        <v>835</v>
      </c>
      <c r="O466" s="32">
        <f>M466*AA466</f>
        <v>0</v>
      </c>
      <c r="P466" s="1">
        <v>3</v>
      </c>
      <c r="AA466" s="1">
        <f>IF(P466=1,$O$3,IF(P466=2,$O$4,$O$5))</f>
        <v>0</v>
      </c>
    </row>
    <row r="467" ht="25.5">
      <c r="A467" s="1" t="s">
        <v>183</v>
      </c>
      <c r="E467" s="27" t="s">
        <v>4179</v>
      </c>
    </row>
    <row r="468" ht="38.25">
      <c r="A468" s="1" t="s">
        <v>184</v>
      </c>
      <c r="E468" s="33" t="s">
        <v>4180</v>
      </c>
    </row>
    <row r="469">
      <c r="A469" s="1" t="s">
        <v>185</v>
      </c>
      <c r="E469" s="27" t="s">
        <v>180</v>
      </c>
    </row>
    <row r="470" ht="25.5">
      <c r="A470" s="1" t="s">
        <v>178</v>
      </c>
      <c r="B470" s="1">
        <v>56</v>
      </c>
      <c r="C470" s="26" t="s">
        <v>4181</v>
      </c>
      <c r="D470" t="s">
        <v>180</v>
      </c>
      <c r="E470" s="27" t="s">
        <v>4182</v>
      </c>
      <c r="F470" s="28" t="s">
        <v>201</v>
      </c>
      <c r="G470" s="29">
        <v>52.223999999999997</v>
      </c>
      <c r="H470" s="28">
        <v>0.0086</v>
      </c>
      <c r="I470" s="30">
        <f>ROUND(G470*H470,P4)</f>
        <v>0</v>
      </c>
      <c r="L470" s="31">
        <v>0</v>
      </c>
      <c r="M470" s="24">
        <f>ROUND(G470*L470,P4)</f>
        <v>0</v>
      </c>
      <c r="N470" s="25" t="s">
        <v>835</v>
      </c>
      <c r="O470" s="32">
        <f>M470*AA470</f>
        <v>0</v>
      </c>
      <c r="P470" s="1">
        <v>3</v>
      </c>
      <c r="AA470" s="1">
        <f>IF(P470=1,$O$3,IF(P470=2,$O$4,$O$5))</f>
        <v>0</v>
      </c>
    </row>
    <row r="471" ht="25.5">
      <c r="A471" s="1" t="s">
        <v>183</v>
      </c>
      <c r="E471" s="27" t="s">
        <v>4182</v>
      </c>
    </row>
    <row r="472" ht="38.25">
      <c r="A472" s="1" t="s">
        <v>184</v>
      </c>
      <c r="E472" s="33" t="s">
        <v>4183</v>
      </c>
    </row>
    <row r="473">
      <c r="A473" s="1" t="s">
        <v>185</v>
      </c>
      <c r="E473" s="27" t="s">
        <v>180</v>
      </c>
    </row>
    <row r="474" ht="25.5">
      <c r="A474" s="1" t="s">
        <v>178</v>
      </c>
      <c r="B474" s="1">
        <v>58</v>
      </c>
      <c r="C474" s="26" t="s">
        <v>4184</v>
      </c>
      <c r="D474" t="s">
        <v>180</v>
      </c>
      <c r="E474" s="27" t="s">
        <v>4185</v>
      </c>
      <c r="F474" s="28" t="s">
        <v>201</v>
      </c>
      <c r="G474" s="29">
        <v>95.744</v>
      </c>
      <c r="H474" s="28">
        <v>8.0000000000000007E-05</v>
      </c>
      <c r="I474" s="30">
        <f>ROUND(G474*H474,P4)</f>
        <v>0</v>
      </c>
      <c r="L474" s="31">
        <v>0</v>
      </c>
      <c r="M474" s="24">
        <f>ROUND(G474*L474,P4)</f>
        <v>0</v>
      </c>
      <c r="N474" s="25" t="s">
        <v>835</v>
      </c>
      <c r="O474" s="32">
        <f>M474*AA474</f>
        <v>0</v>
      </c>
      <c r="P474" s="1">
        <v>3</v>
      </c>
      <c r="AA474" s="1">
        <f>IF(P474=1,$O$3,IF(P474=2,$O$4,$O$5))</f>
        <v>0</v>
      </c>
    </row>
    <row r="475" ht="25.5">
      <c r="A475" s="1" t="s">
        <v>183</v>
      </c>
      <c r="E475" s="27" t="s">
        <v>4185</v>
      </c>
    </row>
    <row r="476" ht="25.5">
      <c r="A476" s="1" t="s">
        <v>184</v>
      </c>
      <c r="E476" s="33" t="s">
        <v>4186</v>
      </c>
    </row>
    <row r="477">
      <c r="A477" s="1" t="s">
        <v>185</v>
      </c>
      <c r="E477" s="27" t="s">
        <v>180</v>
      </c>
    </row>
    <row r="478">
      <c r="A478" s="1" t="s">
        <v>178</v>
      </c>
      <c r="B478" s="1">
        <v>59</v>
      </c>
      <c r="C478" s="26" t="s">
        <v>4187</v>
      </c>
      <c r="D478" t="s">
        <v>180</v>
      </c>
      <c r="E478" s="27" t="s">
        <v>4188</v>
      </c>
      <c r="F478" s="28" t="s">
        <v>201</v>
      </c>
      <c r="G478" s="29">
        <v>174.08000000000001</v>
      </c>
      <c r="H478" s="28">
        <v>0.018100000000000002</v>
      </c>
      <c r="I478" s="30">
        <f>ROUND(G478*H478,P4)</f>
        <v>0</v>
      </c>
      <c r="L478" s="31">
        <v>0</v>
      </c>
      <c r="M478" s="24">
        <f>ROUND(G478*L478,P4)</f>
        <v>0</v>
      </c>
      <c r="N478" s="25" t="s">
        <v>835</v>
      </c>
      <c r="O478" s="32">
        <f>M478*AA478</f>
        <v>0</v>
      </c>
      <c r="P478" s="1">
        <v>3</v>
      </c>
      <c r="AA478" s="1">
        <f>IF(P478=1,$O$3,IF(P478=2,$O$4,$O$5))</f>
        <v>0</v>
      </c>
    </row>
    <row r="479">
      <c r="A479" s="1" t="s">
        <v>183</v>
      </c>
      <c r="E479" s="27" t="s">
        <v>4188</v>
      </c>
    </row>
    <row r="480" ht="38.25">
      <c r="A480" s="1" t="s">
        <v>184</v>
      </c>
      <c r="E480" s="33" t="s">
        <v>4189</v>
      </c>
    </row>
    <row r="481">
      <c r="A481" s="1" t="s">
        <v>185</v>
      </c>
      <c r="E481" s="27" t="s">
        <v>180</v>
      </c>
    </row>
    <row r="482">
      <c r="A482" s="1" t="s">
        <v>178</v>
      </c>
      <c r="B482" s="1">
        <v>61</v>
      </c>
      <c r="C482" s="26" t="s">
        <v>4190</v>
      </c>
      <c r="D482" t="s">
        <v>180</v>
      </c>
      <c r="E482" s="27" t="s">
        <v>4191</v>
      </c>
      <c r="F482" s="28" t="s">
        <v>201</v>
      </c>
      <c r="G482" s="29">
        <v>174.08000000000001</v>
      </c>
      <c r="H482" s="28">
        <v>0.0033</v>
      </c>
      <c r="I482" s="30">
        <f>ROUND(G482*H482,P4)</f>
        <v>0</v>
      </c>
      <c r="L482" s="31">
        <v>0</v>
      </c>
      <c r="M482" s="24">
        <f>ROUND(G482*L482,P4)</f>
        <v>0</v>
      </c>
      <c r="N482" s="25" t="s">
        <v>835</v>
      </c>
      <c r="O482" s="32">
        <f>M482*AA482</f>
        <v>0</v>
      </c>
      <c r="P482" s="1">
        <v>3</v>
      </c>
      <c r="AA482" s="1">
        <f>IF(P482=1,$O$3,IF(P482=2,$O$4,$O$5))</f>
        <v>0</v>
      </c>
    </row>
    <row r="483">
      <c r="A483" s="1" t="s">
        <v>183</v>
      </c>
      <c r="E483" s="27" t="s">
        <v>4191</v>
      </c>
    </row>
    <row r="484" ht="38.25">
      <c r="A484" s="1" t="s">
        <v>184</v>
      </c>
      <c r="E484" s="33" t="s">
        <v>4192</v>
      </c>
    </row>
    <row r="485">
      <c r="A485" s="1" t="s">
        <v>185</v>
      </c>
      <c r="E485" s="27" t="s">
        <v>180</v>
      </c>
    </row>
    <row r="486">
      <c r="A486" s="1" t="s">
        <v>178</v>
      </c>
      <c r="B486" s="1">
        <v>62</v>
      </c>
      <c r="C486" s="26" t="s">
        <v>4193</v>
      </c>
      <c r="D486" t="s">
        <v>180</v>
      </c>
      <c r="E486" s="27" t="s">
        <v>4194</v>
      </c>
      <c r="F486" s="28" t="s">
        <v>201</v>
      </c>
      <c r="G486" s="29">
        <v>51.698</v>
      </c>
      <c r="H486" s="28">
        <v>0</v>
      </c>
      <c r="I486" s="30">
        <f>ROUND(G486*H486,P4)</f>
        <v>0</v>
      </c>
      <c r="L486" s="31">
        <v>0</v>
      </c>
      <c r="M486" s="24">
        <f>ROUND(G486*L486,P4)</f>
        <v>0</v>
      </c>
      <c r="N486" s="25" t="s">
        <v>835</v>
      </c>
      <c r="O486" s="32">
        <f>M486*AA486</f>
        <v>0</v>
      </c>
      <c r="P486" s="1">
        <v>3</v>
      </c>
      <c r="AA486" s="1">
        <f>IF(P486=1,$O$3,IF(P486=2,$O$4,$O$5))</f>
        <v>0</v>
      </c>
    </row>
    <row r="487">
      <c r="A487" s="1" t="s">
        <v>183</v>
      </c>
      <c r="E487" s="27" t="s">
        <v>4194</v>
      </c>
    </row>
    <row r="488" ht="89.25">
      <c r="A488" s="1" t="s">
        <v>184</v>
      </c>
      <c r="E488" s="33" t="s">
        <v>4195</v>
      </c>
    </row>
    <row r="489">
      <c r="A489" s="1" t="s">
        <v>185</v>
      </c>
      <c r="E489" s="27" t="s">
        <v>180</v>
      </c>
    </row>
    <row r="490">
      <c r="A490" s="1" t="s">
        <v>178</v>
      </c>
      <c r="B490" s="1">
        <v>64</v>
      </c>
      <c r="C490" s="26" t="s">
        <v>4196</v>
      </c>
      <c r="D490" t="s">
        <v>180</v>
      </c>
      <c r="E490" s="27" t="s">
        <v>4197</v>
      </c>
      <c r="F490" s="28" t="s">
        <v>374</v>
      </c>
      <c r="G490" s="29">
        <v>0.435</v>
      </c>
      <c r="H490" s="28">
        <v>1.06277</v>
      </c>
      <c r="I490" s="30">
        <f>ROUND(G490*H490,P4)</f>
        <v>0</v>
      </c>
      <c r="L490" s="31">
        <v>0</v>
      </c>
      <c r="M490" s="24">
        <f>ROUND(G490*L490,P4)</f>
        <v>0</v>
      </c>
      <c r="N490" s="25" t="s">
        <v>835</v>
      </c>
      <c r="O490" s="32">
        <f>M490*AA490</f>
        <v>0</v>
      </c>
      <c r="P490" s="1">
        <v>3</v>
      </c>
      <c r="AA490" s="1">
        <f>IF(P490=1,$O$3,IF(P490=2,$O$4,$O$5))</f>
        <v>0</v>
      </c>
    </row>
    <row r="491">
      <c r="A491" s="1" t="s">
        <v>183</v>
      </c>
      <c r="E491" s="27" t="s">
        <v>4197</v>
      </c>
    </row>
    <row r="492" ht="38.25">
      <c r="A492" s="1" t="s">
        <v>184</v>
      </c>
      <c r="E492" s="33" t="s">
        <v>4198</v>
      </c>
    </row>
    <row r="493">
      <c r="A493" s="1" t="s">
        <v>185</v>
      </c>
      <c r="E493" s="27" t="s">
        <v>180</v>
      </c>
    </row>
    <row r="494">
      <c r="A494" s="1" t="s">
        <v>178</v>
      </c>
      <c r="B494" s="1">
        <v>63</v>
      </c>
      <c r="C494" s="26" t="s">
        <v>4199</v>
      </c>
      <c r="D494" t="s">
        <v>180</v>
      </c>
      <c r="E494" s="27" t="s">
        <v>4200</v>
      </c>
      <c r="F494" s="28" t="s">
        <v>201</v>
      </c>
      <c r="G494" s="29">
        <v>78.340000000000003</v>
      </c>
      <c r="H494" s="28">
        <v>0.11</v>
      </c>
      <c r="I494" s="30">
        <f>ROUND(G494*H494,P4)</f>
        <v>0</v>
      </c>
      <c r="L494" s="31">
        <v>0</v>
      </c>
      <c r="M494" s="24">
        <f>ROUND(G494*L494,P4)</f>
        <v>0</v>
      </c>
      <c r="N494" s="25" t="s">
        <v>835</v>
      </c>
      <c r="O494" s="32">
        <f>M494*AA494</f>
        <v>0</v>
      </c>
      <c r="P494" s="1">
        <v>3</v>
      </c>
      <c r="AA494" s="1">
        <f>IF(P494=1,$O$3,IF(P494=2,$O$4,$O$5))</f>
        <v>0</v>
      </c>
    </row>
    <row r="495">
      <c r="A495" s="1" t="s">
        <v>183</v>
      </c>
      <c r="E495" s="27" t="s">
        <v>4200</v>
      </c>
    </row>
    <row r="496" ht="38.25">
      <c r="A496" s="1" t="s">
        <v>184</v>
      </c>
      <c r="E496" s="33" t="s">
        <v>4201</v>
      </c>
    </row>
    <row r="497">
      <c r="A497" s="1" t="s">
        <v>185</v>
      </c>
      <c r="E497" s="27" t="s">
        <v>180</v>
      </c>
    </row>
    <row r="498">
      <c r="A498" s="1" t="s">
        <v>178</v>
      </c>
      <c r="B498" s="1">
        <v>65</v>
      </c>
      <c r="C498" s="26" t="s">
        <v>4202</v>
      </c>
      <c r="D498" t="s">
        <v>180</v>
      </c>
      <c r="E498" s="27" t="s">
        <v>4203</v>
      </c>
      <c r="F498" s="28" t="s">
        <v>201</v>
      </c>
      <c r="G498" s="29">
        <v>78.340000000000003</v>
      </c>
      <c r="H498" s="28">
        <v>0.00012999999999999999</v>
      </c>
      <c r="I498" s="30">
        <f>ROUND(G498*H498,P4)</f>
        <v>0</v>
      </c>
      <c r="L498" s="31">
        <v>0</v>
      </c>
      <c r="M498" s="24">
        <f>ROUND(G498*L498,P4)</f>
        <v>0</v>
      </c>
      <c r="N498" s="25" t="s">
        <v>835</v>
      </c>
      <c r="O498" s="32">
        <f>M498*AA498</f>
        <v>0</v>
      </c>
      <c r="P498" s="1">
        <v>3</v>
      </c>
      <c r="AA498" s="1">
        <f>IF(P498=1,$O$3,IF(P498=2,$O$4,$O$5))</f>
        <v>0</v>
      </c>
    </row>
    <row r="499">
      <c r="A499" s="1" t="s">
        <v>183</v>
      </c>
      <c r="E499" s="27" t="s">
        <v>4203</v>
      </c>
    </row>
    <row r="500" ht="51">
      <c r="A500" s="1" t="s">
        <v>184</v>
      </c>
      <c r="E500" s="33" t="s">
        <v>4204</v>
      </c>
    </row>
    <row r="501">
      <c r="A501" s="1" t="s">
        <v>185</v>
      </c>
      <c r="E501" s="27" t="s">
        <v>180</v>
      </c>
    </row>
    <row r="502">
      <c r="A502" s="1" t="s">
        <v>178</v>
      </c>
      <c r="B502" s="1">
        <v>66</v>
      </c>
      <c r="C502" s="26" t="s">
        <v>4205</v>
      </c>
      <c r="D502" t="s">
        <v>180</v>
      </c>
      <c r="E502" s="27" t="s">
        <v>4206</v>
      </c>
      <c r="F502" s="28" t="s">
        <v>201</v>
      </c>
      <c r="G502" s="29">
        <v>78.340000000000003</v>
      </c>
      <c r="H502" s="28">
        <v>0</v>
      </c>
      <c r="I502" s="30">
        <f>ROUND(G502*H502,P4)</f>
        <v>0</v>
      </c>
      <c r="L502" s="31">
        <v>0</v>
      </c>
      <c r="M502" s="24">
        <f>ROUND(G502*L502,P4)</f>
        <v>0</v>
      </c>
      <c r="N502" s="25" t="s">
        <v>835</v>
      </c>
      <c r="O502" s="32">
        <f>M502*AA502</f>
        <v>0</v>
      </c>
      <c r="P502" s="1">
        <v>3</v>
      </c>
      <c r="AA502" s="1">
        <f>IF(P502=1,$O$3,IF(P502=2,$O$4,$O$5))</f>
        <v>0</v>
      </c>
    </row>
    <row r="503">
      <c r="A503" s="1" t="s">
        <v>183</v>
      </c>
      <c r="E503" s="27" t="s">
        <v>4206</v>
      </c>
    </row>
    <row r="504" ht="38.25">
      <c r="A504" s="1" t="s">
        <v>184</v>
      </c>
      <c r="E504" s="33" t="s">
        <v>4201</v>
      </c>
    </row>
    <row r="505">
      <c r="A505" s="1" t="s">
        <v>185</v>
      </c>
      <c r="E505" s="27" t="s">
        <v>180</v>
      </c>
    </row>
    <row r="506" ht="25.5">
      <c r="A506" s="1" t="s">
        <v>178</v>
      </c>
      <c r="B506" s="1">
        <v>67</v>
      </c>
      <c r="C506" s="26" t="s">
        <v>4207</v>
      </c>
      <c r="D506" t="s">
        <v>180</v>
      </c>
      <c r="E506" s="27" t="s">
        <v>4208</v>
      </c>
      <c r="F506" s="28" t="s">
        <v>194</v>
      </c>
      <c r="G506" s="29">
        <v>300</v>
      </c>
      <c r="H506" s="28">
        <v>2.0000000000000002E-05</v>
      </c>
      <c r="I506" s="30">
        <f>ROUND(G506*H506,P4)</f>
        <v>0</v>
      </c>
      <c r="L506" s="31">
        <v>0</v>
      </c>
      <c r="M506" s="24">
        <f>ROUND(G506*L506,P4)</f>
        <v>0</v>
      </c>
      <c r="N506" s="25" t="s">
        <v>835</v>
      </c>
      <c r="O506" s="32">
        <f>M506*AA506</f>
        <v>0</v>
      </c>
      <c r="P506" s="1">
        <v>3</v>
      </c>
      <c r="AA506" s="1">
        <f>IF(P506=1,$O$3,IF(P506=2,$O$4,$O$5))</f>
        <v>0</v>
      </c>
    </row>
    <row r="507" ht="25.5">
      <c r="A507" s="1" t="s">
        <v>183</v>
      </c>
      <c r="E507" s="27" t="s">
        <v>4208</v>
      </c>
    </row>
    <row r="508" ht="38.25">
      <c r="A508" s="1" t="s">
        <v>184</v>
      </c>
      <c r="E508" s="33" t="s">
        <v>4209</v>
      </c>
    </row>
    <row r="509">
      <c r="A509" s="1" t="s">
        <v>185</v>
      </c>
      <c r="E509" s="27" t="s">
        <v>180</v>
      </c>
    </row>
    <row r="510">
      <c r="A510" s="1" t="s">
        <v>178</v>
      </c>
      <c r="B510" s="1">
        <v>68</v>
      </c>
      <c r="C510" s="26" t="s">
        <v>4210</v>
      </c>
      <c r="D510" t="s">
        <v>180</v>
      </c>
      <c r="E510" s="27" t="s">
        <v>4211</v>
      </c>
      <c r="F510" s="28" t="s">
        <v>207</v>
      </c>
      <c r="G510" s="29">
        <v>9</v>
      </c>
      <c r="H510" s="28">
        <v>0.017770000000000001</v>
      </c>
      <c r="I510" s="30">
        <f>ROUND(G510*H510,P4)</f>
        <v>0</v>
      </c>
      <c r="L510" s="31">
        <v>0</v>
      </c>
      <c r="M510" s="24">
        <f>ROUND(G510*L510,P4)</f>
        <v>0</v>
      </c>
      <c r="N510" s="25" t="s">
        <v>835</v>
      </c>
      <c r="O510" s="32">
        <f>M510*AA510</f>
        <v>0</v>
      </c>
      <c r="P510" s="1">
        <v>3</v>
      </c>
      <c r="AA510" s="1">
        <f>IF(P510=1,$O$3,IF(P510=2,$O$4,$O$5))</f>
        <v>0</v>
      </c>
    </row>
    <row r="511">
      <c r="A511" s="1" t="s">
        <v>183</v>
      </c>
      <c r="E511" s="27" t="s">
        <v>4211</v>
      </c>
    </row>
    <row r="512" ht="38.25">
      <c r="A512" s="1" t="s">
        <v>184</v>
      </c>
      <c r="E512" s="33" t="s">
        <v>4212</v>
      </c>
    </row>
    <row r="513">
      <c r="A513" s="1" t="s">
        <v>185</v>
      </c>
      <c r="E513" s="27" t="s">
        <v>180</v>
      </c>
    </row>
    <row r="514">
      <c r="A514" s="1" t="s">
        <v>175</v>
      </c>
      <c r="C514" s="22" t="s">
        <v>1404</v>
      </c>
      <c r="E514" s="23" t="s">
        <v>1405</v>
      </c>
      <c r="L514" s="24">
        <f>SUMIFS(L515:L554,A515:A554,"P")</f>
        <v>0</v>
      </c>
      <c r="M514" s="24">
        <f>SUMIFS(M515:M554,A515:A554,"P")</f>
        <v>0</v>
      </c>
      <c r="N514" s="25"/>
    </row>
    <row r="515">
      <c r="A515" s="1" t="s">
        <v>178</v>
      </c>
      <c r="B515" s="1">
        <v>82</v>
      </c>
      <c r="C515" s="26" t="s">
        <v>4213</v>
      </c>
      <c r="D515" t="s">
        <v>180</v>
      </c>
      <c r="E515" s="27" t="s">
        <v>4214</v>
      </c>
      <c r="F515" s="28" t="s">
        <v>374</v>
      </c>
      <c r="G515" s="29">
        <v>0.108</v>
      </c>
      <c r="H515" s="28">
        <v>1</v>
      </c>
      <c r="I515" s="30">
        <f>ROUND(G515*H515,P4)</f>
        <v>0</v>
      </c>
      <c r="L515" s="31">
        <v>0</v>
      </c>
      <c r="M515" s="24">
        <f>ROUND(G515*L515,P4)</f>
        <v>0</v>
      </c>
      <c r="N515" s="25" t="s">
        <v>835</v>
      </c>
      <c r="O515" s="32">
        <f>M515*AA515</f>
        <v>0</v>
      </c>
      <c r="P515" s="1">
        <v>3</v>
      </c>
      <c r="AA515" s="1">
        <f>IF(P515=1,$O$3,IF(P515=2,$O$4,$O$5))</f>
        <v>0</v>
      </c>
    </row>
    <row r="516">
      <c r="A516" s="1" t="s">
        <v>183</v>
      </c>
      <c r="E516" s="27" t="s">
        <v>4214</v>
      </c>
    </row>
    <row r="517" ht="102">
      <c r="A517" s="1" t="s">
        <v>184</v>
      </c>
      <c r="E517" s="33" t="s">
        <v>4215</v>
      </c>
    </row>
    <row r="518">
      <c r="A518" s="1" t="s">
        <v>185</v>
      </c>
      <c r="E518" s="27" t="s">
        <v>180</v>
      </c>
    </row>
    <row r="519" ht="25.5">
      <c r="A519" s="1" t="s">
        <v>178</v>
      </c>
      <c r="B519" s="1">
        <v>87</v>
      </c>
      <c r="C519" s="26" t="s">
        <v>4216</v>
      </c>
      <c r="D519" t="s">
        <v>180</v>
      </c>
      <c r="E519" s="27" t="s">
        <v>4217</v>
      </c>
      <c r="F519" s="28" t="s">
        <v>201</v>
      </c>
      <c r="G519" s="29">
        <v>117.65900000000001</v>
      </c>
      <c r="H519" s="28">
        <v>0.0053</v>
      </c>
      <c r="I519" s="30">
        <f>ROUND(G519*H519,P4)</f>
        <v>0</v>
      </c>
      <c r="L519" s="31">
        <v>0</v>
      </c>
      <c r="M519" s="24">
        <f>ROUND(G519*L519,P4)</f>
        <v>0</v>
      </c>
      <c r="N519" s="25" t="s">
        <v>835</v>
      </c>
      <c r="O519" s="32">
        <f>M519*AA519</f>
        <v>0</v>
      </c>
      <c r="P519" s="1">
        <v>3</v>
      </c>
      <c r="AA519" s="1">
        <f>IF(P519=1,$O$3,IF(P519=2,$O$4,$O$5))</f>
        <v>0</v>
      </c>
    </row>
    <row r="520" ht="25.5">
      <c r="A520" s="1" t="s">
        <v>183</v>
      </c>
      <c r="E520" s="27" t="s">
        <v>4217</v>
      </c>
    </row>
    <row r="521" ht="76.5">
      <c r="A521" s="1" t="s">
        <v>184</v>
      </c>
      <c r="E521" s="33" t="s">
        <v>4218</v>
      </c>
    </row>
    <row r="522">
      <c r="A522" s="1" t="s">
        <v>185</v>
      </c>
      <c r="E522" s="27" t="s">
        <v>180</v>
      </c>
    </row>
    <row r="523" ht="25.5">
      <c r="A523" s="1" t="s">
        <v>178</v>
      </c>
      <c r="B523" s="1">
        <v>89</v>
      </c>
      <c r="C523" s="26" t="s">
        <v>4216</v>
      </c>
      <c r="D523" t="s">
        <v>176</v>
      </c>
      <c r="E523" s="27" t="s">
        <v>4217</v>
      </c>
      <c r="F523" s="28" t="s">
        <v>201</v>
      </c>
      <c r="G523" s="29">
        <v>55.052999999999997</v>
      </c>
      <c r="H523" s="28">
        <v>0.0053</v>
      </c>
      <c r="I523" s="30">
        <f>ROUND(G523*H523,P4)</f>
        <v>0</v>
      </c>
      <c r="L523" s="31">
        <v>0</v>
      </c>
      <c r="M523" s="24">
        <f>ROUND(G523*L523,P4)</f>
        <v>0</v>
      </c>
      <c r="N523" s="25" t="s">
        <v>835</v>
      </c>
      <c r="O523" s="32">
        <f>M523*AA523</f>
        <v>0</v>
      </c>
      <c r="P523" s="1">
        <v>3</v>
      </c>
      <c r="AA523" s="1">
        <f>IF(P523=1,$O$3,IF(P523=2,$O$4,$O$5))</f>
        <v>0</v>
      </c>
    </row>
    <row r="524" ht="25.5">
      <c r="A524" s="1" t="s">
        <v>183</v>
      </c>
      <c r="E524" s="27" t="s">
        <v>4217</v>
      </c>
    </row>
    <row r="525" ht="63.75">
      <c r="A525" s="1" t="s">
        <v>184</v>
      </c>
      <c r="E525" s="33" t="s">
        <v>4219</v>
      </c>
    </row>
    <row r="526">
      <c r="A526" s="1" t="s">
        <v>185</v>
      </c>
      <c r="E526" s="27" t="s">
        <v>180</v>
      </c>
    </row>
    <row r="527">
      <c r="A527" s="1" t="s">
        <v>178</v>
      </c>
      <c r="B527" s="1">
        <v>81</v>
      </c>
      <c r="C527" s="26" t="s">
        <v>4220</v>
      </c>
      <c r="D527" t="s">
        <v>180</v>
      </c>
      <c r="E527" s="27" t="s">
        <v>4221</v>
      </c>
      <c r="F527" s="28" t="s">
        <v>201</v>
      </c>
      <c r="G527" s="29">
        <v>102.312</v>
      </c>
      <c r="H527" s="28">
        <v>0</v>
      </c>
      <c r="I527" s="30">
        <f>ROUND(G527*H527,P4)</f>
        <v>0</v>
      </c>
      <c r="L527" s="31">
        <v>0</v>
      </c>
      <c r="M527" s="24">
        <f>ROUND(G527*L527,P4)</f>
        <v>0</v>
      </c>
      <c r="N527" s="25" t="s">
        <v>835</v>
      </c>
      <c r="O527" s="32">
        <f>M527*AA527</f>
        <v>0</v>
      </c>
      <c r="P527" s="1">
        <v>3</v>
      </c>
      <c r="AA527" s="1">
        <f>IF(P527=1,$O$3,IF(P527=2,$O$4,$O$5))</f>
        <v>0</v>
      </c>
    </row>
    <row r="528">
      <c r="A528" s="1" t="s">
        <v>183</v>
      </c>
      <c r="E528" s="27" t="s">
        <v>4221</v>
      </c>
    </row>
    <row r="529" ht="51">
      <c r="A529" s="1" t="s">
        <v>184</v>
      </c>
      <c r="E529" s="33" t="s">
        <v>4222</v>
      </c>
    </row>
    <row r="530">
      <c r="A530" s="1" t="s">
        <v>185</v>
      </c>
      <c r="E530" s="27" t="s">
        <v>180</v>
      </c>
    </row>
    <row r="531">
      <c r="A531" s="1" t="s">
        <v>178</v>
      </c>
      <c r="B531" s="1">
        <v>83</v>
      </c>
      <c r="C531" s="26" t="s">
        <v>4223</v>
      </c>
      <c r="D531" t="s">
        <v>180</v>
      </c>
      <c r="E531" s="27" t="s">
        <v>4224</v>
      </c>
      <c r="F531" s="28" t="s">
        <v>201</v>
      </c>
      <c r="G531" s="29">
        <v>47.872</v>
      </c>
      <c r="H531" s="28">
        <v>0</v>
      </c>
      <c r="I531" s="30">
        <f>ROUND(G531*H531,P4)</f>
        <v>0</v>
      </c>
      <c r="L531" s="31">
        <v>0</v>
      </c>
      <c r="M531" s="24">
        <f>ROUND(G531*L531,P4)</f>
        <v>0</v>
      </c>
      <c r="N531" s="25" t="s">
        <v>835</v>
      </c>
      <c r="O531" s="32">
        <f>M531*AA531</f>
        <v>0</v>
      </c>
      <c r="P531" s="1">
        <v>3</v>
      </c>
      <c r="AA531" s="1">
        <f>IF(P531=1,$O$3,IF(P531=2,$O$4,$O$5))</f>
        <v>0</v>
      </c>
    </row>
    <row r="532">
      <c r="A532" s="1" t="s">
        <v>183</v>
      </c>
      <c r="E532" s="27" t="s">
        <v>4224</v>
      </c>
    </row>
    <row r="533" ht="38.25">
      <c r="A533" s="1" t="s">
        <v>184</v>
      </c>
      <c r="E533" s="33" t="s">
        <v>4225</v>
      </c>
    </row>
    <row r="534">
      <c r="A534" s="1" t="s">
        <v>185</v>
      </c>
      <c r="E534" s="27" t="s">
        <v>180</v>
      </c>
    </row>
    <row r="535" ht="25.5">
      <c r="A535" s="1" t="s">
        <v>178</v>
      </c>
      <c r="B535" s="1">
        <v>84</v>
      </c>
      <c r="C535" s="26" t="s">
        <v>4226</v>
      </c>
      <c r="D535" t="s">
        <v>180</v>
      </c>
      <c r="E535" s="27" t="s">
        <v>4227</v>
      </c>
      <c r="F535" s="28" t="s">
        <v>201</v>
      </c>
      <c r="G535" s="29">
        <v>12.470000000000001</v>
      </c>
      <c r="H535" s="28">
        <v>0.0035000000000000001</v>
      </c>
      <c r="I535" s="30">
        <f>ROUND(G535*H535,P4)</f>
        <v>0</v>
      </c>
      <c r="L535" s="31">
        <v>0</v>
      </c>
      <c r="M535" s="24">
        <f>ROUND(G535*L535,P4)</f>
        <v>0</v>
      </c>
      <c r="N535" s="25" t="s">
        <v>835</v>
      </c>
      <c r="O535" s="32">
        <f>M535*AA535</f>
        <v>0</v>
      </c>
      <c r="P535" s="1">
        <v>3</v>
      </c>
      <c r="AA535" s="1">
        <f>IF(P535=1,$O$3,IF(P535=2,$O$4,$O$5))</f>
        <v>0</v>
      </c>
    </row>
    <row r="536" ht="25.5">
      <c r="A536" s="1" t="s">
        <v>183</v>
      </c>
      <c r="E536" s="27" t="s">
        <v>4227</v>
      </c>
    </row>
    <row r="537" ht="63.75">
      <c r="A537" s="1" t="s">
        <v>184</v>
      </c>
      <c r="E537" s="33" t="s">
        <v>4228</v>
      </c>
    </row>
    <row r="538">
      <c r="A538" s="1" t="s">
        <v>185</v>
      </c>
      <c r="E538" s="27" t="s">
        <v>180</v>
      </c>
    </row>
    <row r="539">
      <c r="A539" s="1" t="s">
        <v>178</v>
      </c>
      <c r="B539" s="1">
        <v>85</v>
      </c>
      <c r="C539" s="26" t="s">
        <v>4229</v>
      </c>
      <c r="D539" t="s">
        <v>180</v>
      </c>
      <c r="E539" s="27" t="s">
        <v>4230</v>
      </c>
      <c r="F539" s="28" t="s">
        <v>201</v>
      </c>
      <c r="G539" s="29">
        <v>73.061000000000007</v>
      </c>
      <c r="H539" s="28">
        <v>0.0035000000000000001</v>
      </c>
      <c r="I539" s="30">
        <f>ROUND(G539*H539,P4)</f>
        <v>0</v>
      </c>
      <c r="L539" s="31">
        <v>0</v>
      </c>
      <c r="M539" s="24">
        <f>ROUND(G539*L539,P4)</f>
        <v>0</v>
      </c>
      <c r="N539" s="25" t="s">
        <v>835</v>
      </c>
      <c r="O539" s="32">
        <f>M539*AA539</f>
        <v>0</v>
      </c>
      <c r="P539" s="1">
        <v>3</v>
      </c>
      <c r="AA539" s="1">
        <f>IF(P539=1,$O$3,IF(P539=2,$O$4,$O$5))</f>
        <v>0</v>
      </c>
    </row>
    <row r="540">
      <c r="A540" s="1" t="s">
        <v>183</v>
      </c>
      <c r="E540" s="27" t="s">
        <v>4230</v>
      </c>
    </row>
    <row r="541" ht="153">
      <c r="A541" s="1" t="s">
        <v>184</v>
      </c>
      <c r="E541" s="33" t="s">
        <v>4231</v>
      </c>
    </row>
    <row r="542">
      <c r="A542" s="1" t="s">
        <v>185</v>
      </c>
      <c r="E542" s="27" t="s">
        <v>180</v>
      </c>
    </row>
    <row r="543">
      <c r="A543" s="1" t="s">
        <v>178</v>
      </c>
      <c r="B543" s="1">
        <v>86</v>
      </c>
      <c r="C543" s="26" t="s">
        <v>4232</v>
      </c>
      <c r="D543" t="s">
        <v>180</v>
      </c>
      <c r="E543" s="27" t="s">
        <v>4233</v>
      </c>
      <c r="F543" s="28" t="s">
        <v>201</v>
      </c>
      <c r="G543" s="29">
        <v>102.312</v>
      </c>
      <c r="H543" s="28">
        <v>0.00040000000000000002</v>
      </c>
      <c r="I543" s="30">
        <f>ROUND(G543*H543,P4)</f>
        <v>0</v>
      </c>
      <c r="L543" s="31">
        <v>0</v>
      </c>
      <c r="M543" s="24">
        <f>ROUND(G543*L543,P4)</f>
        <v>0</v>
      </c>
      <c r="N543" s="25" t="s">
        <v>835</v>
      </c>
      <c r="O543" s="32">
        <f>M543*AA543</f>
        <v>0</v>
      </c>
      <c r="P543" s="1">
        <v>3</v>
      </c>
      <c r="AA543" s="1">
        <f>IF(P543=1,$O$3,IF(P543=2,$O$4,$O$5))</f>
        <v>0</v>
      </c>
    </row>
    <row r="544">
      <c r="A544" s="1" t="s">
        <v>183</v>
      </c>
      <c r="E544" s="27" t="s">
        <v>4233</v>
      </c>
    </row>
    <row r="545" ht="51">
      <c r="A545" s="1" t="s">
        <v>184</v>
      </c>
      <c r="E545" s="33" t="s">
        <v>4234</v>
      </c>
    </row>
    <row r="546">
      <c r="A546" s="1" t="s">
        <v>185</v>
      </c>
      <c r="E546" s="27" t="s">
        <v>180</v>
      </c>
    </row>
    <row r="547">
      <c r="A547" s="1" t="s">
        <v>178</v>
      </c>
      <c r="B547" s="1">
        <v>88</v>
      </c>
      <c r="C547" s="26" t="s">
        <v>4235</v>
      </c>
      <c r="D547" t="s">
        <v>180</v>
      </c>
      <c r="E547" s="27" t="s">
        <v>4236</v>
      </c>
      <c r="F547" s="28" t="s">
        <v>201</v>
      </c>
      <c r="G547" s="29">
        <v>47.872</v>
      </c>
      <c r="H547" s="28">
        <v>0.00040000000000000002</v>
      </c>
      <c r="I547" s="30">
        <f>ROUND(G547*H547,P4)</f>
        <v>0</v>
      </c>
      <c r="L547" s="31">
        <v>0</v>
      </c>
      <c r="M547" s="24">
        <f>ROUND(G547*L547,P4)</f>
        <v>0</v>
      </c>
      <c r="N547" s="25" t="s">
        <v>835</v>
      </c>
      <c r="O547" s="32">
        <f>M547*AA547</f>
        <v>0</v>
      </c>
      <c r="P547" s="1">
        <v>3</v>
      </c>
      <c r="AA547" s="1">
        <f>IF(P547=1,$O$3,IF(P547=2,$O$4,$O$5))</f>
        <v>0</v>
      </c>
    </row>
    <row r="548">
      <c r="A548" s="1" t="s">
        <v>183</v>
      </c>
      <c r="E548" s="27" t="s">
        <v>4236</v>
      </c>
    </row>
    <row r="549" ht="38.25">
      <c r="A549" s="1" t="s">
        <v>184</v>
      </c>
      <c r="E549" s="33" t="s">
        <v>4237</v>
      </c>
    </row>
    <row r="550">
      <c r="A550" s="1" t="s">
        <v>185</v>
      </c>
      <c r="E550" s="27" t="s">
        <v>180</v>
      </c>
    </row>
    <row r="551">
      <c r="A551" s="1" t="s">
        <v>178</v>
      </c>
      <c r="B551" s="1">
        <v>90</v>
      </c>
      <c r="C551" s="26" t="s">
        <v>4238</v>
      </c>
      <c r="D551" t="s">
        <v>180</v>
      </c>
      <c r="E551" s="27" t="s">
        <v>4239</v>
      </c>
      <c r="F551" s="28" t="s">
        <v>374</v>
      </c>
      <c r="G551" s="29">
        <v>1.3440000000000001</v>
      </c>
      <c r="H551" s="28">
        <v>0</v>
      </c>
      <c r="I551" s="30">
        <f>ROUND(G551*H551,P4)</f>
        <v>0</v>
      </c>
      <c r="L551" s="31">
        <v>0</v>
      </c>
      <c r="M551" s="24">
        <f>ROUND(G551*L551,P4)</f>
        <v>0</v>
      </c>
      <c r="N551" s="25" t="s">
        <v>835</v>
      </c>
      <c r="O551" s="32">
        <f>M551*AA551</f>
        <v>0</v>
      </c>
      <c r="P551" s="1">
        <v>3</v>
      </c>
      <c r="AA551" s="1">
        <f>IF(P551=1,$O$3,IF(P551=2,$O$4,$O$5))</f>
        <v>0</v>
      </c>
    </row>
    <row r="552">
      <c r="A552" s="1" t="s">
        <v>183</v>
      </c>
      <c r="E552" s="27" t="s">
        <v>4239</v>
      </c>
    </row>
    <row r="553">
      <c r="A553" s="1" t="s">
        <v>184</v>
      </c>
    </row>
    <row r="554">
      <c r="A554" s="1" t="s">
        <v>185</v>
      </c>
      <c r="E554" s="27" t="s">
        <v>180</v>
      </c>
    </row>
    <row r="555">
      <c r="A555" s="1" t="s">
        <v>175</v>
      </c>
      <c r="C555" s="22" t="s">
        <v>4240</v>
      </c>
      <c r="E555" s="23" t="s">
        <v>4241</v>
      </c>
      <c r="L555" s="24">
        <f>SUMIFS(L556:L607,A556:A607,"P")</f>
        <v>0</v>
      </c>
      <c r="M555" s="24">
        <f>SUMIFS(M556:M607,A556:A607,"P")</f>
        <v>0</v>
      </c>
      <c r="N555" s="25"/>
    </row>
    <row r="556">
      <c r="A556" s="1" t="s">
        <v>178</v>
      </c>
      <c r="B556" s="1">
        <v>99</v>
      </c>
      <c r="C556" s="26" t="s">
        <v>4242</v>
      </c>
      <c r="D556" t="s">
        <v>180</v>
      </c>
      <c r="E556" s="27" t="s">
        <v>4243</v>
      </c>
      <c r="F556" s="28" t="s">
        <v>201</v>
      </c>
      <c r="G556" s="29">
        <v>139.83500000000001</v>
      </c>
      <c r="H556" s="28">
        <v>0.0019</v>
      </c>
      <c r="I556" s="30">
        <f>ROUND(G556*H556,P4)</f>
        <v>0</v>
      </c>
      <c r="L556" s="31">
        <v>0</v>
      </c>
      <c r="M556" s="24">
        <f>ROUND(G556*L556,P4)</f>
        <v>0</v>
      </c>
      <c r="N556" s="25" t="s">
        <v>835</v>
      </c>
      <c r="O556" s="32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183</v>
      </c>
      <c r="E557" s="27" t="s">
        <v>4243</v>
      </c>
    </row>
    <row r="558" ht="51">
      <c r="A558" s="1" t="s">
        <v>184</v>
      </c>
      <c r="E558" s="33" t="s">
        <v>4244</v>
      </c>
    </row>
    <row r="559">
      <c r="A559" s="1" t="s">
        <v>185</v>
      </c>
      <c r="E559" s="27" t="s">
        <v>180</v>
      </c>
    </row>
    <row r="560" ht="25.5">
      <c r="A560" s="1" t="s">
        <v>178</v>
      </c>
      <c r="B560" s="1">
        <v>94</v>
      </c>
      <c r="C560" s="26" t="s">
        <v>4245</v>
      </c>
      <c r="D560" t="s">
        <v>180</v>
      </c>
      <c r="E560" s="27" t="s">
        <v>4246</v>
      </c>
      <c r="F560" s="28" t="s">
        <v>201</v>
      </c>
      <c r="G560" s="29">
        <v>141.72</v>
      </c>
      <c r="H560" s="28">
        <v>0.0040000000000000001</v>
      </c>
      <c r="I560" s="30">
        <f>ROUND(G560*H560,P4)</f>
        <v>0</v>
      </c>
      <c r="L560" s="31">
        <v>0</v>
      </c>
      <c r="M560" s="24">
        <f>ROUND(G560*L560,P4)</f>
        <v>0</v>
      </c>
      <c r="N560" s="25" t="s">
        <v>835</v>
      </c>
      <c r="O560" s="32">
        <f>M560*AA560</f>
        <v>0</v>
      </c>
      <c r="P560" s="1">
        <v>3</v>
      </c>
      <c r="AA560" s="1">
        <f>IF(P560=1,$O$3,IF(P560=2,$O$4,$O$5))</f>
        <v>0</v>
      </c>
    </row>
    <row r="561" ht="25.5">
      <c r="A561" s="1" t="s">
        <v>183</v>
      </c>
      <c r="E561" s="27" t="s">
        <v>4247</v>
      </c>
    </row>
    <row r="562" ht="25.5">
      <c r="A562" s="1" t="s">
        <v>184</v>
      </c>
      <c r="E562" s="33" t="s">
        <v>4248</v>
      </c>
    </row>
    <row r="563">
      <c r="A563" s="1" t="s">
        <v>185</v>
      </c>
      <c r="E563" s="27" t="s">
        <v>180</v>
      </c>
    </row>
    <row r="564">
      <c r="A564" s="1" t="s">
        <v>178</v>
      </c>
      <c r="B564" s="1">
        <v>101</v>
      </c>
      <c r="C564" s="26" t="s">
        <v>4249</v>
      </c>
      <c r="D564" t="s">
        <v>180</v>
      </c>
      <c r="E564" s="27" t="s">
        <v>4250</v>
      </c>
      <c r="F564" s="28" t="s">
        <v>201</v>
      </c>
      <c r="G564" s="29">
        <v>139.83500000000001</v>
      </c>
      <c r="H564" s="28">
        <v>0.00029999999999999997</v>
      </c>
      <c r="I564" s="30">
        <f>ROUND(G564*H564,P4)</f>
        <v>0</v>
      </c>
      <c r="L564" s="31">
        <v>0</v>
      </c>
      <c r="M564" s="24">
        <f>ROUND(G564*L564,P4)</f>
        <v>0</v>
      </c>
      <c r="N564" s="25" t="s">
        <v>835</v>
      </c>
      <c r="O564" s="32">
        <f>M564*AA564</f>
        <v>0</v>
      </c>
      <c r="P564" s="1">
        <v>3</v>
      </c>
      <c r="AA564" s="1">
        <f>IF(P564=1,$O$3,IF(P564=2,$O$4,$O$5))</f>
        <v>0</v>
      </c>
    </row>
    <row r="565">
      <c r="A565" s="1" t="s">
        <v>183</v>
      </c>
      <c r="E565" s="27" t="s">
        <v>4250</v>
      </c>
    </row>
    <row r="566" ht="51">
      <c r="A566" s="1" t="s">
        <v>184</v>
      </c>
      <c r="E566" s="33" t="s">
        <v>4244</v>
      </c>
    </row>
    <row r="567">
      <c r="A567" s="1" t="s">
        <v>185</v>
      </c>
      <c r="E567" s="27" t="s">
        <v>180</v>
      </c>
    </row>
    <row r="568" ht="25.5">
      <c r="A568" s="1" t="s">
        <v>178</v>
      </c>
      <c r="B568" s="1">
        <v>91</v>
      </c>
      <c r="C568" s="26" t="s">
        <v>4251</v>
      </c>
      <c r="D568" t="s">
        <v>180</v>
      </c>
      <c r="E568" s="27" t="s">
        <v>4252</v>
      </c>
      <c r="F568" s="28" t="s">
        <v>201</v>
      </c>
      <c r="G568" s="29">
        <v>121.596</v>
      </c>
      <c r="H568" s="28">
        <v>0</v>
      </c>
      <c r="I568" s="30">
        <f>ROUND(G568*H568,P4)</f>
        <v>0</v>
      </c>
      <c r="L568" s="31">
        <v>0</v>
      </c>
      <c r="M568" s="24">
        <f>ROUND(G568*L568,P4)</f>
        <v>0</v>
      </c>
      <c r="N568" s="25" t="s">
        <v>835</v>
      </c>
      <c r="O568" s="32">
        <f>M568*AA568</f>
        <v>0</v>
      </c>
      <c r="P568" s="1">
        <v>3</v>
      </c>
      <c r="AA568" s="1">
        <f>IF(P568=1,$O$3,IF(P568=2,$O$4,$O$5))</f>
        <v>0</v>
      </c>
    </row>
    <row r="569" ht="25.5">
      <c r="A569" s="1" t="s">
        <v>183</v>
      </c>
      <c r="E569" s="27" t="s">
        <v>4252</v>
      </c>
    </row>
    <row r="570" ht="89.25">
      <c r="A570" s="1" t="s">
        <v>184</v>
      </c>
      <c r="E570" s="33" t="s">
        <v>4253</v>
      </c>
    </row>
    <row r="571">
      <c r="A571" s="1" t="s">
        <v>185</v>
      </c>
      <c r="E571" s="27" t="s">
        <v>180</v>
      </c>
    </row>
    <row r="572">
      <c r="A572" s="1" t="s">
        <v>178</v>
      </c>
      <c r="B572" s="1">
        <v>93</v>
      </c>
      <c r="C572" s="26" t="s">
        <v>4254</v>
      </c>
      <c r="D572" t="s">
        <v>180</v>
      </c>
      <c r="E572" s="27" t="s">
        <v>4255</v>
      </c>
      <c r="F572" s="28" t="s">
        <v>201</v>
      </c>
      <c r="G572" s="29">
        <v>121.596</v>
      </c>
      <c r="H572" s="28">
        <v>0</v>
      </c>
      <c r="I572" s="30">
        <f>ROUND(G572*H572,P4)</f>
        <v>0</v>
      </c>
      <c r="L572" s="31">
        <v>0</v>
      </c>
      <c r="M572" s="24">
        <f>ROUND(G572*L572,P4)</f>
        <v>0</v>
      </c>
      <c r="N572" s="25" t="s">
        <v>835</v>
      </c>
      <c r="O572" s="32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183</v>
      </c>
      <c r="E573" s="27" t="s">
        <v>4255</v>
      </c>
    </row>
    <row r="574" ht="89.25">
      <c r="A574" s="1" t="s">
        <v>184</v>
      </c>
      <c r="E574" s="33" t="s">
        <v>4256</v>
      </c>
    </row>
    <row r="575">
      <c r="A575" s="1" t="s">
        <v>185</v>
      </c>
      <c r="E575" s="27" t="s">
        <v>180</v>
      </c>
    </row>
    <row r="576" ht="25.5">
      <c r="A576" s="1" t="s">
        <v>178</v>
      </c>
      <c r="B576" s="1">
        <v>95</v>
      </c>
      <c r="C576" s="26" t="s">
        <v>4257</v>
      </c>
      <c r="D576" t="s">
        <v>180</v>
      </c>
      <c r="E576" s="27" t="s">
        <v>4258</v>
      </c>
      <c r="F576" s="28" t="s">
        <v>194</v>
      </c>
      <c r="G576" s="29">
        <v>30.5</v>
      </c>
      <c r="H576" s="28">
        <v>0.00059999999999999995</v>
      </c>
      <c r="I576" s="30">
        <f>ROUND(G576*H576,P4)</f>
        <v>0</v>
      </c>
      <c r="L576" s="31">
        <v>0</v>
      </c>
      <c r="M576" s="24">
        <f>ROUND(G576*L576,P4)</f>
        <v>0</v>
      </c>
      <c r="N576" s="25" t="s">
        <v>835</v>
      </c>
      <c r="O576" s="32">
        <f>M576*AA576</f>
        <v>0</v>
      </c>
      <c r="P576" s="1">
        <v>3</v>
      </c>
      <c r="AA576" s="1">
        <f>IF(P576=1,$O$3,IF(P576=2,$O$4,$O$5))</f>
        <v>0</v>
      </c>
    </row>
    <row r="577" ht="25.5">
      <c r="A577" s="1" t="s">
        <v>183</v>
      </c>
      <c r="E577" s="27" t="s">
        <v>4258</v>
      </c>
    </row>
    <row r="578" ht="38.25">
      <c r="A578" s="1" t="s">
        <v>184</v>
      </c>
      <c r="E578" s="33" t="s">
        <v>4259</v>
      </c>
    </row>
    <row r="579">
      <c r="A579" s="1" t="s">
        <v>185</v>
      </c>
      <c r="E579" s="27" t="s">
        <v>180</v>
      </c>
    </row>
    <row r="580" ht="25.5">
      <c r="A580" s="1" t="s">
        <v>178</v>
      </c>
      <c r="B580" s="1">
        <v>96</v>
      </c>
      <c r="C580" s="26" t="s">
        <v>4260</v>
      </c>
      <c r="D580" t="s">
        <v>180</v>
      </c>
      <c r="E580" s="27" t="s">
        <v>4261</v>
      </c>
      <c r="F580" s="28" t="s">
        <v>194</v>
      </c>
      <c r="G580" s="29">
        <v>30.5</v>
      </c>
      <c r="H580" s="28">
        <v>0.00059999999999999995</v>
      </c>
      <c r="I580" s="30">
        <f>ROUND(G580*H580,P4)</f>
        <v>0</v>
      </c>
      <c r="L580" s="31">
        <v>0</v>
      </c>
      <c r="M580" s="24">
        <f>ROUND(G580*L580,P4)</f>
        <v>0</v>
      </c>
      <c r="N580" s="25" t="s">
        <v>835</v>
      </c>
      <c r="O580" s="32">
        <f>M580*AA580</f>
        <v>0</v>
      </c>
      <c r="P580" s="1">
        <v>3</v>
      </c>
      <c r="AA580" s="1">
        <f>IF(P580=1,$O$3,IF(P580=2,$O$4,$O$5))</f>
        <v>0</v>
      </c>
    </row>
    <row r="581" ht="25.5">
      <c r="A581" s="1" t="s">
        <v>183</v>
      </c>
      <c r="E581" s="27" t="s">
        <v>4261</v>
      </c>
    </row>
    <row r="582">
      <c r="A582" s="1" t="s">
        <v>184</v>
      </c>
    </row>
    <row r="583">
      <c r="A583" s="1" t="s">
        <v>185</v>
      </c>
      <c r="E583" s="27" t="s">
        <v>180</v>
      </c>
    </row>
    <row r="584" ht="25.5">
      <c r="A584" s="1" t="s">
        <v>178</v>
      </c>
      <c r="B584" s="1">
        <v>97</v>
      </c>
      <c r="C584" s="26" t="s">
        <v>4262</v>
      </c>
      <c r="D584" t="s">
        <v>180</v>
      </c>
      <c r="E584" s="27" t="s">
        <v>4263</v>
      </c>
      <c r="F584" s="28" t="s">
        <v>194</v>
      </c>
      <c r="G584" s="29">
        <v>11.380000000000001</v>
      </c>
      <c r="H584" s="28">
        <v>0.0011999999999999999</v>
      </c>
      <c r="I584" s="30">
        <f>ROUND(G584*H584,P4)</f>
        <v>0</v>
      </c>
      <c r="L584" s="31">
        <v>0</v>
      </c>
      <c r="M584" s="24">
        <f>ROUND(G584*L584,P4)</f>
        <v>0</v>
      </c>
      <c r="N584" s="25" t="s">
        <v>835</v>
      </c>
      <c r="O584" s="32">
        <f>M584*AA584</f>
        <v>0</v>
      </c>
      <c r="P584" s="1">
        <v>3</v>
      </c>
      <c r="AA584" s="1">
        <f>IF(P584=1,$O$3,IF(P584=2,$O$4,$O$5))</f>
        <v>0</v>
      </c>
    </row>
    <row r="585" ht="25.5">
      <c r="A585" s="1" t="s">
        <v>183</v>
      </c>
      <c r="E585" s="27" t="s">
        <v>4263</v>
      </c>
    </row>
    <row r="586" ht="38.25">
      <c r="A586" s="1" t="s">
        <v>184</v>
      </c>
      <c r="E586" s="33" t="s">
        <v>4264</v>
      </c>
    </row>
    <row r="587">
      <c r="A587" s="1" t="s">
        <v>185</v>
      </c>
      <c r="E587" s="27" t="s">
        <v>180</v>
      </c>
    </row>
    <row r="588" ht="25.5">
      <c r="A588" s="1" t="s">
        <v>178</v>
      </c>
      <c r="B588" s="1">
        <v>98</v>
      </c>
      <c r="C588" s="26" t="s">
        <v>4265</v>
      </c>
      <c r="D588" t="s">
        <v>180</v>
      </c>
      <c r="E588" s="27" t="s">
        <v>4266</v>
      </c>
      <c r="F588" s="28" t="s">
        <v>201</v>
      </c>
      <c r="G588" s="29">
        <v>121.596</v>
      </c>
      <c r="H588" s="28">
        <v>0.00027999999999999998</v>
      </c>
      <c r="I588" s="30">
        <f>ROUND(G588*H588,P4)</f>
        <v>0</v>
      </c>
      <c r="L588" s="31">
        <v>0</v>
      </c>
      <c r="M588" s="24">
        <f>ROUND(G588*L588,P4)</f>
        <v>0</v>
      </c>
      <c r="N588" s="25" t="s">
        <v>835</v>
      </c>
      <c r="O588" s="32">
        <f>M588*AA588</f>
        <v>0</v>
      </c>
      <c r="P588" s="1">
        <v>3</v>
      </c>
      <c r="AA588" s="1">
        <f>IF(P588=1,$O$3,IF(P588=2,$O$4,$O$5))</f>
        <v>0</v>
      </c>
    </row>
    <row r="589" ht="25.5">
      <c r="A589" s="1" t="s">
        <v>183</v>
      </c>
      <c r="E589" s="27" t="s">
        <v>4266</v>
      </c>
    </row>
    <row r="590" ht="76.5">
      <c r="A590" s="1" t="s">
        <v>184</v>
      </c>
      <c r="E590" s="33" t="s">
        <v>4267</v>
      </c>
    </row>
    <row r="591">
      <c r="A591" s="1" t="s">
        <v>185</v>
      </c>
      <c r="E591" s="27" t="s">
        <v>180</v>
      </c>
    </row>
    <row r="592">
      <c r="A592" s="1" t="s">
        <v>178</v>
      </c>
      <c r="B592" s="1">
        <v>100</v>
      </c>
      <c r="C592" s="26" t="s">
        <v>4268</v>
      </c>
      <c r="D592" t="s">
        <v>180</v>
      </c>
      <c r="E592" s="27" t="s">
        <v>4269</v>
      </c>
      <c r="F592" s="28" t="s">
        <v>201</v>
      </c>
      <c r="G592" s="29">
        <v>121.596</v>
      </c>
      <c r="H592" s="28">
        <v>0</v>
      </c>
      <c r="I592" s="30">
        <f>ROUND(G592*H592,P4)</f>
        <v>0</v>
      </c>
      <c r="L592" s="31">
        <v>0</v>
      </c>
      <c r="M592" s="24">
        <f>ROUND(G592*L592,P4)</f>
        <v>0</v>
      </c>
      <c r="N592" s="25" t="s">
        <v>835</v>
      </c>
      <c r="O592" s="32">
        <f>M592*AA592</f>
        <v>0</v>
      </c>
      <c r="P592" s="1">
        <v>3</v>
      </c>
      <c r="AA592" s="1">
        <f>IF(P592=1,$O$3,IF(P592=2,$O$4,$O$5))</f>
        <v>0</v>
      </c>
    </row>
    <row r="593">
      <c r="A593" s="1" t="s">
        <v>183</v>
      </c>
      <c r="E593" s="27" t="s">
        <v>4269</v>
      </c>
    </row>
    <row r="594" ht="38.25">
      <c r="A594" s="1" t="s">
        <v>184</v>
      </c>
      <c r="E594" s="33" t="s">
        <v>4270</v>
      </c>
    </row>
    <row r="595">
      <c r="A595" s="1" t="s">
        <v>185</v>
      </c>
      <c r="E595" s="27" t="s">
        <v>180</v>
      </c>
    </row>
    <row r="596">
      <c r="A596" s="1" t="s">
        <v>178</v>
      </c>
      <c r="B596" s="1">
        <v>102</v>
      </c>
      <c r="C596" s="26" t="s">
        <v>4271</v>
      </c>
      <c r="D596" t="s">
        <v>180</v>
      </c>
      <c r="E596" s="27" t="s">
        <v>4272</v>
      </c>
      <c r="F596" s="28" t="s">
        <v>207</v>
      </c>
      <c r="G596" s="29">
        <v>973</v>
      </c>
      <c r="H596" s="28">
        <v>0</v>
      </c>
      <c r="I596" s="30">
        <f>ROUND(G596*H596,P4)</f>
        <v>0</v>
      </c>
      <c r="L596" s="31">
        <v>0</v>
      </c>
      <c r="M596" s="24">
        <f>ROUND(G596*L596,P4)</f>
        <v>0</v>
      </c>
      <c r="N596" s="25" t="s">
        <v>835</v>
      </c>
      <c r="O596" s="32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183</v>
      </c>
      <c r="E597" s="27" t="s">
        <v>4272</v>
      </c>
    </row>
    <row r="598">
      <c r="A598" s="1" t="s">
        <v>184</v>
      </c>
    </row>
    <row r="599">
      <c r="A599" s="1" t="s">
        <v>185</v>
      </c>
      <c r="E599" s="27" t="s">
        <v>180</v>
      </c>
    </row>
    <row r="600">
      <c r="A600" s="1" t="s">
        <v>178</v>
      </c>
      <c r="B600" s="1">
        <v>92</v>
      </c>
      <c r="C600" s="26" t="s">
        <v>4273</v>
      </c>
      <c r="D600" t="s">
        <v>180</v>
      </c>
      <c r="E600" s="27" t="s">
        <v>4274</v>
      </c>
      <c r="F600" s="28" t="s">
        <v>683</v>
      </c>
      <c r="G600" s="29">
        <v>1</v>
      </c>
      <c r="H600" s="28">
        <v>0</v>
      </c>
      <c r="I600" s="30">
        <f>ROUND(G600*H600,P4)</f>
        <v>0</v>
      </c>
      <c r="L600" s="31">
        <v>0</v>
      </c>
      <c r="M600" s="24">
        <f>ROUND(G600*L600,P4)</f>
        <v>0</v>
      </c>
      <c r="N600" s="25" t="s">
        <v>180</v>
      </c>
      <c r="O600" s="32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183</v>
      </c>
      <c r="E601" s="27" t="s">
        <v>4274</v>
      </c>
    </row>
    <row r="602">
      <c r="A602" s="1" t="s">
        <v>184</v>
      </c>
    </row>
    <row r="603">
      <c r="A603" s="1" t="s">
        <v>185</v>
      </c>
      <c r="E603" s="27" t="s">
        <v>180</v>
      </c>
    </row>
    <row r="604">
      <c r="A604" s="1" t="s">
        <v>178</v>
      </c>
      <c r="B604" s="1">
        <v>103</v>
      </c>
      <c r="C604" s="26" t="s">
        <v>4275</v>
      </c>
      <c r="D604" t="s">
        <v>180</v>
      </c>
      <c r="E604" s="27" t="s">
        <v>4276</v>
      </c>
      <c r="F604" s="28" t="s">
        <v>374</v>
      </c>
      <c r="G604" s="29">
        <v>0.998</v>
      </c>
      <c r="H604" s="28">
        <v>0</v>
      </c>
      <c r="I604" s="30">
        <f>ROUND(G604*H604,P4)</f>
        <v>0</v>
      </c>
      <c r="L604" s="31">
        <v>0</v>
      </c>
      <c r="M604" s="24">
        <f>ROUND(G604*L604,P4)</f>
        <v>0</v>
      </c>
      <c r="N604" s="25" t="s">
        <v>835</v>
      </c>
      <c r="O604" s="32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183</v>
      </c>
      <c r="E605" s="27" t="s">
        <v>4276</v>
      </c>
    </row>
    <row r="606">
      <c r="A606" s="1" t="s">
        <v>184</v>
      </c>
    </row>
    <row r="607">
      <c r="A607" s="1" t="s">
        <v>185</v>
      </c>
      <c r="E607" s="27" t="s">
        <v>180</v>
      </c>
    </row>
    <row r="608">
      <c r="A608" s="1" t="s">
        <v>175</v>
      </c>
      <c r="C608" s="22" t="s">
        <v>4277</v>
      </c>
      <c r="E608" s="23" t="s">
        <v>4278</v>
      </c>
      <c r="L608" s="24">
        <f>SUMIFS(L609:L648,A609:A648,"P")</f>
        <v>0</v>
      </c>
      <c r="M608" s="24">
        <f>SUMIFS(M609:M648,A609:A648,"P")</f>
        <v>0</v>
      </c>
      <c r="N608" s="25"/>
    </row>
    <row r="609">
      <c r="A609" s="1" t="s">
        <v>178</v>
      </c>
      <c r="B609" s="1">
        <v>109</v>
      </c>
      <c r="C609" s="26" t="s">
        <v>4279</v>
      </c>
      <c r="D609" t="s">
        <v>180</v>
      </c>
      <c r="E609" s="27" t="s">
        <v>4280</v>
      </c>
      <c r="F609" s="28" t="s">
        <v>201</v>
      </c>
      <c r="G609" s="29">
        <v>22.177</v>
      </c>
      <c r="H609" s="28">
        <v>0.0015</v>
      </c>
      <c r="I609" s="30">
        <f>ROUND(G609*H609,P4)</f>
        <v>0</v>
      </c>
      <c r="L609" s="31">
        <v>0</v>
      </c>
      <c r="M609" s="24">
        <f>ROUND(G609*L609,P4)</f>
        <v>0</v>
      </c>
      <c r="N609" s="25" t="s">
        <v>835</v>
      </c>
      <c r="O609" s="32">
        <f>M609*AA609</f>
        <v>0</v>
      </c>
      <c r="P609" s="1">
        <v>3</v>
      </c>
      <c r="AA609" s="1">
        <f>IF(P609=1,$O$3,IF(P609=2,$O$4,$O$5))</f>
        <v>0</v>
      </c>
    </row>
    <row r="610">
      <c r="A610" s="1" t="s">
        <v>183</v>
      </c>
      <c r="E610" s="27" t="s">
        <v>4280</v>
      </c>
    </row>
    <row r="611" ht="89.25">
      <c r="A611" s="1" t="s">
        <v>184</v>
      </c>
      <c r="E611" s="33" t="s">
        <v>4281</v>
      </c>
    </row>
    <row r="612">
      <c r="A612" s="1" t="s">
        <v>185</v>
      </c>
      <c r="E612" s="27" t="s">
        <v>180</v>
      </c>
    </row>
    <row r="613">
      <c r="A613" s="1" t="s">
        <v>178</v>
      </c>
      <c r="B613" s="1">
        <v>108</v>
      </c>
      <c r="C613" s="26" t="s">
        <v>4282</v>
      </c>
      <c r="D613" t="s">
        <v>180</v>
      </c>
      <c r="E613" s="27" t="s">
        <v>4283</v>
      </c>
      <c r="F613" s="28" t="s">
        <v>201</v>
      </c>
      <c r="G613" s="29">
        <v>117.65900000000001</v>
      </c>
      <c r="H613" s="28">
        <v>0.0025000000000000001</v>
      </c>
      <c r="I613" s="30">
        <f>ROUND(G613*H613,P4)</f>
        <v>0</v>
      </c>
      <c r="L613" s="31">
        <v>0</v>
      </c>
      <c r="M613" s="24">
        <f>ROUND(G613*L613,P4)</f>
        <v>0</v>
      </c>
      <c r="N613" s="25" t="s">
        <v>835</v>
      </c>
      <c r="O613" s="32">
        <f>M613*AA613</f>
        <v>0</v>
      </c>
      <c r="P613" s="1">
        <v>3</v>
      </c>
      <c r="AA613" s="1">
        <f>IF(P613=1,$O$3,IF(P613=2,$O$4,$O$5))</f>
        <v>0</v>
      </c>
    </row>
    <row r="614">
      <c r="A614" s="1" t="s">
        <v>183</v>
      </c>
      <c r="E614" s="27" t="s">
        <v>4283</v>
      </c>
    </row>
    <row r="615" ht="63.75">
      <c r="A615" s="1" t="s">
        <v>184</v>
      </c>
      <c r="E615" s="33" t="s">
        <v>4284</v>
      </c>
    </row>
    <row r="616">
      <c r="A616" s="1" t="s">
        <v>185</v>
      </c>
      <c r="E616" s="27" t="s">
        <v>180</v>
      </c>
    </row>
    <row r="617">
      <c r="A617" s="1" t="s">
        <v>178</v>
      </c>
      <c r="B617" s="1">
        <v>106</v>
      </c>
      <c r="C617" s="26" t="s">
        <v>4285</v>
      </c>
      <c r="D617" t="s">
        <v>180</v>
      </c>
      <c r="E617" s="27" t="s">
        <v>4286</v>
      </c>
      <c r="F617" s="28" t="s">
        <v>201</v>
      </c>
      <c r="G617" s="29">
        <v>90.090999999999994</v>
      </c>
      <c r="H617" s="28">
        <v>0.0023999999999999998</v>
      </c>
      <c r="I617" s="30">
        <f>ROUND(G617*H617,P4)</f>
        <v>0</v>
      </c>
      <c r="L617" s="31">
        <v>0</v>
      </c>
      <c r="M617" s="24">
        <f>ROUND(G617*L617,P4)</f>
        <v>0</v>
      </c>
      <c r="N617" s="25" t="s">
        <v>835</v>
      </c>
      <c r="O617" s="32">
        <f>M617*AA617</f>
        <v>0</v>
      </c>
      <c r="P617" s="1">
        <v>3</v>
      </c>
      <c r="AA617" s="1">
        <f>IF(P617=1,$O$3,IF(P617=2,$O$4,$O$5))</f>
        <v>0</v>
      </c>
    </row>
    <row r="618">
      <c r="A618" s="1" t="s">
        <v>183</v>
      </c>
      <c r="E618" s="27" t="s">
        <v>4286</v>
      </c>
    </row>
    <row r="619" ht="63.75">
      <c r="A619" s="1" t="s">
        <v>184</v>
      </c>
      <c r="E619" s="33" t="s">
        <v>4287</v>
      </c>
    </row>
    <row r="620">
      <c r="A620" s="1" t="s">
        <v>185</v>
      </c>
      <c r="E620" s="27" t="s">
        <v>180</v>
      </c>
    </row>
    <row r="621">
      <c r="A621" s="1" t="s">
        <v>178</v>
      </c>
      <c r="B621" s="1">
        <v>105</v>
      </c>
      <c r="C621" s="26" t="s">
        <v>4288</v>
      </c>
      <c r="D621" t="s">
        <v>180</v>
      </c>
      <c r="E621" s="27" t="s">
        <v>4289</v>
      </c>
      <c r="F621" s="28" t="s">
        <v>201</v>
      </c>
      <c r="G621" s="29">
        <v>90.090999999999994</v>
      </c>
      <c r="H621" s="28">
        <v>0.0028999999999999998</v>
      </c>
      <c r="I621" s="30">
        <f>ROUND(G621*H621,P4)</f>
        <v>0</v>
      </c>
      <c r="L621" s="31">
        <v>0</v>
      </c>
      <c r="M621" s="24">
        <f>ROUND(G621*L621,P4)</f>
        <v>0</v>
      </c>
      <c r="N621" s="25" t="s">
        <v>835</v>
      </c>
      <c r="O621" s="32">
        <f>M621*AA621</f>
        <v>0</v>
      </c>
      <c r="P621" s="1">
        <v>3</v>
      </c>
      <c r="AA621" s="1">
        <f>IF(P621=1,$O$3,IF(P621=2,$O$4,$O$5))</f>
        <v>0</v>
      </c>
    </row>
    <row r="622">
      <c r="A622" s="1" t="s">
        <v>183</v>
      </c>
      <c r="E622" s="27" t="s">
        <v>4289</v>
      </c>
    </row>
    <row r="623" ht="63.75">
      <c r="A623" s="1" t="s">
        <v>184</v>
      </c>
      <c r="E623" s="33" t="s">
        <v>4290</v>
      </c>
    </row>
    <row r="624">
      <c r="A624" s="1" t="s">
        <v>185</v>
      </c>
      <c r="E624" s="27" t="s">
        <v>180</v>
      </c>
    </row>
    <row r="625">
      <c r="A625" s="1" t="s">
        <v>178</v>
      </c>
      <c r="B625" s="1">
        <v>112</v>
      </c>
      <c r="C625" s="26" t="s">
        <v>4291</v>
      </c>
      <c r="D625" t="s">
        <v>180</v>
      </c>
      <c r="E625" s="27" t="s">
        <v>4292</v>
      </c>
      <c r="F625" s="28" t="s">
        <v>182</v>
      </c>
      <c r="G625" s="29">
        <v>12.276999999999999</v>
      </c>
      <c r="H625" s="28">
        <v>0.02</v>
      </c>
      <c r="I625" s="30">
        <f>ROUND(G625*H625,P4)</f>
        <v>0</v>
      </c>
      <c r="L625" s="31">
        <v>0</v>
      </c>
      <c r="M625" s="24">
        <f>ROUND(G625*L625,P4)</f>
        <v>0</v>
      </c>
      <c r="N625" s="25" t="s">
        <v>835</v>
      </c>
      <c r="O625" s="32">
        <f>M625*AA625</f>
        <v>0</v>
      </c>
      <c r="P625" s="1">
        <v>3</v>
      </c>
      <c r="AA625" s="1">
        <f>IF(P625=1,$O$3,IF(P625=2,$O$4,$O$5))</f>
        <v>0</v>
      </c>
    </row>
    <row r="626">
      <c r="A626" s="1" t="s">
        <v>183</v>
      </c>
      <c r="E626" s="27" t="s">
        <v>4292</v>
      </c>
    </row>
    <row r="627" ht="25.5">
      <c r="A627" s="1" t="s">
        <v>184</v>
      </c>
      <c r="E627" s="33" t="s">
        <v>4293</v>
      </c>
    </row>
    <row r="628">
      <c r="A628" s="1" t="s">
        <v>185</v>
      </c>
      <c r="E628" s="27" t="s">
        <v>180</v>
      </c>
    </row>
    <row r="629">
      <c r="A629" s="1" t="s">
        <v>178</v>
      </c>
      <c r="B629" s="1">
        <v>104</v>
      </c>
      <c r="C629" s="26" t="s">
        <v>4294</v>
      </c>
      <c r="D629" t="s">
        <v>180</v>
      </c>
      <c r="E629" s="27" t="s">
        <v>4295</v>
      </c>
      <c r="F629" s="28" t="s">
        <v>201</v>
      </c>
      <c r="G629" s="29">
        <v>78.340000000000003</v>
      </c>
      <c r="H629" s="28">
        <v>0</v>
      </c>
      <c r="I629" s="30">
        <f>ROUND(G629*H629,P4)</f>
        <v>0</v>
      </c>
      <c r="L629" s="31">
        <v>0</v>
      </c>
      <c r="M629" s="24">
        <f>ROUND(G629*L629,P4)</f>
        <v>0</v>
      </c>
      <c r="N629" s="25" t="s">
        <v>835</v>
      </c>
      <c r="O629" s="32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183</v>
      </c>
      <c r="E630" s="27" t="s">
        <v>4295</v>
      </c>
    </row>
    <row r="631" ht="76.5">
      <c r="A631" s="1" t="s">
        <v>184</v>
      </c>
      <c r="E631" s="33" t="s">
        <v>4296</v>
      </c>
    </row>
    <row r="632">
      <c r="A632" s="1" t="s">
        <v>185</v>
      </c>
      <c r="E632" s="27" t="s">
        <v>180</v>
      </c>
    </row>
    <row r="633" ht="25.5">
      <c r="A633" s="1" t="s">
        <v>178</v>
      </c>
      <c r="B633" s="1">
        <v>107</v>
      </c>
      <c r="C633" s="26" t="s">
        <v>4297</v>
      </c>
      <c r="D633" t="s">
        <v>180</v>
      </c>
      <c r="E633" s="27" t="s">
        <v>4298</v>
      </c>
      <c r="F633" s="28" t="s">
        <v>201</v>
      </c>
      <c r="G633" s="29">
        <v>121.596</v>
      </c>
      <c r="H633" s="28">
        <v>0</v>
      </c>
      <c r="I633" s="30">
        <f>ROUND(G633*H633,P4)</f>
        <v>0</v>
      </c>
      <c r="L633" s="31">
        <v>0</v>
      </c>
      <c r="M633" s="24">
        <f>ROUND(G633*L633,P4)</f>
        <v>0</v>
      </c>
      <c r="N633" s="25" t="s">
        <v>835</v>
      </c>
      <c r="O633" s="32">
        <f>M633*AA633</f>
        <v>0</v>
      </c>
      <c r="P633" s="1">
        <v>3</v>
      </c>
      <c r="AA633" s="1">
        <f>IF(P633=1,$O$3,IF(P633=2,$O$4,$O$5))</f>
        <v>0</v>
      </c>
    </row>
    <row r="634" ht="25.5">
      <c r="A634" s="1" t="s">
        <v>183</v>
      </c>
      <c r="E634" s="27" t="s">
        <v>4298</v>
      </c>
    </row>
    <row r="635" ht="76.5">
      <c r="A635" s="1" t="s">
        <v>184</v>
      </c>
      <c r="E635" s="33" t="s">
        <v>4267</v>
      </c>
    </row>
    <row r="636">
      <c r="A636" s="1" t="s">
        <v>185</v>
      </c>
      <c r="E636" s="27" t="s">
        <v>180</v>
      </c>
    </row>
    <row r="637">
      <c r="A637" s="1" t="s">
        <v>178</v>
      </c>
      <c r="B637" s="1">
        <v>110</v>
      </c>
      <c r="C637" s="26" t="s">
        <v>4299</v>
      </c>
      <c r="D637" t="s">
        <v>180</v>
      </c>
      <c r="E637" s="27" t="s">
        <v>4300</v>
      </c>
      <c r="F637" s="28" t="s">
        <v>201</v>
      </c>
      <c r="G637" s="29">
        <v>102.312</v>
      </c>
      <c r="H637" s="28">
        <v>0.0001</v>
      </c>
      <c r="I637" s="30">
        <f>ROUND(G637*H637,P4)</f>
        <v>0</v>
      </c>
      <c r="L637" s="31">
        <v>0</v>
      </c>
      <c r="M637" s="24">
        <f>ROUND(G637*L637,P4)</f>
        <v>0</v>
      </c>
      <c r="N637" s="25" t="s">
        <v>835</v>
      </c>
      <c r="O637" s="32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183</v>
      </c>
      <c r="E638" s="27" t="s">
        <v>4300</v>
      </c>
    </row>
    <row r="639">
      <c r="A639" s="1" t="s">
        <v>184</v>
      </c>
    </row>
    <row r="640">
      <c r="A640" s="1" t="s">
        <v>185</v>
      </c>
      <c r="E640" s="27" t="s">
        <v>180</v>
      </c>
    </row>
    <row r="641">
      <c r="A641" s="1" t="s">
        <v>178</v>
      </c>
      <c r="B641" s="1">
        <v>111</v>
      </c>
      <c r="C641" s="26" t="s">
        <v>4301</v>
      </c>
      <c r="D641" t="s">
        <v>180</v>
      </c>
      <c r="E641" s="27" t="s">
        <v>4302</v>
      </c>
      <c r="F641" s="28" t="s">
        <v>201</v>
      </c>
      <c r="G641" s="29">
        <v>102.312</v>
      </c>
      <c r="H641" s="28">
        <v>0</v>
      </c>
      <c r="I641" s="30">
        <f>ROUND(G641*H641,P4)</f>
        <v>0</v>
      </c>
      <c r="L641" s="31">
        <v>0</v>
      </c>
      <c r="M641" s="24">
        <f>ROUND(G641*L641,P4)</f>
        <v>0</v>
      </c>
      <c r="N641" s="25" t="s">
        <v>835</v>
      </c>
      <c r="O641" s="32">
        <f>M641*AA641</f>
        <v>0</v>
      </c>
      <c r="P641" s="1">
        <v>3</v>
      </c>
      <c r="AA641" s="1">
        <f>IF(P641=1,$O$3,IF(P641=2,$O$4,$O$5))</f>
        <v>0</v>
      </c>
    </row>
    <row r="642">
      <c r="A642" s="1" t="s">
        <v>183</v>
      </c>
      <c r="E642" s="27" t="s">
        <v>4302</v>
      </c>
    </row>
    <row r="643" ht="38.25">
      <c r="A643" s="1" t="s">
        <v>184</v>
      </c>
      <c r="E643" s="33" t="s">
        <v>4303</v>
      </c>
    </row>
    <row r="644">
      <c r="A644" s="1" t="s">
        <v>185</v>
      </c>
      <c r="E644" s="27" t="s">
        <v>180</v>
      </c>
    </row>
    <row r="645">
      <c r="A645" s="1" t="s">
        <v>178</v>
      </c>
      <c r="B645" s="1">
        <v>113</v>
      </c>
      <c r="C645" s="26" t="s">
        <v>4304</v>
      </c>
      <c r="D645" t="s">
        <v>180</v>
      </c>
      <c r="E645" s="27" t="s">
        <v>4305</v>
      </c>
      <c r="F645" s="28" t="s">
        <v>374</v>
      </c>
      <c r="G645" s="29">
        <v>1.0609999999999999</v>
      </c>
      <c r="H645" s="28">
        <v>0</v>
      </c>
      <c r="I645" s="30">
        <f>ROUND(G645*H645,P4)</f>
        <v>0</v>
      </c>
      <c r="L645" s="31">
        <v>0</v>
      </c>
      <c r="M645" s="24">
        <f>ROUND(G645*L645,P4)</f>
        <v>0</v>
      </c>
      <c r="N645" s="25" t="s">
        <v>835</v>
      </c>
      <c r="O645" s="32">
        <f>M645*AA645</f>
        <v>0</v>
      </c>
      <c r="P645" s="1">
        <v>3</v>
      </c>
      <c r="AA645" s="1">
        <f>IF(P645=1,$O$3,IF(P645=2,$O$4,$O$5))</f>
        <v>0</v>
      </c>
    </row>
    <row r="646">
      <c r="A646" s="1" t="s">
        <v>183</v>
      </c>
      <c r="E646" s="27" t="s">
        <v>4305</v>
      </c>
    </row>
    <row r="647">
      <c r="A647" s="1" t="s">
        <v>184</v>
      </c>
    </row>
    <row r="648">
      <c r="A648" s="1" t="s">
        <v>185</v>
      </c>
      <c r="E648" s="27" t="s">
        <v>180</v>
      </c>
    </row>
    <row r="649">
      <c r="A649" s="1" t="s">
        <v>175</v>
      </c>
      <c r="C649" s="22" t="s">
        <v>4306</v>
      </c>
      <c r="E649" s="23" t="s">
        <v>4307</v>
      </c>
      <c r="L649" s="24">
        <f>SUMIFS(L650:L657,A650:A657,"P")</f>
        <v>0</v>
      </c>
      <c r="M649" s="24">
        <f>SUMIFS(M650:M657,A650:A657,"P")</f>
        <v>0</v>
      </c>
      <c r="N649" s="25"/>
    </row>
    <row r="650">
      <c r="A650" s="1" t="s">
        <v>178</v>
      </c>
      <c r="B650" s="1">
        <v>114</v>
      </c>
      <c r="C650" s="26" t="s">
        <v>4308</v>
      </c>
      <c r="D650" t="s">
        <v>180</v>
      </c>
      <c r="E650" s="27" t="s">
        <v>4309</v>
      </c>
      <c r="F650" s="28" t="s">
        <v>207</v>
      </c>
      <c r="G650" s="29">
        <v>1</v>
      </c>
      <c r="H650" s="28">
        <v>0.026519999999999998</v>
      </c>
      <c r="I650" s="30">
        <f>ROUND(G650*H650,P4)</f>
        <v>0</v>
      </c>
      <c r="L650" s="31">
        <v>0</v>
      </c>
      <c r="M650" s="24">
        <f>ROUND(G650*L650,P4)</f>
        <v>0</v>
      </c>
      <c r="N650" s="25" t="s">
        <v>835</v>
      </c>
      <c r="O650" s="32">
        <f>M650*AA650</f>
        <v>0</v>
      </c>
      <c r="P650" s="1">
        <v>3</v>
      </c>
      <c r="AA650" s="1">
        <f>IF(P650=1,$O$3,IF(P650=2,$O$4,$O$5))</f>
        <v>0</v>
      </c>
    </row>
    <row r="651">
      <c r="A651" s="1" t="s">
        <v>183</v>
      </c>
      <c r="E651" s="27" t="s">
        <v>4309</v>
      </c>
    </row>
    <row r="652" ht="25.5">
      <c r="A652" s="1" t="s">
        <v>184</v>
      </c>
      <c r="E652" s="33" t="s">
        <v>2931</v>
      </c>
    </row>
    <row r="653">
      <c r="A653" s="1" t="s">
        <v>185</v>
      </c>
      <c r="E653" s="27" t="s">
        <v>180</v>
      </c>
    </row>
    <row r="654">
      <c r="A654" s="1" t="s">
        <v>178</v>
      </c>
      <c r="B654" s="1">
        <v>115</v>
      </c>
      <c r="C654" s="26" t="s">
        <v>4310</v>
      </c>
      <c r="D654" t="s">
        <v>180</v>
      </c>
      <c r="E654" s="27" t="s">
        <v>4311</v>
      </c>
      <c r="F654" s="28" t="s">
        <v>374</v>
      </c>
      <c r="G654" s="29">
        <v>0.027</v>
      </c>
      <c r="H654" s="28">
        <v>0</v>
      </c>
      <c r="I654" s="30">
        <f>ROUND(G654*H654,P4)</f>
        <v>0</v>
      </c>
      <c r="L654" s="31">
        <v>0</v>
      </c>
      <c r="M654" s="24">
        <f>ROUND(G654*L654,P4)</f>
        <v>0</v>
      </c>
      <c r="N654" s="25" t="s">
        <v>835</v>
      </c>
      <c r="O654" s="32">
        <f>M654*AA654</f>
        <v>0</v>
      </c>
      <c r="P654" s="1">
        <v>3</v>
      </c>
      <c r="AA654" s="1">
        <f>IF(P654=1,$O$3,IF(P654=2,$O$4,$O$5))</f>
        <v>0</v>
      </c>
    </row>
    <row r="655">
      <c r="A655" s="1" t="s">
        <v>183</v>
      </c>
      <c r="E655" s="27" t="s">
        <v>4311</v>
      </c>
    </row>
    <row r="656">
      <c r="A656" s="1" t="s">
        <v>184</v>
      </c>
    </row>
    <row r="657">
      <c r="A657" s="1" t="s">
        <v>185</v>
      </c>
      <c r="E657" s="27" t="s">
        <v>180</v>
      </c>
    </row>
    <row r="658">
      <c r="A658" s="1" t="s">
        <v>175</v>
      </c>
      <c r="C658" s="22" t="s">
        <v>1418</v>
      </c>
      <c r="E658" s="23" t="s">
        <v>1419</v>
      </c>
      <c r="L658" s="24">
        <f>SUMIFS(L659:L670,A659:A670,"P")</f>
        <v>0</v>
      </c>
      <c r="M658" s="24">
        <f>SUMIFS(M659:M670,A659:A670,"P")</f>
        <v>0</v>
      </c>
      <c r="N658" s="25"/>
    </row>
    <row r="659">
      <c r="A659" s="1" t="s">
        <v>178</v>
      </c>
      <c r="B659" s="1">
        <v>117</v>
      </c>
      <c r="C659" s="26" t="s">
        <v>4312</v>
      </c>
      <c r="D659" t="s">
        <v>180</v>
      </c>
      <c r="E659" s="27" t="s">
        <v>4313</v>
      </c>
      <c r="F659" s="28" t="s">
        <v>1060</v>
      </c>
      <c r="G659" s="29">
        <v>60</v>
      </c>
      <c r="H659" s="28">
        <v>0.001</v>
      </c>
      <c r="I659" s="30">
        <f>ROUND(G659*H659,P4)</f>
        <v>0</v>
      </c>
      <c r="L659" s="31">
        <v>0</v>
      </c>
      <c r="M659" s="24">
        <f>ROUND(G659*L659,P4)</f>
        <v>0</v>
      </c>
      <c r="N659" s="25" t="s">
        <v>835</v>
      </c>
      <c r="O659" s="32">
        <f>M659*AA659</f>
        <v>0</v>
      </c>
      <c r="P659" s="1">
        <v>3</v>
      </c>
      <c r="AA659" s="1">
        <f>IF(P659=1,$O$3,IF(P659=2,$O$4,$O$5))</f>
        <v>0</v>
      </c>
    </row>
    <row r="660">
      <c r="A660" s="1" t="s">
        <v>183</v>
      </c>
      <c r="E660" s="27" t="s">
        <v>4313</v>
      </c>
    </row>
    <row r="661" ht="25.5">
      <c r="A661" s="1" t="s">
        <v>184</v>
      </c>
      <c r="E661" s="33" t="s">
        <v>4314</v>
      </c>
    </row>
    <row r="662">
      <c r="A662" s="1" t="s">
        <v>185</v>
      </c>
      <c r="E662" s="27" t="s">
        <v>180</v>
      </c>
    </row>
    <row r="663">
      <c r="A663" s="1" t="s">
        <v>178</v>
      </c>
      <c r="B663" s="1">
        <v>116</v>
      </c>
      <c r="C663" s="26" t="s">
        <v>4315</v>
      </c>
      <c r="D663" t="s">
        <v>180</v>
      </c>
      <c r="E663" s="27" t="s">
        <v>4316</v>
      </c>
      <c r="F663" s="28" t="s">
        <v>194</v>
      </c>
      <c r="G663" s="29">
        <v>43.520000000000003</v>
      </c>
      <c r="H663" s="28">
        <v>0</v>
      </c>
      <c r="I663" s="30">
        <f>ROUND(G663*H663,P4)</f>
        <v>0</v>
      </c>
      <c r="L663" s="31">
        <v>0</v>
      </c>
      <c r="M663" s="24">
        <f>ROUND(G663*L663,P4)</f>
        <v>0</v>
      </c>
      <c r="N663" s="25" t="s">
        <v>835</v>
      </c>
      <c r="O663" s="32">
        <f>M663*AA663</f>
        <v>0</v>
      </c>
      <c r="P663" s="1">
        <v>3</v>
      </c>
      <c r="AA663" s="1">
        <f>IF(P663=1,$O$3,IF(P663=2,$O$4,$O$5))</f>
        <v>0</v>
      </c>
    </row>
    <row r="664">
      <c r="A664" s="1" t="s">
        <v>183</v>
      </c>
      <c r="E664" s="27" t="s">
        <v>4316</v>
      </c>
    </row>
    <row r="665" ht="38.25">
      <c r="A665" s="1" t="s">
        <v>184</v>
      </c>
      <c r="E665" s="33" t="s">
        <v>4317</v>
      </c>
    </row>
    <row r="666">
      <c r="A666" s="1" t="s">
        <v>185</v>
      </c>
      <c r="E666" s="27" t="s">
        <v>180</v>
      </c>
    </row>
    <row r="667">
      <c r="A667" s="1" t="s">
        <v>178</v>
      </c>
      <c r="B667" s="1">
        <v>118</v>
      </c>
      <c r="C667" s="26" t="s">
        <v>4318</v>
      </c>
      <c r="D667" t="s">
        <v>180</v>
      </c>
      <c r="E667" s="27" t="s">
        <v>4319</v>
      </c>
      <c r="F667" s="28" t="s">
        <v>374</v>
      </c>
      <c r="G667" s="29">
        <v>0.059999999999999998</v>
      </c>
      <c r="H667" s="28">
        <v>0</v>
      </c>
      <c r="I667" s="30">
        <f>ROUND(G667*H667,P4)</f>
        <v>0</v>
      </c>
      <c r="L667" s="31">
        <v>0</v>
      </c>
      <c r="M667" s="24">
        <f>ROUND(G667*L667,P4)</f>
        <v>0</v>
      </c>
      <c r="N667" s="25" t="s">
        <v>835</v>
      </c>
      <c r="O667" s="32">
        <f>M667*AA667</f>
        <v>0</v>
      </c>
      <c r="P667" s="1">
        <v>3</v>
      </c>
      <c r="AA667" s="1">
        <f>IF(P667=1,$O$3,IF(P667=2,$O$4,$O$5))</f>
        <v>0</v>
      </c>
    </row>
    <row r="668" ht="25.5">
      <c r="A668" s="1" t="s">
        <v>183</v>
      </c>
      <c r="E668" s="27" t="s">
        <v>4320</v>
      </c>
    </row>
    <row r="669">
      <c r="A669" s="1" t="s">
        <v>184</v>
      </c>
    </row>
    <row r="670">
      <c r="A670" s="1" t="s">
        <v>185</v>
      </c>
      <c r="E670" s="27" t="s">
        <v>180</v>
      </c>
    </row>
    <row r="671">
      <c r="A671" s="1" t="s">
        <v>175</v>
      </c>
      <c r="C671" s="22" t="s">
        <v>4321</v>
      </c>
      <c r="E671" s="23" t="s">
        <v>4322</v>
      </c>
      <c r="L671" s="24">
        <f>SUMIFS(L672:L687,A672:A687,"P")</f>
        <v>0</v>
      </c>
      <c r="M671" s="24">
        <f>SUMIFS(M672:M687,A672:A687,"P")</f>
        <v>0</v>
      </c>
      <c r="N671" s="25"/>
    </row>
    <row r="672">
      <c r="A672" s="1" t="s">
        <v>178</v>
      </c>
      <c r="B672" s="1">
        <v>121</v>
      </c>
      <c r="C672" s="26" t="s">
        <v>4323</v>
      </c>
      <c r="D672" t="s">
        <v>180</v>
      </c>
      <c r="E672" s="27" t="s">
        <v>4324</v>
      </c>
      <c r="F672" s="28" t="s">
        <v>182</v>
      </c>
      <c r="G672" s="29">
        <v>0.17699999999999999</v>
      </c>
      <c r="H672" s="28">
        <v>0.55000000000000004</v>
      </c>
      <c r="I672" s="30">
        <f>ROUND(G672*H672,P4)</f>
        <v>0</v>
      </c>
      <c r="L672" s="31">
        <v>0</v>
      </c>
      <c r="M672" s="24">
        <f>ROUND(G672*L672,P4)</f>
        <v>0</v>
      </c>
      <c r="N672" s="25" t="s">
        <v>835</v>
      </c>
      <c r="O672" s="32">
        <f>M672*AA672</f>
        <v>0</v>
      </c>
      <c r="P672" s="1">
        <v>3</v>
      </c>
      <c r="AA672" s="1">
        <f>IF(P672=1,$O$3,IF(P672=2,$O$4,$O$5))</f>
        <v>0</v>
      </c>
    </row>
    <row r="673">
      <c r="A673" s="1" t="s">
        <v>183</v>
      </c>
      <c r="E673" s="27" t="s">
        <v>4324</v>
      </c>
    </row>
    <row r="674" ht="38.25">
      <c r="A674" s="1" t="s">
        <v>184</v>
      </c>
      <c r="E674" s="33" t="s">
        <v>4325</v>
      </c>
    </row>
    <row r="675">
      <c r="A675" s="1" t="s">
        <v>185</v>
      </c>
      <c r="E675" s="27" t="s">
        <v>180</v>
      </c>
    </row>
    <row r="676" ht="25.5">
      <c r="A676" s="1" t="s">
        <v>178</v>
      </c>
      <c r="B676" s="1">
        <v>119</v>
      </c>
      <c r="C676" s="26" t="s">
        <v>4326</v>
      </c>
      <c r="D676" t="s">
        <v>180</v>
      </c>
      <c r="E676" s="27" t="s">
        <v>4327</v>
      </c>
      <c r="F676" s="28" t="s">
        <v>201</v>
      </c>
      <c r="G676" s="29">
        <v>14.141999999999999</v>
      </c>
      <c r="H676" s="28">
        <v>0.015789999999999998</v>
      </c>
      <c r="I676" s="30">
        <f>ROUND(G676*H676,P4)</f>
        <v>0</v>
      </c>
      <c r="L676" s="31">
        <v>0</v>
      </c>
      <c r="M676" s="24">
        <f>ROUND(G676*L676,P4)</f>
        <v>0</v>
      </c>
      <c r="N676" s="25" t="s">
        <v>835</v>
      </c>
      <c r="O676" s="32">
        <f>M676*AA676</f>
        <v>0</v>
      </c>
      <c r="P676" s="1">
        <v>3</v>
      </c>
      <c r="AA676" s="1">
        <f>IF(P676=1,$O$3,IF(P676=2,$O$4,$O$5))</f>
        <v>0</v>
      </c>
    </row>
    <row r="677" ht="25.5">
      <c r="A677" s="1" t="s">
        <v>183</v>
      </c>
      <c r="E677" s="27" t="s">
        <v>4327</v>
      </c>
    </row>
    <row r="678" ht="38.25">
      <c r="A678" s="1" t="s">
        <v>184</v>
      </c>
      <c r="E678" s="33" t="s">
        <v>4328</v>
      </c>
    </row>
    <row r="679">
      <c r="A679" s="1" t="s">
        <v>185</v>
      </c>
      <c r="E679" s="27" t="s">
        <v>180</v>
      </c>
    </row>
    <row r="680">
      <c r="A680" s="1" t="s">
        <v>178</v>
      </c>
      <c r="B680" s="1">
        <v>120</v>
      </c>
      <c r="C680" s="26" t="s">
        <v>4329</v>
      </c>
      <c r="D680" t="s">
        <v>180</v>
      </c>
      <c r="E680" s="27" t="s">
        <v>4330</v>
      </c>
      <c r="F680" s="28" t="s">
        <v>194</v>
      </c>
      <c r="G680" s="29">
        <v>64.280000000000001</v>
      </c>
      <c r="H680" s="28">
        <v>1.0000000000000001E-05</v>
      </c>
      <c r="I680" s="30">
        <f>ROUND(G680*H680,P4)</f>
        <v>0</v>
      </c>
      <c r="L680" s="31">
        <v>0</v>
      </c>
      <c r="M680" s="24">
        <f>ROUND(G680*L680,P4)</f>
        <v>0</v>
      </c>
      <c r="N680" s="25" t="s">
        <v>835</v>
      </c>
      <c r="O680" s="32">
        <f>M680*AA680</f>
        <v>0</v>
      </c>
      <c r="P680" s="1">
        <v>3</v>
      </c>
      <c r="AA680" s="1">
        <f>IF(P680=1,$O$3,IF(P680=2,$O$4,$O$5))</f>
        <v>0</v>
      </c>
    </row>
    <row r="681">
      <c r="A681" s="1" t="s">
        <v>183</v>
      </c>
      <c r="E681" s="27" t="s">
        <v>4330</v>
      </c>
    </row>
    <row r="682" ht="38.25">
      <c r="A682" s="1" t="s">
        <v>184</v>
      </c>
      <c r="E682" s="33" t="s">
        <v>4331</v>
      </c>
    </row>
    <row r="683">
      <c r="A683" s="1" t="s">
        <v>185</v>
      </c>
      <c r="E683" s="27" t="s">
        <v>180</v>
      </c>
    </row>
    <row r="684">
      <c r="A684" s="1" t="s">
        <v>178</v>
      </c>
      <c r="B684" s="1">
        <v>122</v>
      </c>
      <c r="C684" s="26" t="s">
        <v>4332</v>
      </c>
      <c r="D684" t="s">
        <v>180</v>
      </c>
      <c r="E684" s="27" t="s">
        <v>4333</v>
      </c>
      <c r="F684" s="28" t="s">
        <v>374</v>
      </c>
      <c r="G684" s="29">
        <v>0.32100000000000001</v>
      </c>
      <c r="H684" s="28">
        <v>0</v>
      </c>
      <c r="I684" s="30">
        <f>ROUND(G684*H684,P4)</f>
        <v>0</v>
      </c>
      <c r="L684" s="31">
        <v>0</v>
      </c>
      <c r="M684" s="24">
        <f>ROUND(G684*L684,P4)</f>
        <v>0</v>
      </c>
      <c r="N684" s="25" t="s">
        <v>835</v>
      </c>
      <c r="O684" s="32">
        <f>M684*AA684</f>
        <v>0</v>
      </c>
      <c r="P684" s="1">
        <v>3</v>
      </c>
      <c r="AA684" s="1">
        <f>IF(P684=1,$O$3,IF(P684=2,$O$4,$O$5))</f>
        <v>0</v>
      </c>
    </row>
    <row r="685">
      <c r="A685" s="1" t="s">
        <v>183</v>
      </c>
      <c r="E685" s="27" t="s">
        <v>4333</v>
      </c>
    </row>
    <row r="686">
      <c r="A686" s="1" t="s">
        <v>184</v>
      </c>
    </row>
    <row r="687">
      <c r="A687" s="1" t="s">
        <v>185</v>
      </c>
      <c r="E687" s="27" t="s">
        <v>180</v>
      </c>
    </row>
    <row r="688">
      <c r="A688" s="1" t="s">
        <v>175</v>
      </c>
      <c r="C688" s="22" t="s">
        <v>3152</v>
      </c>
      <c r="E688" s="23" t="s">
        <v>3153</v>
      </c>
      <c r="L688" s="24">
        <f>SUMIFS(L689:L704,A689:A704,"P")</f>
        <v>0</v>
      </c>
      <c r="M688" s="24">
        <f>SUMIFS(M689:M704,A689:A704,"P")</f>
        <v>0</v>
      </c>
      <c r="N688" s="25"/>
    </row>
    <row r="689">
      <c r="A689" s="1" t="s">
        <v>178</v>
      </c>
      <c r="B689" s="1">
        <v>125</v>
      </c>
      <c r="C689" s="26" t="s">
        <v>4334</v>
      </c>
      <c r="D689" t="s">
        <v>180</v>
      </c>
      <c r="E689" s="27" t="s">
        <v>4335</v>
      </c>
      <c r="F689" s="28" t="s">
        <v>201</v>
      </c>
      <c r="G689" s="29">
        <v>14.01</v>
      </c>
      <c r="H689" s="28">
        <v>0.00011</v>
      </c>
      <c r="I689" s="30">
        <f>ROUND(G689*H689,P4)</f>
        <v>0</v>
      </c>
      <c r="L689" s="31">
        <v>0</v>
      </c>
      <c r="M689" s="24">
        <f>ROUND(G689*L689,P4)</f>
        <v>0</v>
      </c>
      <c r="N689" s="25" t="s">
        <v>835</v>
      </c>
      <c r="O689" s="32">
        <f>M689*AA689</f>
        <v>0</v>
      </c>
      <c r="P689" s="1">
        <v>3</v>
      </c>
      <c r="AA689" s="1">
        <f>IF(P689=1,$O$3,IF(P689=2,$O$4,$O$5))</f>
        <v>0</v>
      </c>
    </row>
    <row r="690">
      <c r="A690" s="1" t="s">
        <v>183</v>
      </c>
      <c r="E690" s="27" t="s">
        <v>4335</v>
      </c>
    </row>
    <row r="691" ht="51">
      <c r="A691" s="1" t="s">
        <v>184</v>
      </c>
      <c r="E691" s="33" t="s">
        <v>4336</v>
      </c>
    </row>
    <row r="692">
      <c r="A692" s="1" t="s">
        <v>185</v>
      </c>
      <c r="E692" s="27" t="s">
        <v>180</v>
      </c>
    </row>
    <row r="693">
      <c r="A693" s="1" t="s">
        <v>178</v>
      </c>
      <c r="B693" s="1">
        <v>123</v>
      </c>
      <c r="C693" s="26" t="s">
        <v>4337</v>
      </c>
      <c r="D693" t="s">
        <v>180</v>
      </c>
      <c r="E693" s="27" t="s">
        <v>4338</v>
      </c>
      <c r="F693" s="28" t="s">
        <v>201</v>
      </c>
      <c r="G693" s="29">
        <v>12.470000000000001</v>
      </c>
      <c r="H693" s="28">
        <v>0.01259</v>
      </c>
      <c r="I693" s="30">
        <f>ROUND(G693*H693,P4)</f>
        <v>0</v>
      </c>
      <c r="L693" s="31">
        <v>0</v>
      </c>
      <c r="M693" s="24">
        <f>ROUND(G693*L693,P4)</f>
        <v>0</v>
      </c>
      <c r="N693" s="25" t="s">
        <v>835</v>
      </c>
      <c r="O693" s="32">
        <f>M693*AA693</f>
        <v>0</v>
      </c>
      <c r="P693" s="1">
        <v>3</v>
      </c>
      <c r="AA693" s="1">
        <f>IF(P693=1,$O$3,IF(P693=2,$O$4,$O$5))</f>
        <v>0</v>
      </c>
    </row>
    <row r="694">
      <c r="A694" s="1" t="s">
        <v>183</v>
      </c>
      <c r="E694" s="27" t="s">
        <v>4338</v>
      </c>
    </row>
    <row r="695" ht="51">
      <c r="A695" s="1" t="s">
        <v>184</v>
      </c>
      <c r="E695" s="33" t="s">
        <v>4339</v>
      </c>
    </row>
    <row r="696">
      <c r="A696" s="1" t="s">
        <v>185</v>
      </c>
      <c r="E696" s="27" t="s">
        <v>180</v>
      </c>
    </row>
    <row r="697">
      <c r="A697" s="1" t="s">
        <v>178</v>
      </c>
      <c r="B697" s="1">
        <v>124</v>
      </c>
      <c r="C697" s="26" t="s">
        <v>4340</v>
      </c>
      <c r="D697" t="s">
        <v>180</v>
      </c>
      <c r="E697" s="27" t="s">
        <v>4341</v>
      </c>
      <c r="F697" s="28" t="s">
        <v>201</v>
      </c>
      <c r="G697" s="29">
        <v>12.470000000000001</v>
      </c>
      <c r="H697" s="28">
        <v>0</v>
      </c>
      <c r="I697" s="30">
        <f>ROUND(G697*H697,P4)</f>
        <v>0</v>
      </c>
      <c r="L697" s="31">
        <v>0</v>
      </c>
      <c r="M697" s="24">
        <f>ROUND(G697*L697,P4)</f>
        <v>0</v>
      </c>
      <c r="N697" s="25" t="s">
        <v>835</v>
      </c>
      <c r="O697" s="32">
        <f>M697*AA697</f>
        <v>0</v>
      </c>
      <c r="P697" s="1">
        <v>3</v>
      </c>
      <c r="AA697" s="1">
        <f>IF(P697=1,$O$3,IF(P697=2,$O$4,$O$5))</f>
        <v>0</v>
      </c>
    </row>
    <row r="698">
      <c r="A698" s="1" t="s">
        <v>183</v>
      </c>
      <c r="E698" s="27" t="s">
        <v>4341</v>
      </c>
    </row>
    <row r="699" ht="38.25">
      <c r="A699" s="1" t="s">
        <v>184</v>
      </c>
      <c r="E699" s="33" t="s">
        <v>4342</v>
      </c>
    </row>
    <row r="700">
      <c r="A700" s="1" t="s">
        <v>185</v>
      </c>
      <c r="E700" s="27" t="s">
        <v>180</v>
      </c>
    </row>
    <row r="701">
      <c r="A701" s="1" t="s">
        <v>178</v>
      </c>
      <c r="B701" s="1">
        <v>126</v>
      </c>
      <c r="C701" s="26" t="s">
        <v>4343</v>
      </c>
      <c r="D701" t="s">
        <v>180</v>
      </c>
      <c r="E701" s="27" t="s">
        <v>4344</v>
      </c>
      <c r="F701" s="28" t="s">
        <v>374</v>
      </c>
      <c r="G701" s="29">
        <v>0.159</v>
      </c>
      <c r="H701" s="28">
        <v>0</v>
      </c>
      <c r="I701" s="30">
        <f>ROUND(G701*H701,P4)</f>
        <v>0</v>
      </c>
      <c r="L701" s="31">
        <v>0</v>
      </c>
      <c r="M701" s="24">
        <f>ROUND(G701*L701,P4)</f>
        <v>0</v>
      </c>
      <c r="N701" s="25" t="s">
        <v>835</v>
      </c>
      <c r="O701" s="32">
        <f>M701*AA701</f>
        <v>0</v>
      </c>
      <c r="P701" s="1">
        <v>3</v>
      </c>
      <c r="AA701" s="1">
        <f>IF(P701=1,$O$3,IF(P701=2,$O$4,$O$5))</f>
        <v>0</v>
      </c>
    </row>
    <row r="702">
      <c r="A702" s="1" t="s">
        <v>183</v>
      </c>
      <c r="E702" s="27" t="s">
        <v>4344</v>
      </c>
    </row>
    <row r="703">
      <c r="A703" s="1" t="s">
        <v>184</v>
      </c>
    </row>
    <row r="704">
      <c r="A704" s="1" t="s">
        <v>185</v>
      </c>
      <c r="E704" s="27" t="s">
        <v>180</v>
      </c>
    </row>
    <row r="705">
      <c r="A705" s="1" t="s">
        <v>175</v>
      </c>
      <c r="C705" s="22" t="s">
        <v>3060</v>
      </c>
      <c r="E705" s="23" t="s">
        <v>3061</v>
      </c>
      <c r="L705" s="24">
        <f>SUMIFS(L706:L745,A706:A745,"P")</f>
        <v>0</v>
      </c>
      <c r="M705" s="24">
        <f>SUMIFS(M706:M745,A706:A745,"P")</f>
        <v>0</v>
      </c>
      <c r="N705" s="25"/>
    </row>
    <row r="706" ht="25.5">
      <c r="A706" s="1" t="s">
        <v>178</v>
      </c>
      <c r="B706" s="1">
        <v>127</v>
      </c>
      <c r="C706" s="26" t="s">
        <v>4345</v>
      </c>
      <c r="D706" t="s">
        <v>180</v>
      </c>
      <c r="E706" s="27" t="s">
        <v>4346</v>
      </c>
      <c r="F706" s="28" t="s">
        <v>194</v>
      </c>
      <c r="G706" s="29">
        <v>10.5</v>
      </c>
      <c r="H706" s="28">
        <v>0.00106</v>
      </c>
      <c r="I706" s="30">
        <f>ROUND(G706*H706,P4)</f>
        <v>0</v>
      </c>
      <c r="L706" s="31">
        <v>0</v>
      </c>
      <c r="M706" s="24">
        <f>ROUND(G706*L706,P4)</f>
        <v>0</v>
      </c>
      <c r="N706" s="25" t="s">
        <v>835</v>
      </c>
      <c r="O706" s="32">
        <f>M706*AA706</f>
        <v>0</v>
      </c>
      <c r="P706" s="1">
        <v>3</v>
      </c>
      <c r="AA706" s="1">
        <f>IF(P706=1,$O$3,IF(P706=2,$O$4,$O$5))</f>
        <v>0</v>
      </c>
    </row>
    <row r="707" ht="25.5">
      <c r="A707" s="1" t="s">
        <v>183</v>
      </c>
      <c r="E707" s="27" t="s">
        <v>4346</v>
      </c>
    </row>
    <row r="708" ht="38.25">
      <c r="A708" s="1" t="s">
        <v>184</v>
      </c>
      <c r="E708" s="33" t="s">
        <v>4347</v>
      </c>
    </row>
    <row r="709">
      <c r="A709" s="1" t="s">
        <v>185</v>
      </c>
      <c r="E709" s="27" t="s">
        <v>180</v>
      </c>
    </row>
    <row r="710">
      <c r="A710" s="1" t="s">
        <v>178</v>
      </c>
      <c r="B710" s="1">
        <v>128</v>
      </c>
      <c r="C710" s="26" t="s">
        <v>4348</v>
      </c>
      <c r="D710" t="s">
        <v>180</v>
      </c>
      <c r="E710" s="27" t="s">
        <v>4349</v>
      </c>
      <c r="F710" s="28" t="s">
        <v>194</v>
      </c>
      <c r="G710" s="29">
        <v>10.5</v>
      </c>
      <c r="H710" s="28">
        <v>0.0022799999999999999</v>
      </c>
      <c r="I710" s="30">
        <f>ROUND(G710*H710,P4)</f>
        <v>0</v>
      </c>
      <c r="L710" s="31">
        <v>0</v>
      </c>
      <c r="M710" s="24">
        <f>ROUND(G710*L710,P4)</f>
        <v>0</v>
      </c>
      <c r="N710" s="25" t="s">
        <v>835</v>
      </c>
      <c r="O710" s="32">
        <f>M710*AA710</f>
        <v>0</v>
      </c>
      <c r="P710" s="1">
        <v>3</v>
      </c>
      <c r="AA710" s="1">
        <f>IF(P710=1,$O$3,IF(P710=2,$O$4,$O$5))</f>
        <v>0</v>
      </c>
    </row>
    <row r="711">
      <c r="A711" s="1" t="s">
        <v>183</v>
      </c>
      <c r="E711" s="27" t="s">
        <v>4349</v>
      </c>
    </row>
    <row r="712" ht="38.25">
      <c r="A712" s="1" t="s">
        <v>184</v>
      </c>
      <c r="E712" s="33" t="s">
        <v>4350</v>
      </c>
    </row>
    <row r="713">
      <c r="A713" s="1" t="s">
        <v>185</v>
      </c>
      <c r="E713" s="27" t="s">
        <v>180</v>
      </c>
    </row>
    <row r="714" ht="25.5">
      <c r="A714" s="1" t="s">
        <v>178</v>
      </c>
      <c r="B714" s="1">
        <v>129</v>
      </c>
      <c r="C714" s="26" t="s">
        <v>4351</v>
      </c>
      <c r="D714" t="s">
        <v>180</v>
      </c>
      <c r="E714" s="27" t="s">
        <v>4352</v>
      </c>
      <c r="F714" s="28" t="s">
        <v>194</v>
      </c>
      <c r="G714" s="29">
        <v>30.5</v>
      </c>
      <c r="H714" s="28">
        <v>0.0022200000000000002</v>
      </c>
      <c r="I714" s="30">
        <f>ROUND(G714*H714,P4)</f>
        <v>0</v>
      </c>
      <c r="L714" s="31">
        <v>0</v>
      </c>
      <c r="M714" s="24">
        <f>ROUND(G714*L714,P4)</f>
        <v>0</v>
      </c>
      <c r="N714" s="25" t="s">
        <v>835</v>
      </c>
      <c r="O714" s="32">
        <f>M714*AA714</f>
        <v>0</v>
      </c>
      <c r="P714" s="1">
        <v>3</v>
      </c>
      <c r="AA714" s="1">
        <f>IF(P714=1,$O$3,IF(P714=2,$O$4,$O$5))</f>
        <v>0</v>
      </c>
    </row>
    <row r="715" ht="25.5">
      <c r="A715" s="1" t="s">
        <v>183</v>
      </c>
      <c r="E715" s="27" t="s">
        <v>4352</v>
      </c>
    </row>
    <row r="716" ht="38.25">
      <c r="A716" s="1" t="s">
        <v>184</v>
      </c>
      <c r="E716" s="33" t="s">
        <v>4353</v>
      </c>
    </row>
    <row r="717">
      <c r="A717" s="1" t="s">
        <v>185</v>
      </c>
      <c r="E717" s="27" t="s">
        <v>180</v>
      </c>
    </row>
    <row r="718" ht="25.5">
      <c r="A718" s="1" t="s">
        <v>178</v>
      </c>
      <c r="B718" s="1">
        <v>130</v>
      </c>
      <c r="C718" s="26" t="s">
        <v>4354</v>
      </c>
      <c r="D718" t="s">
        <v>180</v>
      </c>
      <c r="E718" s="27" t="s">
        <v>4355</v>
      </c>
      <c r="F718" s="28" t="s">
        <v>194</v>
      </c>
      <c r="G718" s="29">
        <v>33.100000000000001</v>
      </c>
      <c r="H718" s="28">
        <v>0.0035100000000000001</v>
      </c>
      <c r="I718" s="30">
        <f>ROUND(G718*H718,P4)</f>
        <v>0</v>
      </c>
      <c r="L718" s="31">
        <v>0</v>
      </c>
      <c r="M718" s="24">
        <f>ROUND(G718*L718,P4)</f>
        <v>0</v>
      </c>
      <c r="N718" s="25" t="s">
        <v>835</v>
      </c>
      <c r="O718" s="32">
        <f>M718*AA718</f>
        <v>0</v>
      </c>
      <c r="P718" s="1">
        <v>3</v>
      </c>
      <c r="AA718" s="1">
        <f>IF(P718=1,$O$3,IF(P718=2,$O$4,$O$5))</f>
        <v>0</v>
      </c>
    </row>
    <row r="719" ht="25.5">
      <c r="A719" s="1" t="s">
        <v>183</v>
      </c>
      <c r="E719" s="27" t="s">
        <v>4355</v>
      </c>
    </row>
    <row r="720" ht="38.25">
      <c r="A720" s="1" t="s">
        <v>184</v>
      </c>
      <c r="E720" s="33" t="s">
        <v>4356</v>
      </c>
    </row>
    <row r="721">
      <c r="A721" s="1" t="s">
        <v>185</v>
      </c>
      <c r="E721" s="27" t="s">
        <v>180</v>
      </c>
    </row>
    <row r="722" ht="25.5">
      <c r="A722" s="1" t="s">
        <v>178</v>
      </c>
      <c r="B722" s="1">
        <v>131</v>
      </c>
      <c r="C722" s="26" t="s">
        <v>4357</v>
      </c>
      <c r="D722" t="s">
        <v>180</v>
      </c>
      <c r="E722" s="27" t="s">
        <v>4358</v>
      </c>
      <c r="F722" s="28" t="s">
        <v>194</v>
      </c>
      <c r="G722" s="29">
        <v>7.8099999999999996</v>
      </c>
      <c r="H722" s="28">
        <v>0.0013600000000000001</v>
      </c>
      <c r="I722" s="30">
        <f>ROUND(G722*H722,P4)</f>
        <v>0</v>
      </c>
      <c r="L722" s="31">
        <v>0</v>
      </c>
      <c r="M722" s="24">
        <f>ROUND(G722*L722,P4)</f>
        <v>0</v>
      </c>
      <c r="N722" s="25" t="s">
        <v>835</v>
      </c>
      <c r="O722" s="32">
        <f>M722*AA722</f>
        <v>0</v>
      </c>
      <c r="P722" s="1">
        <v>3</v>
      </c>
      <c r="AA722" s="1">
        <f>IF(P722=1,$O$3,IF(P722=2,$O$4,$O$5))</f>
        <v>0</v>
      </c>
    </row>
    <row r="723" ht="25.5">
      <c r="A723" s="1" t="s">
        <v>183</v>
      </c>
      <c r="E723" s="27" t="s">
        <v>4358</v>
      </c>
    </row>
    <row r="724" ht="38.25">
      <c r="A724" s="1" t="s">
        <v>184</v>
      </c>
      <c r="E724" s="33" t="s">
        <v>4359</v>
      </c>
    </row>
    <row r="725">
      <c r="A725" s="1" t="s">
        <v>185</v>
      </c>
      <c r="E725" s="27" t="s">
        <v>180</v>
      </c>
    </row>
    <row r="726" ht="25.5">
      <c r="A726" s="1" t="s">
        <v>178</v>
      </c>
      <c r="B726" s="1">
        <v>132</v>
      </c>
      <c r="C726" s="26" t="s">
        <v>4360</v>
      </c>
      <c r="D726" t="s">
        <v>180</v>
      </c>
      <c r="E726" s="27" t="s">
        <v>4361</v>
      </c>
      <c r="F726" s="28" t="s">
        <v>194</v>
      </c>
      <c r="G726" s="29">
        <v>2.5</v>
      </c>
      <c r="H726" s="28">
        <v>0.0022200000000000002</v>
      </c>
      <c r="I726" s="30">
        <f>ROUND(G726*H726,P4)</f>
        <v>0</v>
      </c>
      <c r="L726" s="31">
        <v>0</v>
      </c>
      <c r="M726" s="24">
        <f>ROUND(G726*L726,P4)</f>
        <v>0</v>
      </c>
      <c r="N726" s="25" t="s">
        <v>835</v>
      </c>
      <c r="O726" s="32">
        <f>M726*AA726</f>
        <v>0</v>
      </c>
      <c r="P726" s="1">
        <v>3</v>
      </c>
      <c r="AA726" s="1">
        <f>IF(P726=1,$O$3,IF(P726=2,$O$4,$O$5))</f>
        <v>0</v>
      </c>
    </row>
    <row r="727" ht="25.5">
      <c r="A727" s="1" t="s">
        <v>183</v>
      </c>
      <c r="E727" s="27" t="s">
        <v>4361</v>
      </c>
    </row>
    <row r="728" ht="38.25">
      <c r="A728" s="1" t="s">
        <v>184</v>
      </c>
      <c r="E728" s="33" t="s">
        <v>4362</v>
      </c>
    </row>
    <row r="729">
      <c r="A729" s="1" t="s">
        <v>185</v>
      </c>
      <c r="E729" s="27" t="s">
        <v>180</v>
      </c>
    </row>
    <row r="730" ht="25.5">
      <c r="A730" s="1" t="s">
        <v>178</v>
      </c>
      <c r="B730" s="1">
        <v>133</v>
      </c>
      <c r="C730" s="26" t="s">
        <v>4363</v>
      </c>
      <c r="D730" t="s">
        <v>180</v>
      </c>
      <c r="E730" s="27" t="s">
        <v>4364</v>
      </c>
      <c r="F730" s="28" t="s">
        <v>194</v>
      </c>
      <c r="G730" s="29">
        <v>30.5</v>
      </c>
      <c r="H730" s="28">
        <v>0.0022000000000000001</v>
      </c>
      <c r="I730" s="30">
        <f>ROUND(G730*H730,P4)</f>
        <v>0</v>
      </c>
      <c r="L730" s="31">
        <v>0</v>
      </c>
      <c r="M730" s="24">
        <f>ROUND(G730*L730,P4)</f>
        <v>0</v>
      </c>
      <c r="N730" s="25" t="s">
        <v>835</v>
      </c>
      <c r="O730" s="32">
        <f>M730*AA730</f>
        <v>0</v>
      </c>
      <c r="P730" s="1">
        <v>3</v>
      </c>
      <c r="AA730" s="1">
        <f>IF(P730=1,$O$3,IF(P730=2,$O$4,$O$5))</f>
        <v>0</v>
      </c>
    </row>
    <row r="731" ht="25.5">
      <c r="A731" s="1" t="s">
        <v>183</v>
      </c>
      <c r="E731" s="27" t="s">
        <v>4364</v>
      </c>
    </row>
    <row r="732" ht="38.25">
      <c r="A732" s="1" t="s">
        <v>184</v>
      </c>
      <c r="E732" s="33" t="s">
        <v>4365</v>
      </c>
    </row>
    <row r="733">
      <c r="A733" s="1" t="s">
        <v>185</v>
      </c>
      <c r="E733" s="27" t="s">
        <v>180</v>
      </c>
    </row>
    <row r="734">
      <c r="A734" s="1" t="s">
        <v>178</v>
      </c>
      <c r="B734" s="1">
        <v>134</v>
      </c>
      <c r="C734" s="26" t="s">
        <v>4366</v>
      </c>
      <c r="D734" t="s">
        <v>180</v>
      </c>
      <c r="E734" s="27" t="s">
        <v>4367</v>
      </c>
      <c r="F734" s="28" t="s">
        <v>194</v>
      </c>
      <c r="G734" s="29">
        <v>11.4</v>
      </c>
      <c r="H734" s="28">
        <v>0.0016900000000000001</v>
      </c>
      <c r="I734" s="30">
        <f>ROUND(G734*H734,P4)</f>
        <v>0</v>
      </c>
      <c r="L734" s="31">
        <v>0</v>
      </c>
      <c r="M734" s="24">
        <f>ROUND(G734*L734,P4)</f>
        <v>0</v>
      </c>
      <c r="N734" s="25" t="s">
        <v>835</v>
      </c>
      <c r="O734" s="32">
        <f>M734*AA734</f>
        <v>0</v>
      </c>
      <c r="P734" s="1">
        <v>3</v>
      </c>
      <c r="AA734" s="1">
        <f>IF(P734=1,$O$3,IF(P734=2,$O$4,$O$5))</f>
        <v>0</v>
      </c>
    </row>
    <row r="735">
      <c r="A735" s="1" t="s">
        <v>183</v>
      </c>
      <c r="E735" s="27" t="s">
        <v>4367</v>
      </c>
    </row>
    <row r="736" ht="38.25">
      <c r="A736" s="1" t="s">
        <v>184</v>
      </c>
      <c r="E736" s="33" t="s">
        <v>4368</v>
      </c>
    </row>
    <row r="737">
      <c r="A737" s="1" t="s">
        <v>185</v>
      </c>
      <c r="E737" s="27" t="s">
        <v>180</v>
      </c>
    </row>
    <row r="738" ht="25.5">
      <c r="A738" s="1" t="s">
        <v>178</v>
      </c>
      <c r="B738" s="1">
        <v>135</v>
      </c>
      <c r="C738" s="26" t="s">
        <v>4369</v>
      </c>
      <c r="D738" t="s">
        <v>180</v>
      </c>
      <c r="E738" s="27" t="s">
        <v>4370</v>
      </c>
      <c r="F738" s="28" t="s">
        <v>194</v>
      </c>
      <c r="G738" s="29">
        <v>3.2999999999999998</v>
      </c>
      <c r="H738" s="28">
        <v>0.0020999999999999999</v>
      </c>
      <c r="I738" s="30">
        <f>ROUND(G738*H738,P4)</f>
        <v>0</v>
      </c>
      <c r="L738" s="31">
        <v>0</v>
      </c>
      <c r="M738" s="24">
        <f>ROUND(G738*L738,P4)</f>
        <v>0</v>
      </c>
      <c r="N738" s="25" t="s">
        <v>835</v>
      </c>
      <c r="O738" s="32">
        <f>M738*AA738</f>
        <v>0</v>
      </c>
      <c r="P738" s="1">
        <v>3</v>
      </c>
      <c r="AA738" s="1">
        <f>IF(P738=1,$O$3,IF(P738=2,$O$4,$O$5))</f>
        <v>0</v>
      </c>
    </row>
    <row r="739" ht="25.5">
      <c r="A739" s="1" t="s">
        <v>183</v>
      </c>
      <c r="E739" s="27" t="s">
        <v>4370</v>
      </c>
    </row>
    <row r="740" ht="38.25">
      <c r="A740" s="1" t="s">
        <v>184</v>
      </c>
      <c r="E740" s="33" t="s">
        <v>4371</v>
      </c>
    </row>
    <row r="741">
      <c r="A741" s="1" t="s">
        <v>185</v>
      </c>
      <c r="E741" s="27" t="s">
        <v>180</v>
      </c>
    </row>
    <row r="742">
      <c r="A742" s="1" t="s">
        <v>178</v>
      </c>
      <c r="B742" s="1">
        <v>136</v>
      </c>
      <c r="C742" s="26" t="s">
        <v>3111</v>
      </c>
      <c r="D742" t="s">
        <v>180</v>
      </c>
      <c r="E742" s="27" t="s">
        <v>3112</v>
      </c>
      <c r="F742" s="28" t="s">
        <v>374</v>
      </c>
      <c r="G742" s="29">
        <v>0.32800000000000001</v>
      </c>
      <c r="H742" s="28">
        <v>0</v>
      </c>
      <c r="I742" s="30">
        <f>ROUND(G742*H742,P4)</f>
        <v>0</v>
      </c>
      <c r="L742" s="31">
        <v>0</v>
      </c>
      <c r="M742" s="24">
        <f>ROUND(G742*L742,P4)</f>
        <v>0</v>
      </c>
      <c r="N742" s="25" t="s">
        <v>835</v>
      </c>
      <c r="O742" s="32">
        <f>M742*AA742</f>
        <v>0</v>
      </c>
      <c r="P742" s="1">
        <v>3</v>
      </c>
      <c r="AA742" s="1">
        <f>IF(P742=1,$O$3,IF(P742=2,$O$4,$O$5))</f>
        <v>0</v>
      </c>
    </row>
    <row r="743">
      <c r="A743" s="1" t="s">
        <v>183</v>
      </c>
      <c r="E743" s="27" t="s">
        <v>3112</v>
      </c>
    </row>
    <row r="744">
      <c r="A744" s="1" t="s">
        <v>184</v>
      </c>
    </row>
    <row r="745">
      <c r="A745" s="1" t="s">
        <v>185</v>
      </c>
      <c r="E745" s="27" t="s">
        <v>180</v>
      </c>
    </row>
    <row r="746">
      <c r="A746" s="1" t="s">
        <v>175</v>
      </c>
      <c r="C746" s="22" t="s">
        <v>831</v>
      </c>
      <c r="E746" s="23" t="s">
        <v>832</v>
      </c>
      <c r="L746" s="24">
        <f>SUMIFS(L747:L782,A747:A782,"P")</f>
        <v>0</v>
      </c>
      <c r="M746" s="24">
        <f>SUMIFS(M747:M782,A747:A782,"P")</f>
        <v>0</v>
      </c>
      <c r="N746" s="25"/>
    </row>
    <row r="747">
      <c r="A747" s="1" t="s">
        <v>178</v>
      </c>
      <c r="B747" s="1">
        <v>142</v>
      </c>
      <c r="C747" s="26" t="s">
        <v>4372</v>
      </c>
      <c r="D747" t="s">
        <v>180</v>
      </c>
      <c r="E747" s="27" t="s">
        <v>4373</v>
      </c>
      <c r="F747" s="28" t="s">
        <v>207</v>
      </c>
      <c r="G747" s="29">
        <v>3</v>
      </c>
      <c r="H747" s="28">
        <v>0.0022000000000000001</v>
      </c>
      <c r="I747" s="30">
        <f>ROUND(G747*H747,P4)</f>
        <v>0</v>
      </c>
      <c r="L747" s="31">
        <v>0</v>
      </c>
      <c r="M747" s="24">
        <f>ROUND(G747*L747,P4)</f>
        <v>0</v>
      </c>
      <c r="N747" s="25" t="s">
        <v>835</v>
      </c>
      <c r="O747" s="32">
        <f>M747*AA747</f>
        <v>0</v>
      </c>
      <c r="P747" s="1">
        <v>3</v>
      </c>
      <c r="AA747" s="1">
        <f>IF(P747=1,$O$3,IF(P747=2,$O$4,$O$5))</f>
        <v>0</v>
      </c>
    </row>
    <row r="748">
      <c r="A748" s="1" t="s">
        <v>183</v>
      </c>
      <c r="E748" s="27" t="s">
        <v>4373</v>
      </c>
    </row>
    <row r="749">
      <c r="A749" s="1" t="s">
        <v>184</v>
      </c>
    </row>
    <row r="750">
      <c r="A750" s="1" t="s">
        <v>185</v>
      </c>
      <c r="E750" s="27" t="s">
        <v>180</v>
      </c>
    </row>
    <row r="751">
      <c r="A751" s="1" t="s">
        <v>178</v>
      </c>
      <c r="B751" s="1">
        <v>141</v>
      </c>
      <c r="C751" s="26" t="s">
        <v>4374</v>
      </c>
      <c r="D751" t="s">
        <v>180</v>
      </c>
      <c r="E751" s="27" t="s">
        <v>4375</v>
      </c>
      <c r="F751" s="28" t="s">
        <v>207</v>
      </c>
      <c r="G751" s="29">
        <v>6</v>
      </c>
      <c r="H751" s="28">
        <v>0.0022000000000000001</v>
      </c>
      <c r="I751" s="30">
        <f>ROUND(G751*H751,P4)</f>
        <v>0</v>
      </c>
      <c r="L751" s="31">
        <v>0</v>
      </c>
      <c r="M751" s="24">
        <f>ROUND(G751*L751,P4)</f>
        <v>0</v>
      </c>
      <c r="N751" s="25" t="s">
        <v>835</v>
      </c>
      <c r="O751" s="32">
        <f>M751*AA751</f>
        <v>0</v>
      </c>
      <c r="P751" s="1">
        <v>3</v>
      </c>
      <c r="AA751" s="1">
        <f>IF(P751=1,$O$3,IF(P751=2,$O$4,$O$5))</f>
        <v>0</v>
      </c>
    </row>
    <row r="752">
      <c r="A752" s="1" t="s">
        <v>183</v>
      </c>
      <c r="E752" s="27" t="s">
        <v>4375</v>
      </c>
    </row>
    <row r="753">
      <c r="A753" s="1" t="s">
        <v>184</v>
      </c>
    </row>
    <row r="754">
      <c r="A754" s="1" t="s">
        <v>185</v>
      </c>
      <c r="E754" s="27" t="s">
        <v>180</v>
      </c>
    </row>
    <row r="755">
      <c r="A755" s="1" t="s">
        <v>178</v>
      </c>
      <c r="B755" s="1">
        <v>139</v>
      </c>
      <c r="C755" s="26" t="s">
        <v>4376</v>
      </c>
      <c r="D755" t="s">
        <v>180</v>
      </c>
      <c r="E755" s="27" t="s">
        <v>4377</v>
      </c>
      <c r="F755" s="28" t="s">
        <v>207</v>
      </c>
      <c r="G755" s="29">
        <v>3</v>
      </c>
      <c r="H755" s="28">
        <v>0.017500000000000002</v>
      </c>
      <c r="I755" s="30">
        <f>ROUND(G755*H755,P4)</f>
        <v>0</v>
      </c>
      <c r="L755" s="31">
        <v>0</v>
      </c>
      <c r="M755" s="24">
        <f>ROUND(G755*L755,P4)</f>
        <v>0</v>
      </c>
      <c r="N755" s="25" t="s">
        <v>835</v>
      </c>
      <c r="O755" s="32">
        <f>M755*AA755</f>
        <v>0</v>
      </c>
      <c r="P755" s="1">
        <v>3</v>
      </c>
      <c r="AA755" s="1">
        <f>IF(P755=1,$O$3,IF(P755=2,$O$4,$O$5))</f>
        <v>0</v>
      </c>
    </row>
    <row r="756">
      <c r="A756" s="1" t="s">
        <v>183</v>
      </c>
      <c r="E756" s="27" t="s">
        <v>4377</v>
      </c>
    </row>
    <row r="757" ht="38.25">
      <c r="A757" s="1" t="s">
        <v>184</v>
      </c>
      <c r="E757" s="33" t="s">
        <v>4378</v>
      </c>
    </row>
    <row r="758">
      <c r="A758" s="1" t="s">
        <v>185</v>
      </c>
      <c r="E758" s="27" t="s">
        <v>180</v>
      </c>
    </row>
    <row r="759">
      <c r="A759" s="1" t="s">
        <v>178</v>
      </c>
      <c r="B759" s="1">
        <v>138</v>
      </c>
      <c r="C759" s="26" t="s">
        <v>4379</v>
      </c>
      <c r="D759" t="s">
        <v>180</v>
      </c>
      <c r="E759" s="27" t="s">
        <v>4380</v>
      </c>
      <c r="F759" s="28" t="s">
        <v>207</v>
      </c>
      <c r="G759" s="29">
        <v>6</v>
      </c>
      <c r="H759" s="28">
        <v>0.0195</v>
      </c>
      <c r="I759" s="30">
        <f>ROUND(G759*H759,P4)</f>
        <v>0</v>
      </c>
      <c r="L759" s="31">
        <v>0</v>
      </c>
      <c r="M759" s="24">
        <f>ROUND(G759*L759,P4)</f>
        <v>0</v>
      </c>
      <c r="N759" s="25" t="s">
        <v>835</v>
      </c>
      <c r="O759" s="32">
        <f>M759*AA759</f>
        <v>0</v>
      </c>
      <c r="P759" s="1">
        <v>3</v>
      </c>
      <c r="AA759" s="1">
        <f>IF(P759=1,$O$3,IF(P759=2,$O$4,$O$5))</f>
        <v>0</v>
      </c>
    </row>
    <row r="760">
      <c r="A760" s="1" t="s">
        <v>183</v>
      </c>
      <c r="E760" s="27" t="s">
        <v>4380</v>
      </c>
    </row>
    <row r="761" ht="38.25">
      <c r="A761" s="1" t="s">
        <v>184</v>
      </c>
      <c r="E761" s="33" t="s">
        <v>4381</v>
      </c>
    </row>
    <row r="762">
      <c r="A762" s="1" t="s">
        <v>185</v>
      </c>
      <c r="E762" s="27" t="s">
        <v>180</v>
      </c>
    </row>
    <row r="763">
      <c r="A763" s="1" t="s">
        <v>178</v>
      </c>
      <c r="B763" s="1">
        <v>137</v>
      </c>
      <c r="C763" s="26" t="s">
        <v>4382</v>
      </c>
      <c r="D763" t="s">
        <v>180</v>
      </c>
      <c r="E763" s="27" t="s">
        <v>4383</v>
      </c>
      <c r="F763" s="28" t="s">
        <v>207</v>
      </c>
      <c r="G763" s="29">
        <v>9</v>
      </c>
      <c r="H763" s="28">
        <v>0</v>
      </c>
      <c r="I763" s="30">
        <f>ROUND(G763*H763,P4)</f>
        <v>0</v>
      </c>
      <c r="L763" s="31">
        <v>0</v>
      </c>
      <c r="M763" s="24">
        <f>ROUND(G763*L763,P4)</f>
        <v>0</v>
      </c>
      <c r="N763" s="25" t="s">
        <v>835</v>
      </c>
      <c r="O763" s="32">
        <f>M763*AA763</f>
        <v>0</v>
      </c>
      <c r="P763" s="1">
        <v>3</v>
      </c>
      <c r="AA763" s="1">
        <f>IF(P763=1,$O$3,IF(P763=2,$O$4,$O$5))</f>
        <v>0</v>
      </c>
    </row>
    <row r="764">
      <c r="A764" s="1" t="s">
        <v>183</v>
      </c>
      <c r="E764" s="27" t="s">
        <v>4383</v>
      </c>
    </row>
    <row r="765" ht="38.25">
      <c r="A765" s="1" t="s">
        <v>184</v>
      </c>
      <c r="E765" s="33" t="s">
        <v>4384</v>
      </c>
    </row>
    <row r="766">
      <c r="A766" s="1" t="s">
        <v>185</v>
      </c>
      <c r="E766" s="27" t="s">
        <v>180</v>
      </c>
    </row>
    <row r="767">
      <c r="A767" s="1" t="s">
        <v>178</v>
      </c>
      <c r="B767" s="1">
        <v>140</v>
      </c>
      <c r="C767" s="26" t="s">
        <v>4385</v>
      </c>
      <c r="D767" t="s">
        <v>180</v>
      </c>
      <c r="E767" s="27" t="s">
        <v>4386</v>
      </c>
      <c r="F767" s="28" t="s">
        <v>207</v>
      </c>
      <c r="G767" s="29">
        <v>9</v>
      </c>
      <c r="H767" s="28">
        <v>0</v>
      </c>
      <c r="I767" s="30">
        <f>ROUND(G767*H767,P4)</f>
        <v>0</v>
      </c>
      <c r="L767" s="31">
        <v>0</v>
      </c>
      <c r="M767" s="24">
        <f>ROUND(G767*L767,P4)</f>
        <v>0</v>
      </c>
      <c r="N767" s="25" t="s">
        <v>835</v>
      </c>
      <c r="O767" s="32">
        <f>M767*AA767</f>
        <v>0</v>
      </c>
      <c r="P767" s="1">
        <v>3</v>
      </c>
      <c r="AA767" s="1">
        <f>IF(P767=1,$O$3,IF(P767=2,$O$4,$O$5))</f>
        <v>0</v>
      </c>
    </row>
    <row r="768">
      <c r="A768" s="1" t="s">
        <v>183</v>
      </c>
      <c r="E768" s="27" t="s">
        <v>4386</v>
      </c>
    </row>
    <row r="769" ht="51">
      <c r="A769" s="1" t="s">
        <v>184</v>
      </c>
      <c r="E769" s="33" t="s">
        <v>4387</v>
      </c>
    </row>
    <row r="770">
      <c r="A770" s="1" t="s">
        <v>185</v>
      </c>
      <c r="E770" s="27" t="s">
        <v>180</v>
      </c>
    </row>
    <row r="771">
      <c r="A771" s="1" t="s">
        <v>178</v>
      </c>
      <c r="B771" s="1">
        <v>143</v>
      </c>
      <c r="C771" s="26" t="s">
        <v>4388</v>
      </c>
      <c r="D771" t="s">
        <v>180</v>
      </c>
      <c r="E771" s="27" t="s">
        <v>4389</v>
      </c>
      <c r="F771" s="28" t="s">
        <v>207</v>
      </c>
      <c r="G771" s="29">
        <v>1</v>
      </c>
      <c r="H771" s="28">
        <v>0</v>
      </c>
      <c r="I771" s="30">
        <f>ROUND(G771*H771,P4)</f>
        <v>0</v>
      </c>
      <c r="L771" s="31">
        <v>0</v>
      </c>
      <c r="M771" s="24">
        <f>ROUND(G771*L771,P4)</f>
        <v>0</v>
      </c>
      <c r="N771" s="25" t="s">
        <v>180</v>
      </c>
      <c r="O771" s="32">
        <f>M771*AA771</f>
        <v>0</v>
      </c>
      <c r="P771" s="1">
        <v>3</v>
      </c>
      <c r="AA771" s="1">
        <f>IF(P771=1,$O$3,IF(P771=2,$O$4,$O$5))</f>
        <v>0</v>
      </c>
    </row>
    <row r="772">
      <c r="A772" s="1" t="s">
        <v>183</v>
      </c>
      <c r="E772" s="27" t="s">
        <v>4389</v>
      </c>
    </row>
    <row r="773" ht="38.25">
      <c r="A773" s="1" t="s">
        <v>184</v>
      </c>
      <c r="E773" s="33" t="s">
        <v>4390</v>
      </c>
    </row>
    <row r="774">
      <c r="A774" s="1" t="s">
        <v>185</v>
      </c>
      <c r="E774" s="27" t="s">
        <v>180</v>
      </c>
    </row>
    <row r="775">
      <c r="A775" s="1" t="s">
        <v>178</v>
      </c>
      <c r="B775" s="1">
        <v>144</v>
      </c>
      <c r="C775" s="26" t="s">
        <v>4391</v>
      </c>
      <c r="D775" t="s">
        <v>180</v>
      </c>
      <c r="E775" s="27" t="s">
        <v>4392</v>
      </c>
      <c r="F775" s="28" t="s">
        <v>207</v>
      </c>
      <c r="G775" s="29">
        <v>1</v>
      </c>
      <c r="H775" s="28">
        <v>0</v>
      </c>
      <c r="I775" s="30">
        <f>ROUND(G775*H775,P4)</f>
        <v>0</v>
      </c>
      <c r="L775" s="31">
        <v>0</v>
      </c>
      <c r="M775" s="24">
        <f>ROUND(G775*L775,P4)</f>
        <v>0</v>
      </c>
      <c r="N775" s="25" t="s">
        <v>180</v>
      </c>
      <c r="O775" s="32">
        <f>M775*AA775</f>
        <v>0</v>
      </c>
      <c r="P775" s="1">
        <v>3</v>
      </c>
      <c r="AA775" s="1">
        <f>IF(P775=1,$O$3,IF(P775=2,$O$4,$O$5))</f>
        <v>0</v>
      </c>
    </row>
    <row r="776">
      <c r="A776" s="1" t="s">
        <v>183</v>
      </c>
      <c r="E776" s="27" t="s">
        <v>4392</v>
      </c>
    </row>
    <row r="777" ht="38.25">
      <c r="A777" s="1" t="s">
        <v>184</v>
      </c>
      <c r="E777" s="33" t="s">
        <v>4393</v>
      </c>
    </row>
    <row r="778">
      <c r="A778" s="1" t="s">
        <v>185</v>
      </c>
      <c r="E778" s="27" t="s">
        <v>180</v>
      </c>
    </row>
    <row r="779">
      <c r="A779" s="1" t="s">
        <v>178</v>
      </c>
      <c r="B779" s="1">
        <v>145</v>
      </c>
      <c r="C779" s="26" t="s">
        <v>4394</v>
      </c>
      <c r="D779" t="s">
        <v>180</v>
      </c>
      <c r="E779" s="27" t="s">
        <v>4395</v>
      </c>
      <c r="F779" s="28" t="s">
        <v>4396</v>
      </c>
      <c r="G779" s="29">
        <v>2237.1700000000001</v>
      </c>
      <c r="H779" s="28">
        <v>0</v>
      </c>
      <c r="I779" s="30">
        <f>ROUND(G779*H779,P4)</f>
        <v>0</v>
      </c>
      <c r="L779" s="31">
        <v>0</v>
      </c>
      <c r="M779" s="24">
        <f>ROUND(G779*L779,P4)</f>
        <v>0</v>
      </c>
      <c r="N779" s="25" t="s">
        <v>835</v>
      </c>
      <c r="O779" s="32">
        <f>M779*AA779</f>
        <v>0</v>
      </c>
      <c r="P779" s="1">
        <v>3</v>
      </c>
      <c r="AA779" s="1">
        <f>IF(P779=1,$O$3,IF(P779=2,$O$4,$O$5))</f>
        <v>0</v>
      </c>
    </row>
    <row r="780">
      <c r="A780" s="1" t="s">
        <v>183</v>
      </c>
      <c r="E780" s="27" t="s">
        <v>4395</v>
      </c>
    </row>
    <row r="781">
      <c r="A781" s="1" t="s">
        <v>184</v>
      </c>
    </row>
    <row r="782">
      <c r="A782" s="1" t="s">
        <v>185</v>
      </c>
      <c r="E782" s="27" t="s">
        <v>180</v>
      </c>
    </row>
    <row r="783">
      <c r="A783" s="1" t="s">
        <v>175</v>
      </c>
      <c r="C783" s="22" t="s">
        <v>4397</v>
      </c>
      <c r="E783" s="23" t="s">
        <v>4398</v>
      </c>
      <c r="L783" s="24">
        <f>SUMIFS(L784:L855,A784:A855,"P")</f>
        <v>0</v>
      </c>
      <c r="M783" s="24">
        <f>SUMIFS(M784:M855,A784:A855,"P")</f>
        <v>0</v>
      </c>
      <c r="N783" s="25"/>
    </row>
    <row r="784">
      <c r="A784" s="1" t="s">
        <v>178</v>
      </c>
      <c r="B784" s="1">
        <v>155</v>
      </c>
      <c r="C784" s="26" t="s">
        <v>4399</v>
      </c>
      <c r="D784" t="s">
        <v>180</v>
      </c>
      <c r="E784" s="27" t="s">
        <v>4400</v>
      </c>
      <c r="F784" s="28" t="s">
        <v>374</v>
      </c>
      <c r="G784" s="29">
        <v>12.222</v>
      </c>
      <c r="H784" s="28">
        <v>1</v>
      </c>
      <c r="I784" s="30">
        <f>ROUND(G784*H784,P4)</f>
        <v>0</v>
      </c>
      <c r="L784" s="31">
        <v>0</v>
      </c>
      <c r="M784" s="24">
        <f>ROUND(G784*L784,P4)</f>
        <v>0</v>
      </c>
      <c r="N784" s="25" t="s">
        <v>835</v>
      </c>
      <c r="O784" s="32">
        <f>M784*AA784</f>
        <v>0</v>
      </c>
      <c r="P784" s="1">
        <v>3</v>
      </c>
      <c r="AA784" s="1">
        <f>IF(P784=1,$O$3,IF(P784=2,$O$4,$O$5))</f>
        <v>0</v>
      </c>
    </row>
    <row r="785">
      <c r="A785" s="1" t="s">
        <v>183</v>
      </c>
      <c r="E785" s="27" t="s">
        <v>4400</v>
      </c>
    </row>
    <row r="786">
      <c r="A786" s="1" t="s">
        <v>184</v>
      </c>
    </row>
    <row r="787">
      <c r="A787" s="1" t="s">
        <v>185</v>
      </c>
      <c r="E787" s="27" t="s">
        <v>180</v>
      </c>
    </row>
    <row r="788">
      <c r="A788" s="1" t="s">
        <v>178</v>
      </c>
      <c r="B788" s="1">
        <v>148</v>
      </c>
      <c r="C788" s="26" t="s">
        <v>4401</v>
      </c>
      <c r="D788" t="s">
        <v>180</v>
      </c>
      <c r="E788" s="27" t="s">
        <v>4402</v>
      </c>
      <c r="F788" s="28" t="s">
        <v>201</v>
      </c>
      <c r="G788" s="29">
        <v>3.2999999999999998</v>
      </c>
      <c r="H788" s="28">
        <v>0.027</v>
      </c>
      <c r="I788" s="30">
        <f>ROUND(G788*H788,P4)</f>
        <v>0</v>
      </c>
      <c r="L788" s="31">
        <v>0</v>
      </c>
      <c r="M788" s="24">
        <f>ROUND(G788*L788,P4)</f>
        <v>0</v>
      </c>
      <c r="N788" s="25" t="s">
        <v>835</v>
      </c>
      <c r="O788" s="32">
        <f>M788*AA788</f>
        <v>0</v>
      </c>
      <c r="P788" s="1">
        <v>3</v>
      </c>
      <c r="AA788" s="1">
        <f>IF(P788=1,$O$3,IF(P788=2,$O$4,$O$5))</f>
        <v>0</v>
      </c>
    </row>
    <row r="789">
      <c r="A789" s="1" t="s">
        <v>183</v>
      </c>
      <c r="E789" s="27" t="s">
        <v>4402</v>
      </c>
    </row>
    <row r="790" ht="38.25">
      <c r="A790" s="1" t="s">
        <v>184</v>
      </c>
      <c r="E790" s="33" t="s">
        <v>4403</v>
      </c>
    </row>
    <row r="791">
      <c r="A791" s="1" t="s">
        <v>185</v>
      </c>
      <c r="E791" s="27" t="s">
        <v>180</v>
      </c>
    </row>
    <row r="792">
      <c r="A792" s="1" t="s">
        <v>178</v>
      </c>
      <c r="B792" s="1">
        <v>149</v>
      </c>
      <c r="C792" s="26" t="s">
        <v>4404</v>
      </c>
      <c r="D792" t="s">
        <v>180</v>
      </c>
      <c r="E792" s="27" t="s">
        <v>4405</v>
      </c>
      <c r="F792" s="28" t="s">
        <v>201</v>
      </c>
      <c r="G792" s="29">
        <v>16.245000000000001</v>
      </c>
      <c r="H792" s="28">
        <v>0.02741</v>
      </c>
      <c r="I792" s="30">
        <f>ROUND(G792*H792,P4)</f>
        <v>0</v>
      </c>
      <c r="L792" s="31">
        <v>0</v>
      </c>
      <c r="M792" s="24">
        <f>ROUND(G792*L792,P4)</f>
        <v>0</v>
      </c>
      <c r="N792" s="25" t="s">
        <v>835</v>
      </c>
      <c r="O792" s="32">
        <f>M792*AA792</f>
        <v>0</v>
      </c>
      <c r="P792" s="1">
        <v>3</v>
      </c>
      <c r="AA792" s="1">
        <f>IF(P792=1,$O$3,IF(P792=2,$O$4,$O$5))</f>
        <v>0</v>
      </c>
    </row>
    <row r="793">
      <c r="A793" s="1" t="s">
        <v>183</v>
      </c>
      <c r="E793" s="27" t="s">
        <v>4405</v>
      </c>
    </row>
    <row r="794" ht="89.25">
      <c r="A794" s="1" t="s">
        <v>184</v>
      </c>
      <c r="E794" s="33" t="s">
        <v>4406</v>
      </c>
    </row>
    <row r="795">
      <c r="A795" s="1" t="s">
        <v>185</v>
      </c>
      <c r="E795" s="27" t="s">
        <v>180</v>
      </c>
    </row>
    <row r="796">
      <c r="A796" s="1" t="s">
        <v>178</v>
      </c>
      <c r="B796" s="1">
        <v>151</v>
      </c>
      <c r="C796" s="26" t="s">
        <v>4407</v>
      </c>
      <c r="D796" t="s">
        <v>180</v>
      </c>
      <c r="E796" s="27" t="s">
        <v>4408</v>
      </c>
      <c r="F796" s="28" t="s">
        <v>201</v>
      </c>
      <c r="G796" s="29">
        <v>1</v>
      </c>
      <c r="H796" s="28">
        <v>0.038289999999999998</v>
      </c>
      <c r="I796" s="30">
        <f>ROUND(G796*H796,P4)</f>
        <v>0</v>
      </c>
      <c r="L796" s="31">
        <v>0</v>
      </c>
      <c r="M796" s="24">
        <f>ROUND(G796*L796,P4)</f>
        <v>0</v>
      </c>
      <c r="N796" s="25" t="s">
        <v>835</v>
      </c>
      <c r="O796" s="32">
        <f>M796*AA796</f>
        <v>0</v>
      </c>
      <c r="P796" s="1">
        <v>3</v>
      </c>
      <c r="AA796" s="1">
        <f>IF(P796=1,$O$3,IF(P796=2,$O$4,$O$5))</f>
        <v>0</v>
      </c>
    </row>
    <row r="797">
      <c r="A797" s="1" t="s">
        <v>183</v>
      </c>
      <c r="E797" s="27" t="s">
        <v>4408</v>
      </c>
    </row>
    <row r="798">
      <c r="A798" s="1" t="s">
        <v>184</v>
      </c>
    </row>
    <row r="799">
      <c r="A799" s="1" t="s">
        <v>185</v>
      </c>
      <c r="E799" s="27" t="s">
        <v>180</v>
      </c>
    </row>
    <row r="800">
      <c r="A800" s="1" t="s">
        <v>178</v>
      </c>
      <c r="B800" s="1">
        <v>153</v>
      </c>
      <c r="C800" s="26" t="s">
        <v>4409</v>
      </c>
      <c r="D800" t="s">
        <v>180</v>
      </c>
      <c r="E800" s="27" t="s">
        <v>4410</v>
      </c>
      <c r="F800" s="28" t="s">
        <v>201</v>
      </c>
      <c r="G800" s="29">
        <v>3.2549999999999999</v>
      </c>
      <c r="H800" s="28">
        <v>0.038289999999999998</v>
      </c>
      <c r="I800" s="30">
        <f>ROUND(G800*H800,P4)</f>
        <v>0</v>
      </c>
      <c r="L800" s="31">
        <v>0</v>
      </c>
      <c r="M800" s="24">
        <f>ROUND(G800*L800,P4)</f>
        <v>0</v>
      </c>
      <c r="N800" s="25" t="s">
        <v>835</v>
      </c>
      <c r="O800" s="32">
        <f>M800*AA800</f>
        <v>0</v>
      </c>
      <c r="P800" s="1">
        <v>3</v>
      </c>
      <c r="AA800" s="1">
        <f>IF(P800=1,$O$3,IF(P800=2,$O$4,$O$5))</f>
        <v>0</v>
      </c>
    </row>
    <row r="801">
      <c r="A801" s="1" t="s">
        <v>183</v>
      </c>
      <c r="E801" s="27" t="s">
        <v>4410</v>
      </c>
    </row>
    <row r="802" ht="38.25">
      <c r="A802" s="1" t="s">
        <v>184</v>
      </c>
      <c r="E802" s="33" t="s">
        <v>4411</v>
      </c>
    </row>
    <row r="803">
      <c r="A803" s="1" t="s">
        <v>185</v>
      </c>
      <c r="E803" s="27" t="s">
        <v>180</v>
      </c>
    </row>
    <row r="804" ht="25.5">
      <c r="A804" s="1" t="s">
        <v>178</v>
      </c>
      <c r="B804" s="1">
        <v>146</v>
      </c>
      <c r="C804" s="26" t="s">
        <v>4412</v>
      </c>
      <c r="D804" t="s">
        <v>180</v>
      </c>
      <c r="E804" s="27" t="s">
        <v>4413</v>
      </c>
      <c r="F804" s="28" t="s">
        <v>201</v>
      </c>
      <c r="G804" s="29">
        <v>11.744999999999999</v>
      </c>
      <c r="H804" s="28">
        <v>0.00013999999999999999</v>
      </c>
      <c r="I804" s="30">
        <f>ROUND(G804*H804,P4)</f>
        <v>0</v>
      </c>
      <c r="L804" s="31">
        <v>0</v>
      </c>
      <c r="M804" s="24">
        <f>ROUND(G804*L804,P4)</f>
        <v>0</v>
      </c>
      <c r="N804" s="25" t="s">
        <v>835</v>
      </c>
      <c r="O804" s="32">
        <f>M804*AA804</f>
        <v>0</v>
      </c>
      <c r="P804" s="1">
        <v>3</v>
      </c>
      <c r="AA804" s="1">
        <f>IF(P804=1,$O$3,IF(P804=2,$O$4,$O$5))</f>
        <v>0</v>
      </c>
    </row>
    <row r="805" ht="25.5">
      <c r="A805" s="1" t="s">
        <v>183</v>
      </c>
      <c r="E805" s="27" t="s">
        <v>4413</v>
      </c>
    </row>
    <row r="806" ht="89.25">
      <c r="A806" s="1" t="s">
        <v>184</v>
      </c>
      <c r="E806" s="33" t="s">
        <v>4414</v>
      </c>
    </row>
    <row r="807">
      <c r="A807" s="1" t="s">
        <v>185</v>
      </c>
      <c r="E807" s="27" t="s">
        <v>180</v>
      </c>
    </row>
    <row r="808">
      <c r="A808" s="1" t="s">
        <v>178</v>
      </c>
      <c r="B808" s="1">
        <v>147</v>
      </c>
      <c r="C808" s="26" t="s">
        <v>4415</v>
      </c>
      <c r="D808" t="s">
        <v>180</v>
      </c>
      <c r="E808" s="27" t="s">
        <v>4416</v>
      </c>
      <c r="F808" s="28" t="s">
        <v>201</v>
      </c>
      <c r="G808" s="29">
        <v>7.7999999999999998</v>
      </c>
      <c r="H808" s="28">
        <v>0.00024000000000000001</v>
      </c>
      <c r="I808" s="30">
        <f>ROUND(G808*H808,P4)</f>
        <v>0</v>
      </c>
      <c r="L808" s="31">
        <v>0</v>
      </c>
      <c r="M808" s="24">
        <f>ROUND(G808*L808,P4)</f>
        <v>0</v>
      </c>
      <c r="N808" s="25" t="s">
        <v>835</v>
      </c>
      <c r="O808" s="32">
        <f>M808*AA808</f>
        <v>0</v>
      </c>
      <c r="P808" s="1">
        <v>3</v>
      </c>
      <c r="AA808" s="1">
        <f>IF(P808=1,$O$3,IF(P808=2,$O$4,$O$5))</f>
        <v>0</v>
      </c>
    </row>
    <row r="809">
      <c r="A809" s="1" t="s">
        <v>183</v>
      </c>
      <c r="E809" s="27" t="s">
        <v>4416</v>
      </c>
    </row>
    <row r="810" ht="38.25">
      <c r="A810" s="1" t="s">
        <v>184</v>
      </c>
      <c r="E810" s="33" t="s">
        <v>4417</v>
      </c>
    </row>
    <row r="811">
      <c r="A811" s="1" t="s">
        <v>185</v>
      </c>
      <c r="E811" s="27" t="s">
        <v>180</v>
      </c>
    </row>
    <row r="812">
      <c r="A812" s="1" t="s">
        <v>178</v>
      </c>
      <c r="B812" s="1">
        <v>150</v>
      </c>
      <c r="C812" s="26" t="s">
        <v>4418</v>
      </c>
      <c r="D812" t="s">
        <v>180</v>
      </c>
      <c r="E812" s="27" t="s">
        <v>4419</v>
      </c>
      <c r="F812" s="28" t="s">
        <v>207</v>
      </c>
      <c r="G812" s="29">
        <v>1</v>
      </c>
      <c r="H812" s="28">
        <v>0</v>
      </c>
      <c r="I812" s="30">
        <f>ROUND(G812*H812,P4)</f>
        <v>0</v>
      </c>
      <c r="L812" s="31">
        <v>0</v>
      </c>
      <c r="M812" s="24">
        <f>ROUND(G812*L812,P4)</f>
        <v>0</v>
      </c>
      <c r="N812" s="25" t="s">
        <v>835</v>
      </c>
      <c r="O812" s="32">
        <f>M812*AA812</f>
        <v>0</v>
      </c>
      <c r="P812" s="1">
        <v>3</v>
      </c>
      <c r="AA812" s="1">
        <f>IF(P812=1,$O$3,IF(P812=2,$O$4,$O$5))</f>
        <v>0</v>
      </c>
    </row>
    <row r="813">
      <c r="A813" s="1" t="s">
        <v>183</v>
      </c>
      <c r="E813" s="27" t="s">
        <v>4419</v>
      </c>
    </row>
    <row r="814" ht="38.25">
      <c r="A814" s="1" t="s">
        <v>184</v>
      </c>
      <c r="E814" s="33" t="s">
        <v>4420</v>
      </c>
    </row>
    <row r="815">
      <c r="A815" s="1" t="s">
        <v>185</v>
      </c>
      <c r="E815" s="27" t="s">
        <v>180</v>
      </c>
    </row>
    <row r="816">
      <c r="A816" s="1" t="s">
        <v>178</v>
      </c>
      <c r="B816" s="1">
        <v>152</v>
      </c>
      <c r="C816" s="26" t="s">
        <v>4421</v>
      </c>
      <c r="D816" t="s">
        <v>180</v>
      </c>
      <c r="E816" s="27" t="s">
        <v>4422</v>
      </c>
      <c r="F816" s="28" t="s">
        <v>207</v>
      </c>
      <c r="G816" s="29">
        <v>1</v>
      </c>
      <c r="H816" s="28">
        <v>0</v>
      </c>
      <c r="I816" s="30">
        <f>ROUND(G816*H816,P4)</f>
        <v>0</v>
      </c>
      <c r="L816" s="31">
        <v>0</v>
      </c>
      <c r="M816" s="24">
        <f>ROUND(G816*L816,P4)</f>
        <v>0</v>
      </c>
      <c r="N816" s="25" t="s">
        <v>835</v>
      </c>
      <c r="O816" s="32">
        <f>M816*AA816</f>
        <v>0</v>
      </c>
      <c r="P816" s="1">
        <v>3</v>
      </c>
      <c r="AA816" s="1">
        <f>IF(P816=1,$O$3,IF(P816=2,$O$4,$O$5))</f>
        <v>0</v>
      </c>
    </row>
    <row r="817">
      <c r="A817" s="1" t="s">
        <v>183</v>
      </c>
      <c r="E817" s="27" t="s">
        <v>4422</v>
      </c>
    </row>
    <row r="818" ht="38.25">
      <c r="A818" s="1" t="s">
        <v>184</v>
      </c>
      <c r="E818" s="33" t="s">
        <v>4423</v>
      </c>
    </row>
    <row r="819">
      <c r="A819" s="1" t="s">
        <v>185</v>
      </c>
      <c r="E819" s="27" t="s">
        <v>180</v>
      </c>
    </row>
    <row r="820">
      <c r="A820" s="1" t="s">
        <v>178</v>
      </c>
      <c r="B820" s="1">
        <v>154</v>
      </c>
      <c r="C820" s="26" t="s">
        <v>4424</v>
      </c>
      <c r="D820" t="s">
        <v>180</v>
      </c>
      <c r="E820" s="27" t="s">
        <v>4425</v>
      </c>
      <c r="F820" s="28" t="s">
        <v>1060</v>
      </c>
      <c r="G820" s="29">
        <v>12.222</v>
      </c>
      <c r="H820" s="28">
        <v>6.0000000000000002E-05</v>
      </c>
      <c r="I820" s="30">
        <f>ROUND(G820*H820,P4)</f>
        <v>0</v>
      </c>
      <c r="L820" s="31">
        <v>0</v>
      </c>
      <c r="M820" s="24">
        <f>ROUND(G820*L820,P4)</f>
        <v>0</v>
      </c>
      <c r="N820" s="25" t="s">
        <v>835</v>
      </c>
      <c r="O820" s="32">
        <f>M820*AA820</f>
        <v>0</v>
      </c>
      <c r="P820" s="1">
        <v>3</v>
      </c>
      <c r="AA820" s="1">
        <f>IF(P820=1,$O$3,IF(P820=2,$O$4,$O$5))</f>
        <v>0</v>
      </c>
    </row>
    <row r="821">
      <c r="A821" s="1" t="s">
        <v>183</v>
      </c>
      <c r="E821" s="27" t="s">
        <v>4425</v>
      </c>
    </row>
    <row r="822" ht="38.25">
      <c r="A822" s="1" t="s">
        <v>184</v>
      </c>
      <c r="E822" s="33" t="s">
        <v>4426</v>
      </c>
    </row>
    <row r="823">
      <c r="A823" s="1" t="s">
        <v>185</v>
      </c>
      <c r="E823" s="27" t="s">
        <v>180</v>
      </c>
    </row>
    <row r="824">
      <c r="A824" s="1" t="s">
        <v>178</v>
      </c>
      <c r="B824" s="1">
        <v>156</v>
      </c>
      <c r="C824" s="26" t="s">
        <v>4427</v>
      </c>
      <c r="D824" t="s">
        <v>180</v>
      </c>
      <c r="E824" s="27" t="s">
        <v>4428</v>
      </c>
      <c r="F824" s="28" t="s">
        <v>207</v>
      </c>
      <c r="G824" s="29">
        <v>1</v>
      </c>
      <c r="H824" s="28">
        <v>0</v>
      </c>
      <c r="I824" s="30">
        <f>ROUND(G824*H824,P4)</f>
        <v>0</v>
      </c>
      <c r="L824" s="31">
        <v>0</v>
      </c>
      <c r="M824" s="24">
        <f>ROUND(G824*L824,P4)</f>
        <v>0</v>
      </c>
      <c r="N824" s="25" t="s">
        <v>180</v>
      </c>
      <c r="O824" s="32">
        <f>M824*AA824</f>
        <v>0</v>
      </c>
      <c r="P824" s="1">
        <v>3</v>
      </c>
      <c r="AA824" s="1">
        <f>IF(P824=1,$O$3,IF(P824=2,$O$4,$O$5))</f>
        <v>0</v>
      </c>
    </row>
    <row r="825">
      <c r="A825" s="1" t="s">
        <v>183</v>
      </c>
      <c r="E825" s="27" t="s">
        <v>4428</v>
      </c>
    </row>
    <row r="826" ht="38.25">
      <c r="A826" s="1" t="s">
        <v>184</v>
      </c>
      <c r="E826" s="33" t="s">
        <v>4429</v>
      </c>
    </row>
    <row r="827">
      <c r="A827" s="1" t="s">
        <v>185</v>
      </c>
      <c r="E827" s="27" t="s">
        <v>180</v>
      </c>
    </row>
    <row r="828">
      <c r="A828" s="1" t="s">
        <v>178</v>
      </c>
      <c r="B828" s="1">
        <v>157</v>
      </c>
      <c r="C828" s="26" t="s">
        <v>4430</v>
      </c>
      <c r="D828" t="s">
        <v>180</v>
      </c>
      <c r="E828" s="27" t="s">
        <v>4431</v>
      </c>
      <c r="F828" s="28" t="s">
        <v>207</v>
      </c>
      <c r="G828" s="29">
        <v>1</v>
      </c>
      <c r="H828" s="28">
        <v>0</v>
      </c>
      <c r="I828" s="30">
        <f>ROUND(G828*H828,P4)</f>
        <v>0</v>
      </c>
      <c r="L828" s="31">
        <v>0</v>
      </c>
      <c r="M828" s="24">
        <f>ROUND(G828*L828,P4)</f>
        <v>0</v>
      </c>
      <c r="N828" s="25" t="s">
        <v>180</v>
      </c>
      <c r="O828" s="32">
        <f>M828*AA828</f>
        <v>0</v>
      </c>
      <c r="P828" s="1">
        <v>3</v>
      </c>
      <c r="AA828" s="1">
        <f>IF(P828=1,$O$3,IF(P828=2,$O$4,$O$5))</f>
        <v>0</v>
      </c>
    </row>
    <row r="829">
      <c r="A829" s="1" t="s">
        <v>183</v>
      </c>
      <c r="E829" s="27" t="s">
        <v>4431</v>
      </c>
    </row>
    <row r="830" ht="38.25">
      <c r="A830" s="1" t="s">
        <v>184</v>
      </c>
      <c r="E830" s="33" t="s">
        <v>4432</v>
      </c>
    </row>
    <row r="831">
      <c r="A831" s="1" t="s">
        <v>185</v>
      </c>
      <c r="E831" s="27" t="s">
        <v>180</v>
      </c>
    </row>
    <row r="832">
      <c r="A832" s="1" t="s">
        <v>178</v>
      </c>
      <c r="B832" s="1">
        <v>158</v>
      </c>
      <c r="C832" s="26" t="s">
        <v>4433</v>
      </c>
      <c r="D832" t="s">
        <v>180</v>
      </c>
      <c r="E832" s="27" t="s">
        <v>4434</v>
      </c>
      <c r="F832" s="28" t="s">
        <v>207</v>
      </c>
      <c r="G832" s="29">
        <v>1</v>
      </c>
      <c r="H832" s="28">
        <v>0</v>
      </c>
      <c r="I832" s="30">
        <f>ROUND(G832*H832,P4)</f>
        <v>0</v>
      </c>
      <c r="L832" s="31">
        <v>0</v>
      </c>
      <c r="M832" s="24">
        <f>ROUND(G832*L832,P4)</f>
        <v>0</v>
      </c>
      <c r="N832" s="25" t="s">
        <v>180</v>
      </c>
      <c r="O832" s="32">
        <f>M832*AA832</f>
        <v>0</v>
      </c>
      <c r="P832" s="1">
        <v>3</v>
      </c>
      <c r="AA832" s="1">
        <f>IF(P832=1,$O$3,IF(P832=2,$O$4,$O$5))</f>
        <v>0</v>
      </c>
    </row>
    <row r="833">
      <c r="A833" s="1" t="s">
        <v>183</v>
      </c>
      <c r="E833" s="27" t="s">
        <v>4434</v>
      </c>
    </row>
    <row r="834" ht="38.25">
      <c r="A834" s="1" t="s">
        <v>184</v>
      </c>
      <c r="E834" s="33" t="s">
        <v>4435</v>
      </c>
    </row>
    <row r="835">
      <c r="A835" s="1" t="s">
        <v>185</v>
      </c>
      <c r="E835" s="27" t="s">
        <v>180</v>
      </c>
    </row>
    <row r="836">
      <c r="A836" s="1" t="s">
        <v>178</v>
      </c>
      <c r="B836" s="1">
        <v>159</v>
      </c>
      <c r="C836" s="26" t="s">
        <v>4436</v>
      </c>
      <c r="D836" t="s">
        <v>180</v>
      </c>
      <c r="E836" s="27" t="s">
        <v>4437</v>
      </c>
      <c r="F836" s="28" t="s">
        <v>207</v>
      </c>
      <c r="G836" s="29">
        <v>5</v>
      </c>
      <c r="H836" s="28">
        <v>0</v>
      </c>
      <c r="I836" s="30">
        <f>ROUND(G836*H836,P4)</f>
        <v>0</v>
      </c>
      <c r="L836" s="31">
        <v>0</v>
      </c>
      <c r="M836" s="24">
        <f>ROUND(G836*L836,P4)</f>
        <v>0</v>
      </c>
      <c r="N836" s="25" t="s">
        <v>180</v>
      </c>
      <c r="O836" s="32">
        <f>M836*AA836</f>
        <v>0</v>
      </c>
      <c r="P836" s="1">
        <v>3</v>
      </c>
      <c r="AA836" s="1">
        <f>IF(P836=1,$O$3,IF(P836=2,$O$4,$O$5))</f>
        <v>0</v>
      </c>
    </row>
    <row r="837">
      <c r="A837" s="1" t="s">
        <v>183</v>
      </c>
      <c r="E837" s="27" t="s">
        <v>4437</v>
      </c>
    </row>
    <row r="838" ht="38.25">
      <c r="A838" s="1" t="s">
        <v>184</v>
      </c>
      <c r="E838" s="33" t="s">
        <v>4438</v>
      </c>
    </row>
    <row r="839">
      <c r="A839" s="1" t="s">
        <v>185</v>
      </c>
      <c r="E839" s="27" t="s">
        <v>180</v>
      </c>
    </row>
    <row r="840">
      <c r="A840" s="1" t="s">
        <v>178</v>
      </c>
      <c r="B840" s="1">
        <v>160</v>
      </c>
      <c r="C840" s="26" t="s">
        <v>4439</v>
      </c>
      <c r="D840" t="s">
        <v>180</v>
      </c>
      <c r="E840" s="27" t="s">
        <v>4440</v>
      </c>
      <c r="F840" s="28" t="s">
        <v>207</v>
      </c>
      <c r="G840" s="29">
        <v>1</v>
      </c>
      <c r="H840" s="28">
        <v>0</v>
      </c>
      <c r="I840" s="30">
        <f>ROUND(G840*H840,P4)</f>
        <v>0</v>
      </c>
      <c r="L840" s="31">
        <v>0</v>
      </c>
      <c r="M840" s="24">
        <f>ROUND(G840*L840,P4)</f>
        <v>0</v>
      </c>
      <c r="N840" s="25" t="s">
        <v>180</v>
      </c>
      <c r="O840" s="32">
        <f>M840*AA840</f>
        <v>0</v>
      </c>
      <c r="P840" s="1">
        <v>3</v>
      </c>
      <c r="AA840" s="1">
        <f>IF(P840=1,$O$3,IF(P840=2,$O$4,$O$5))</f>
        <v>0</v>
      </c>
    </row>
    <row r="841">
      <c r="A841" s="1" t="s">
        <v>183</v>
      </c>
      <c r="E841" s="27" t="s">
        <v>4440</v>
      </c>
    </row>
    <row r="842" ht="38.25">
      <c r="A842" s="1" t="s">
        <v>184</v>
      </c>
      <c r="E842" s="33" t="s">
        <v>4441</v>
      </c>
    </row>
    <row r="843">
      <c r="A843" s="1" t="s">
        <v>185</v>
      </c>
      <c r="E843" s="27" t="s">
        <v>180</v>
      </c>
    </row>
    <row r="844">
      <c r="A844" s="1" t="s">
        <v>178</v>
      </c>
      <c r="B844" s="1">
        <v>161</v>
      </c>
      <c r="C844" s="26" t="s">
        <v>4442</v>
      </c>
      <c r="D844" t="s">
        <v>180</v>
      </c>
      <c r="E844" s="27" t="s">
        <v>4443</v>
      </c>
      <c r="F844" s="28" t="s">
        <v>207</v>
      </c>
      <c r="G844" s="29">
        <v>1</v>
      </c>
      <c r="H844" s="28">
        <v>0</v>
      </c>
      <c r="I844" s="30">
        <f>ROUND(G844*H844,P4)</f>
        <v>0</v>
      </c>
      <c r="L844" s="31">
        <v>0</v>
      </c>
      <c r="M844" s="24">
        <f>ROUND(G844*L844,P4)</f>
        <v>0</v>
      </c>
      <c r="N844" s="25" t="s">
        <v>180</v>
      </c>
      <c r="O844" s="32">
        <f>M844*AA844</f>
        <v>0</v>
      </c>
      <c r="P844" s="1">
        <v>3</v>
      </c>
      <c r="AA844" s="1">
        <f>IF(P844=1,$O$3,IF(P844=2,$O$4,$O$5))</f>
        <v>0</v>
      </c>
    </row>
    <row r="845">
      <c r="A845" s="1" t="s">
        <v>183</v>
      </c>
      <c r="E845" s="27" t="s">
        <v>4443</v>
      </c>
    </row>
    <row r="846" ht="38.25">
      <c r="A846" s="1" t="s">
        <v>184</v>
      </c>
      <c r="E846" s="33" t="s">
        <v>4444</v>
      </c>
    </row>
    <row r="847">
      <c r="A847" s="1" t="s">
        <v>185</v>
      </c>
      <c r="E847" s="27" t="s">
        <v>180</v>
      </c>
    </row>
    <row r="848">
      <c r="A848" s="1" t="s">
        <v>178</v>
      </c>
      <c r="B848" s="1">
        <v>162</v>
      </c>
      <c r="C848" s="26" t="s">
        <v>4445</v>
      </c>
      <c r="D848" t="s">
        <v>180</v>
      </c>
      <c r="E848" s="27" t="s">
        <v>4446</v>
      </c>
      <c r="F848" s="28" t="s">
        <v>207</v>
      </c>
      <c r="G848" s="29">
        <v>1</v>
      </c>
      <c r="H848" s="28">
        <v>0</v>
      </c>
      <c r="I848" s="30">
        <f>ROUND(G848*H848,P4)</f>
        <v>0</v>
      </c>
      <c r="L848" s="31">
        <v>0</v>
      </c>
      <c r="M848" s="24">
        <f>ROUND(G848*L848,P4)</f>
        <v>0</v>
      </c>
      <c r="N848" s="25" t="s">
        <v>180</v>
      </c>
      <c r="O848" s="32">
        <f>M848*AA848</f>
        <v>0</v>
      </c>
      <c r="P848" s="1">
        <v>3</v>
      </c>
      <c r="AA848" s="1">
        <f>IF(P848=1,$O$3,IF(P848=2,$O$4,$O$5))</f>
        <v>0</v>
      </c>
    </row>
    <row r="849">
      <c r="A849" s="1" t="s">
        <v>183</v>
      </c>
      <c r="E849" s="27" t="s">
        <v>4446</v>
      </c>
    </row>
    <row r="850" ht="38.25">
      <c r="A850" s="1" t="s">
        <v>184</v>
      </c>
      <c r="E850" s="33" t="s">
        <v>4447</v>
      </c>
    </row>
    <row r="851">
      <c r="A851" s="1" t="s">
        <v>185</v>
      </c>
      <c r="E851" s="27" t="s">
        <v>180</v>
      </c>
    </row>
    <row r="852">
      <c r="A852" s="1" t="s">
        <v>178</v>
      </c>
      <c r="B852" s="1">
        <v>163</v>
      </c>
      <c r="C852" s="26" t="s">
        <v>4448</v>
      </c>
      <c r="D852" t="s">
        <v>180</v>
      </c>
      <c r="E852" s="27" t="s">
        <v>4449</v>
      </c>
      <c r="F852" s="28" t="s">
        <v>4396</v>
      </c>
      <c r="G852" s="29">
        <v>17479.133999999998</v>
      </c>
      <c r="H852" s="28">
        <v>0</v>
      </c>
      <c r="I852" s="30">
        <f>ROUND(G852*H852,P4)</f>
        <v>0</v>
      </c>
      <c r="L852" s="31">
        <v>0</v>
      </c>
      <c r="M852" s="24">
        <f>ROUND(G852*L852,P4)</f>
        <v>0</v>
      </c>
      <c r="N852" s="25" t="s">
        <v>835</v>
      </c>
      <c r="O852" s="32">
        <f>M852*AA852</f>
        <v>0</v>
      </c>
      <c r="P852" s="1">
        <v>3</v>
      </c>
      <c r="AA852" s="1">
        <f>IF(P852=1,$O$3,IF(P852=2,$O$4,$O$5))</f>
        <v>0</v>
      </c>
    </row>
    <row r="853">
      <c r="A853" s="1" t="s">
        <v>183</v>
      </c>
      <c r="E853" s="27" t="s">
        <v>4449</v>
      </c>
    </row>
    <row r="854">
      <c r="A854" s="1" t="s">
        <v>184</v>
      </c>
    </row>
    <row r="855">
      <c r="A855" s="1" t="s">
        <v>185</v>
      </c>
      <c r="E855" s="27" t="s">
        <v>180</v>
      </c>
    </row>
    <row r="856">
      <c r="A856" s="1" t="s">
        <v>175</v>
      </c>
      <c r="C856" s="22" t="s">
        <v>4450</v>
      </c>
      <c r="E856" s="23" t="s">
        <v>4451</v>
      </c>
      <c r="L856" s="24">
        <f>SUMIFS(L857:L888,A857:A888,"P")</f>
        <v>0</v>
      </c>
      <c r="M856" s="24">
        <f>SUMIFS(M857:M888,A857:A888,"P")</f>
        <v>0</v>
      </c>
      <c r="N856" s="25"/>
    </row>
    <row r="857" ht="25.5">
      <c r="A857" s="1" t="s">
        <v>178</v>
      </c>
      <c r="B857" s="1">
        <v>169</v>
      </c>
      <c r="C857" s="26" t="s">
        <v>4452</v>
      </c>
      <c r="D857" t="s">
        <v>180</v>
      </c>
      <c r="E857" s="27" t="s">
        <v>4453</v>
      </c>
      <c r="F857" s="28" t="s">
        <v>201</v>
      </c>
      <c r="G857" s="29">
        <v>28.329999999999998</v>
      </c>
      <c r="H857" s="28">
        <v>0.021999999999999999</v>
      </c>
      <c r="I857" s="30">
        <f>ROUND(G857*H857,P4)</f>
        <v>0</v>
      </c>
      <c r="L857" s="31">
        <v>0</v>
      </c>
      <c r="M857" s="24">
        <f>ROUND(G857*L857,P4)</f>
        <v>0</v>
      </c>
      <c r="N857" s="25" t="s">
        <v>835</v>
      </c>
      <c r="O857" s="32">
        <f>M857*AA857</f>
        <v>0</v>
      </c>
      <c r="P857" s="1">
        <v>3</v>
      </c>
      <c r="AA857" s="1">
        <f>IF(P857=1,$O$3,IF(P857=2,$O$4,$O$5))</f>
        <v>0</v>
      </c>
    </row>
    <row r="858" ht="25.5">
      <c r="A858" s="1" t="s">
        <v>183</v>
      </c>
      <c r="E858" s="27" t="s">
        <v>4453</v>
      </c>
    </row>
    <row r="859" ht="63.75">
      <c r="A859" s="1" t="s">
        <v>184</v>
      </c>
      <c r="E859" s="33" t="s">
        <v>4454</v>
      </c>
    </row>
    <row r="860">
      <c r="A860" s="1" t="s">
        <v>185</v>
      </c>
      <c r="E860" s="27" t="s">
        <v>180</v>
      </c>
    </row>
    <row r="861">
      <c r="A861" s="1" t="s">
        <v>178</v>
      </c>
      <c r="B861" s="1">
        <v>164</v>
      </c>
      <c r="C861" s="26" t="s">
        <v>4455</v>
      </c>
      <c r="D861" t="s">
        <v>180</v>
      </c>
      <c r="E861" s="27" t="s">
        <v>4456</v>
      </c>
      <c r="F861" s="28" t="s">
        <v>201</v>
      </c>
      <c r="G861" s="29">
        <v>22.460000000000001</v>
      </c>
      <c r="H861" s="28">
        <v>0</v>
      </c>
      <c r="I861" s="30">
        <f>ROUND(G861*H861,P4)</f>
        <v>0</v>
      </c>
      <c r="L861" s="31">
        <v>0</v>
      </c>
      <c r="M861" s="24">
        <f>ROUND(G861*L861,P4)</f>
        <v>0</v>
      </c>
      <c r="N861" s="25" t="s">
        <v>835</v>
      </c>
      <c r="O861" s="32">
        <f>M861*AA861</f>
        <v>0</v>
      </c>
      <c r="P861" s="1">
        <v>3</v>
      </c>
      <c r="AA861" s="1">
        <f>IF(P861=1,$O$3,IF(P861=2,$O$4,$O$5))</f>
        <v>0</v>
      </c>
    </row>
    <row r="862">
      <c r="A862" s="1" t="s">
        <v>183</v>
      </c>
      <c r="E862" s="27" t="s">
        <v>4456</v>
      </c>
    </row>
    <row r="863">
      <c r="A863" s="1" t="s">
        <v>184</v>
      </c>
    </row>
    <row r="864">
      <c r="A864" s="1" t="s">
        <v>185</v>
      </c>
      <c r="E864" s="27" t="s">
        <v>180</v>
      </c>
    </row>
    <row r="865">
      <c r="A865" s="1" t="s">
        <v>178</v>
      </c>
      <c r="B865" s="1">
        <v>165</v>
      </c>
      <c r="C865" s="26" t="s">
        <v>4457</v>
      </c>
      <c r="D865" t="s">
        <v>180</v>
      </c>
      <c r="E865" s="27" t="s">
        <v>4458</v>
      </c>
      <c r="F865" s="28" t="s">
        <v>201</v>
      </c>
      <c r="G865" s="29">
        <v>22.460000000000001</v>
      </c>
      <c r="H865" s="28">
        <v>0.00029999999999999997</v>
      </c>
      <c r="I865" s="30">
        <f>ROUND(G865*H865,P4)</f>
        <v>0</v>
      </c>
      <c r="L865" s="31">
        <v>0</v>
      </c>
      <c r="M865" s="24">
        <f>ROUND(G865*L865,P4)</f>
        <v>0</v>
      </c>
      <c r="N865" s="25" t="s">
        <v>835</v>
      </c>
      <c r="O865" s="32">
        <f>M865*AA865</f>
        <v>0</v>
      </c>
      <c r="P865" s="1">
        <v>3</v>
      </c>
      <c r="AA865" s="1">
        <f>IF(P865=1,$O$3,IF(P865=2,$O$4,$O$5))</f>
        <v>0</v>
      </c>
    </row>
    <row r="866">
      <c r="A866" s="1" t="s">
        <v>183</v>
      </c>
      <c r="E866" s="27" t="s">
        <v>4458</v>
      </c>
    </row>
    <row r="867">
      <c r="A867" s="1" t="s">
        <v>184</v>
      </c>
    </row>
    <row r="868">
      <c r="A868" s="1" t="s">
        <v>185</v>
      </c>
      <c r="E868" s="27" t="s">
        <v>180</v>
      </c>
    </row>
    <row r="869">
      <c r="A869" s="1" t="s">
        <v>178</v>
      </c>
      <c r="B869" s="1">
        <v>166</v>
      </c>
      <c r="C869" s="26" t="s">
        <v>4459</v>
      </c>
      <c r="D869" t="s">
        <v>180</v>
      </c>
      <c r="E869" s="27" t="s">
        <v>4460</v>
      </c>
      <c r="F869" s="28" t="s">
        <v>201</v>
      </c>
      <c r="G869" s="29">
        <v>22.460000000000001</v>
      </c>
      <c r="H869" s="28">
        <v>0.0074999999999999997</v>
      </c>
      <c r="I869" s="30">
        <f>ROUND(G869*H869,P4)</f>
        <v>0</v>
      </c>
      <c r="L869" s="31">
        <v>0</v>
      </c>
      <c r="M869" s="24">
        <f>ROUND(G869*L869,P4)</f>
        <v>0</v>
      </c>
      <c r="N869" s="25" t="s">
        <v>835</v>
      </c>
      <c r="O869" s="32">
        <f>M869*AA869</f>
        <v>0</v>
      </c>
      <c r="P869" s="1">
        <v>3</v>
      </c>
      <c r="AA869" s="1">
        <f>IF(P869=1,$O$3,IF(P869=2,$O$4,$O$5))</f>
        <v>0</v>
      </c>
    </row>
    <row r="870">
      <c r="A870" s="1" t="s">
        <v>183</v>
      </c>
      <c r="E870" s="27" t="s">
        <v>4460</v>
      </c>
    </row>
    <row r="871">
      <c r="A871" s="1" t="s">
        <v>184</v>
      </c>
    </row>
    <row r="872">
      <c r="A872" s="1" t="s">
        <v>185</v>
      </c>
      <c r="E872" s="27" t="s">
        <v>180</v>
      </c>
    </row>
    <row r="873">
      <c r="A873" s="1" t="s">
        <v>178</v>
      </c>
      <c r="B873" s="1">
        <v>167</v>
      </c>
      <c r="C873" s="26" t="s">
        <v>4461</v>
      </c>
      <c r="D873" t="s">
        <v>180</v>
      </c>
      <c r="E873" s="27" t="s">
        <v>4462</v>
      </c>
      <c r="F873" s="28" t="s">
        <v>194</v>
      </c>
      <c r="G873" s="29">
        <v>21.75</v>
      </c>
      <c r="H873" s="28">
        <v>0.00058</v>
      </c>
      <c r="I873" s="30">
        <f>ROUND(G873*H873,P4)</f>
        <v>0</v>
      </c>
      <c r="L873" s="31">
        <v>0</v>
      </c>
      <c r="M873" s="24">
        <f>ROUND(G873*L873,P4)</f>
        <v>0</v>
      </c>
      <c r="N873" s="25" t="s">
        <v>835</v>
      </c>
      <c r="O873" s="32">
        <f>M873*AA873</f>
        <v>0</v>
      </c>
      <c r="P873" s="1">
        <v>3</v>
      </c>
      <c r="AA873" s="1">
        <f>IF(P873=1,$O$3,IF(P873=2,$O$4,$O$5))</f>
        <v>0</v>
      </c>
    </row>
    <row r="874">
      <c r="A874" s="1" t="s">
        <v>183</v>
      </c>
      <c r="E874" s="27" t="s">
        <v>4462</v>
      </c>
    </row>
    <row r="875" ht="51">
      <c r="A875" s="1" t="s">
        <v>184</v>
      </c>
      <c r="E875" s="33" t="s">
        <v>4463</v>
      </c>
    </row>
    <row r="876">
      <c r="A876" s="1" t="s">
        <v>185</v>
      </c>
      <c r="E876" s="27" t="s">
        <v>180</v>
      </c>
    </row>
    <row r="877" ht="25.5">
      <c r="A877" s="1" t="s">
        <v>178</v>
      </c>
      <c r="B877" s="1">
        <v>168</v>
      </c>
      <c r="C877" s="26" t="s">
        <v>4464</v>
      </c>
      <c r="D877" t="s">
        <v>180</v>
      </c>
      <c r="E877" s="27" t="s">
        <v>4465</v>
      </c>
      <c r="F877" s="28" t="s">
        <v>201</v>
      </c>
      <c r="G877" s="29">
        <v>22.460000000000001</v>
      </c>
      <c r="H877" s="28">
        <v>0.0061700000000000001</v>
      </c>
      <c r="I877" s="30">
        <f>ROUND(G877*H877,P4)</f>
        <v>0</v>
      </c>
      <c r="L877" s="31">
        <v>0</v>
      </c>
      <c r="M877" s="24">
        <f>ROUND(G877*L877,P4)</f>
        <v>0</v>
      </c>
      <c r="N877" s="25" t="s">
        <v>835</v>
      </c>
      <c r="O877" s="32">
        <f>M877*AA877</f>
        <v>0</v>
      </c>
      <c r="P877" s="1">
        <v>3</v>
      </c>
      <c r="AA877" s="1">
        <f>IF(P877=1,$O$3,IF(P877=2,$O$4,$O$5))</f>
        <v>0</v>
      </c>
    </row>
    <row r="878" ht="25.5">
      <c r="A878" s="1" t="s">
        <v>183</v>
      </c>
      <c r="E878" s="27" t="s">
        <v>4466</v>
      </c>
    </row>
    <row r="879">
      <c r="A879" s="1" t="s">
        <v>184</v>
      </c>
    </row>
    <row r="880">
      <c r="A880" s="1" t="s">
        <v>185</v>
      </c>
      <c r="E880" s="27" t="s">
        <v>180</v>
      </c>
    </row>
    <row r="881" ht="25.5">
      <c r="A881" s="1" t="s">
        <v>178</v>
      </c>
      <c r="B881" s="1">
        <v>170</v>
      </c>
      <c r="C881" s="26" t="s">
        <v>4467</v>
      </c>
      <c r="D881" t="s">
        <v>180</v>
      </c>
      <c r="E881" s="27" t="s">
        <v>4468</v>
      </c>
      <c r="F881" s="28" t="s">
        <v>201</v>
      </c>
      <c r="G881" s="29">
        <v>22.460000000000001</v>
      </c>
      <c r="H881" s="28">
        <v>0</v>
      </c>
      <c r="I881" s="30">
        <f>ROUND(G881*H881,P4)</f>
        <v>0</v>
      </c>
      <c r="L881" s="31">
        <v>0</v>
      </c>
      <c r="M881" s="24">
        <f>ROUND(G881*L881,P4)</f>
        <v>0</v>
      </c>
      <c r="N881" s="25" t="s">
        <v>835</v>
      </c>
      <c r="O881" s="32">
        <f>M881*AA881</f>
        <v>0</v>
      </c>
      <c r="P881" s="1">
        <v>3</v>
      </c>
      <c r="AA881" s="1">
        <f>IF(P881=1,$O$3,IF(P881=2,$O$4,$O$5))</f>
        <v>0</v>
      </c>
    </row>
    <row r="882" ht="25.5">
      <c r="A882" s="1" t="s">
        <v>183</v>
      </c>
      <c r="E882" s="27" t="s">
        <v>4468</v>
      </c>
    </row>
    <row r="883">
      <c r="A883" s="1" t="s">
        <v>184</v>
      </c>
    </row>
    <row r="884">
      <c r="A884" s="1" t="s">
        <v>185</v>
      </c>
      <c r="E884" s="27" t="s">
        <v>180</v>
      </c>
    </row>
    <row r="885">
      <c r="A885" s="1" t="s">
        <v>178</v>
      </c>
      <c r="B885" s="1">
        <v>171</v>
      </c>
      <c r="C885" s="26" t="s">
        <v>4469</v>
      </c>
      <c r="D885" t="s">
        <v>180</v>
      </c>
      <c r="E885" s="27" t="s">
        <v>4470</v>
      </c>
      <c r="F885" s="28" t="s">
        <v>374</v>
      </c>
      <c r="G885" s="29">
        <v>0.90000000000000002</v>
      </c>
      <c r="H885" s="28">
        <v>0</v>
      </c>
      <c r="I885" s="30">
        <f>ROUND(G885*H885,P4)</f>
        <v>0</v>
      </c>
      <c r="L885" s="31">
        <v>0</v>
      </c>
      <c r="M885" s="24">
        <f>ROUND(G885*L885,P4)</f>
        <v>0</v>
      </c>
      <c r="N885" s="25" t="s">
        <v>835</v>
      </c>
      <c r="O885" s="32">
        <f>M885*AA885</f>
        <v>0</v>
      </c>
      <c r="P885" s="1">
        <v>3</v>
      </c>
      <c r="AA885" s="1">
        <f>IF(P885=1,$O$3,IF(P885=2,$O$4,$O$5))</f>
        <v>0</v>
      </c>
    </row>
    <row r="886">
      <c r="A886" s="1" t="s">
        <v>183</v>
      </c>
      <c r="E886" s="27" t="s">
        <v>4470</v>
      </c>
    </row>
    <row r="887">
      <c r="A887" s="1" t="s">
        <v>184</v>
      </c>
    </row>
    <row r="888">
      <c r="A888" s="1" t="s">
        <v>185</v>
      </c>
      <c r="E888" s="27" t="s">
        <v>180</v>
      </c>
    </row>
    <row r="889">
      <c r="A889" s="1" t="s">
        <v>175</v>
      </c>
      <c r="C889" s="22" t="s">
        <v>4471</v>
      </c>
      <c r="E889" s="23" t="s">
        <v>4472</v>
      </c>
      <c r="L889" s="24">
        <f>SUMIFS(L890:L917,A890:A917,"P")</f>
        <v>0</v>
      </c>
      <c r="M889" s="24">
        <f>SUMIFS(M890:M917,A890:A917,"P")</f>
        <v>0</v>
      </c>
      <c r="N889" s="25"/>
    </row>
    <row r="890" ht="25.5">
      <c r="A890" s="1" t="s">
        <v>178</v>
      </c>
      <c r="B890" s="1">
        <v>177</v>
      </c>
      <c r="C890" s="26" t="s">
        <v>4473</v>
      </c>
      <c r="D890" t="s">
        <v>180</v>
      </c>
      <c r="E890" s="27" t="s">
        <v>4474</v>
      </c>
      <c r="F890" s="28" t="s">
        <v>201</v>
      </c>
      <c r="G890" s="29">
        <v>64.262</v>
      </c>
      <c r="H890" s="28">
        <v>0.0033</v>
      </c>
      <c r="I890" s="30">
        <f>ROUND(G890*H890,P4)</f>
        <v>0</v>
      </c>
      <c r="L890" s="31">
        <v>0</v>
      </c>
      <c r="M890" s="24">
        <f>ROUND(G890*L890,P4)</f>
        <v>0</v>
      </c>
      <c r="N890" s="25" t="s">
        <v>835</v>
      </c>
      <c r="O890" s="32">
        <f>M890*AA890</f>
        <v>0</v>
      </c>
      <c r="P890" s="1">
        <v>3</v>
      </c>
      <c r="AA890" s="1">
        <f>IF(P890=1,$O$3,IF(P890=2,$O$4,$O$5))</f>
        <v>0</v>
      </c>
    </row>
    <row r="891" ht="25.5">
      <c r="A891" s="1" t="s">
        <v>183</v>
      </c>
      <c r="E891" s="27" t="s">
        <v>4474</v>
      </c>
    </row>
    <row r="892" ht="51">
      <c r="A892" s="1" t="s">
        <v>184</v>
      </c>
      <c r="E892" s="33" t="s">
        <v>4475</v>
      </c>
    </row>
    <row r="893">
      <c r="A893" s="1" t="s">
        <v>185</v>
      </c>
      <c r="E893" s="27" t="s">
        <v>180</v>
      </c>
    </row>
    <row r="894">
      <c r="A894" s="1" t="s">
        <v>178</v>
      </c>
      <c r="B894" s="1">
        <v>172</v>
      </c>
      <c r="C894" s="26" t="s">
        <v>4476</v>
      </c>
      <c r="D894" t="s">
        <v>180</v>
      </c>
      <c r="E894" s="27" t="s">
        <v>4477</v>
      </c>
      <c r="F894" s="28" t="s">
        <v>201</v>
      </c>
      <c r="G894" s="29">
        <v>55.880000000000003</v>
      </c>
      <c r="H894" s="28">
        <v>0</v>
      </c>
      <c r="I894" s="30">
        <f>ROUND(G894*H894,P4)</f>
        <v>0</v>
      </c>
      <c r="L894" s="31">
        <v>0</v>
      </c>
      <c r="M894" s="24">
        <f>ROUND(G894*L894,P4)</f>
        <v>0</v>
      </c>
      <c r="N894" s="25" t="s">
        <v>835</v>
      </c>
      <c r="O894" s="32">
        <f>M894*AA894</f>
        <v>0</v>
      </c>
      <c r="P894" s="1">
        <v>3</v>
      </c>
      <c r="AA894" s="1">
        <f>IF(P894=1,$O$3,IF(P894=2,$O$4,$O$5))</f>
        <v>0</v>
      </c>
    </row>
    <row r="895">
      <c r="A895" s="1" t="s">
        <v>183</v>
      </c>
      <c r="E895" s="27" t="s">
        <v>4477</v>
      </c>
    </row>
    <row r="896">
      <c r="A896" s="1" t="s">
        <v>184</v>
      </c>
    </row>
    <row r="897">
      <c r="A897" s="1" t="s">
        <v>185</v>
      </c>
      <c r="E897" s="27" t="s">
        <v>180</v>
      </c>
    </row>
    <row r="898">
      <c r="A898" s="1" t="s">
        <v>178</v>
      </c>
      <c r="B898" s="1">
        <v>173</v>
      </c>
      <c r="C898" s="26" t="s">
        <v>4478</v>
      </c>
      <c r="D898" t="s">
        <v>180</v>
      </c>
      <c r="E898" s="27" t="s">
        <v>4479</v>
      </c>
      <c r="F898" s="28" t="s">
        <v>201</v>
      </c>
      <c r="G898" s="29">
        <v>55.880000000000003</v>
      </c>
      <c r="H898" s="28">
        <v>0</v>
      </c>
      <c r="I898" s="30">
        <f>ROUND(G898*H898,P4)</f>
        <v>0</v>
      </c>
      <c r="L898" s="31">
        <v>0</v>
      </c>
      <c r="M898" s="24">
        <f>ROUND(G898*L898,P4)</f>
        <v>0</v>
      </c>
      <c r="N898" s="25" t="s">
        <v>835</v>
      </c>
      <c r="O898" s="32">
        <f>M898*AA898</f>
        <v>0</v>
      </c>
      <c r="P898" s="1">
        <v>3</v>
      </c>
      <c r="AA898" s="1">
        <f>IF(P898=1,$O$3,IF(P898=2,$O$4,$O$5))</f>
        <v>0</v>
      </c>
    </row>
    <row r="899">
      <c r="A899" s="1" t="s">
        <v>183</v>
      </c>
      <c r="E899" s="27" t="s">
        <v>4479</v>
      </c>
    </row>
    <row r="900">
      <c r="A900" s="1" t="s">
        <v>184</v>
      </c>
    </row>
    <row r="901">
      <c r="A901" s="1" t="s">
        <v>185</v>
      </c>
      <c r="E901" s="27" t="s">
        <v>180</v>
      </c>
    </row>
    <row r="902">
      <c r="A902" s="1" t="s">
        <v>178</v>
      </c>
      <c r="B902" s="1">
        <v>174</v>
      </c>
      <c r="C902" s="26" t="s">
        <v>4480</v>
      </c>
      <c r="D902" t="s">
        <v>180</v>
      </c>
      <c r="E902" s="27" t="s">
        <v>4481</v>
      </c>
      <c r="F902" s="28" t="s">
        <v>201</v>
      </c>
      <c r="G902" s="29">
        <v>55.880000000000003</v>
      </c>
      <c r="H902" s="28">
        <v>3.0000000000000001E-05</v>
      </c>
      <c r="I902" s="30">
        <f>ROUND(G902*H902,P4)</f>
        <v>0</v>
      </c>
      <c r="L902" s="31">
        <v>0</v>
      </c>
      <c r="M902" s="24">
        <f>ROUND(G902*L902,P4)</f>
        <v>0</v>
      </c>
      <c r="N902" s="25" t="s">
        <v>835</v>
      </c>
      <c r="O902" s="32">
        <f>M902*AA902</f>
        <v>0</v>
      </c>
      <c r="P902" s="1">
        <v>3</v>
      </c>
      <c r="AA902" s="1">
        <f>IF(P902=1,$O$3,IF(P902=2,$O$4,$O$5))</f>
        <v>0</v>
      </c>
    </row>
    <row r="903">
      <c r="A903" s="1" t="s">
        <v>183</v>
      </c>
      <c r="E903" s="27" t="s">
        <v>4481</v>
      </c>
    </row>
    <row r="904">
      <c r="A904" s="1" t="s">
        <v>184</v>
      </c>
    </row>
    <row r="905">
      <c r="A905" s="1" t="s">
        <v>185</v>
      </c>
      <c r="E905" s="27" t="s">
        <v>180</v>
      </c>
    </row>
    <row r="906">
      <c r="A906" s="1" t="s">
        <v>178</v>
      </c>
      <c r="B906" s="1">
        <v>175</v>
      </c>
      <c r="C906" s="26" t="s">
        <v>4482</v>
      </c>
      <c r="D906" t="s">
        <v>180</v>
      </c>
      <c r="E906" s="27" t="s">
        <v>4483</v>
      </c>
      <c r="F906" s="28" t="s">
        <v>201</v>
      </c>
      <c r="G906" s="29">
        <v>55.880000000000003</v>
      </c>
      <c r="H906" s="28">
        <v>0.0074999999999999997</v>
      </c>
      <c r="I906" s="30">
        <f>ROUND(G906*H906,P4)</f>
        <v>0</v>
      </c>
      <c r="L906" s="31">
        <v>0</v>
      </c>
      <c r="M906" s="24">
        <f>ROUND(G906*L906,P4)</f>
        <v>0</v>
      </c>
      <c r="N906" s="25" t="s">
        <v>835</v>
      </c>
      <c r="O906" s="32">
        <f>M906*AA906</f>
        <v>0</v>
      </c>
      <c r="P906" s="1">
        <v>3</v>
      </c>
      <c r="AA906" s="1">
        <f>IF(P906=1,$O$3,IF(P906=2,$O$4,$O$5))</f>
        <v>0</v>
      </c>
    </row>
    <row r="907">
      <c r="A907" s="1" t="s">
        <v>183</v>
      </c>
      <c r="E907" s="27" t="s">
        <v>4483</v>
      </c>
    </row>
    <row r="908">
      <c r="A908" s="1" t="s">
        <v>184</v>
      </c>
    </row>
    <row r="909">
      <c r="A909" s="1" t="s">
        <v>185</v>
      </c>
      <c r="E909" s="27" t="s">
        <v>180</v>
      </c>
    </row>
    <row r="910">
      <c r="A910" s="1" t="s">
        <v>178</v>
      </c>
      <c r="B910" s="1">
        <v>176</v>
      </c>
      <c r="C910" s="26" t="s">
        <v>4484</v>
      </c>
      <c r="D910" t="s">
        <v>180</v>
      </c>
      <c r="E910" s="27" t="s">
        <v>4485</v>
      </c>
      <c r="F910" s="28" t="s">
        <v>201</v>
      </c>
      <c r="G910" s="29">
        <v>55.880000000000003</v>
      </c>
      <c r="H910" s="28">
        <v>0.00029999999999999997</v>
      </c>
      <c r="I910" s="30">
        <f>ROUND(G910*H910,P4)</f>
        <v>0</v>
      </c>
      <c r="L910" s="31">
        <v>0</v>
      </c>
      <c r="M910" s="24">
        <f>ROUND(G910*L910,P4)</f>
        <v>0</v>
      </c>
      <c r="N910" s="25" t="s">
        <v>835</v>
      </c>
      <c r="O910" s="32">
        <f>M910*AA910</f>
        <v>0</v>
      </c>
      <c r="P910" s="1">
        <v>3</v>
      </c>
      <c r="AA910" s="1">
        <f>IF(P910=1,$O$3,IF(P910=2,$O$4,$O$5))</f>
        <v>0</v>
      </c>
    </row>
    <row r="911">
      <c r="A911" s="1" t="s">
        <v>183</v>
      </c>
      <c r="E911" s="27" t="s">
        <v>4485</v>
      </c>
    </row>
    <row r="912" ht="63.75">
      <c r="A912" s="1" t="s">
        <v>184</v>
      </c>
      <c r="E912" s="33" t="s">
        <v>4486</v>
      </c>
    </row>
    <row r="913">
      <c r="A913" s="1" t="s">
        <v>185</v>
      </c>
      <c r="E913" s="27" t="s">
        <v>180</v>
      </c>
    </row>
    <row r="914">
      <c r="A914" s="1" t="s">
        <v>178</v>
      </c>
      <c r="B914" s="1">
        <v>178</v>
      </c>
      <c r="C914" s="26" t="s">
        <v>4487</v>
      </c>
      <c r="D914" t="s">
        <v>180</v>
      </c>
      <c r="E914" s="27" t="s">
        <v>4488</v>
      </c>
      <c r="F914" s="28" t="s">
        <v>374</v>
      </c>
      <c r="G914" s="29">
        <v>0.65000000000000002</v>
      </c>
      <c r="H914" s="28">
        <v>0</v>
      </c>
      <c r="I914" s="30">
        <f>ROUND(G914*H914,P4)</f>
        <v>0</v>
      </c>
      <c r="L914" s="31">
        <v>0</v>
      </c>
      <c r="M914" s="24">
        <f>ROUND(G914*L914,P4)</f>
        <v>0</v>
      </c>
      <c r="N914" s="25" t="s">
        <v>835</v>
      </c>
      <c r="O914" s="32">
        <f>M914*AA914</f>
        <v>0</v>
      </c>
      <c r="P914" s="1">
        <v>3</v>
      </c>
      <c r="AA914" s="1">
        <f>IF(P914=1,$O$3,IF(P914=2,$O$4,$O$5))</f>
        <v>0</v>
      </c>
    </row>
    <row r="915">
      <c r="A915" s="1" t="s">
        <v>183</v>
      </c>
      <c r="E915" s="27" t="s">
        <v>4488</v>
      </c>
    </row>
    <row r="916">
      <c r="A916" s="1" t="s">
        <v>184</v>
      </c>
    </row>
    <row r="917">
      <c r="A917" s="1" t="s">
        <v>185</v>
      </c>
      <c r="E917" s="27" t="s">
        <v>180</v>
      </c>
    </row>
    <row r="918">
      <c r="A918" s="1" t="s">
        <v>175</v>
      </c>
      <c r="C918" s="22" t="s">
        <v>4489</v>
      </c>
      <c r="E918" s="23" t="s">
        <v>4490</v>
      </c>
      <c r="L918" s="24">
        <f>SUMIFS(L919:L946,A919:A946,"P")</f>
        <v>0</v>
      </c>
      <c r="M918" s="24">
        <f>SUMIFS(M919:M946,A919:A946,"P")</f>
        <v>0</v>
      </c>
      <c r="N918" s="25"/>
    </row>
    <row r="919" ht="25.5">
      <c r="A919" s="1" t="s">
        <v>178</v>
      </c>
      <c r="B919" s="1">
        <v>180</v>
      </c>
      <c r="C919" s="26" t="s">
        <v>4491</v>
      </c>
      <c r="D919" t="s">
        <v>180</v>
      </c>
      <c r="E919" s="27" t="s">
        <v>4492</v>
      </c>
      <c r="F919" s="28" t="s">
        <v>201</v>
      </c>
      <c r="G919" s="29">
        <v>80.367000000000004</v>
      </c>
      <c r="H919" s="28">
        <v>0.012800000000000001</v>
      </c>
      <c r="I919" s="30">
        <f>ROUND(G919*H919,P4)</f>
        <v>0</v>
      </c>
      <c r="L919" s="31">
        <v>0</v>
      </c>
      <c r="M919" s="24">
        <f>ROUND(G919*L919,P4)</f>
        <v>0</v>
      </c>
      <c r="N919" s="25" t="s">
        <v>835</v>
      </c>
      <c r="O919" s="32">
        <f>M919*AA919</f>
        <v>0</v>
      </c>
      <c r="P919" s="1">
        <v>3</v>
      </c>
      <c r="AA919" s="1">
        <f>IF(P919=1,$O$3,IF(P919=2,$O$4,$O$5))</f>
        <v>0</v>
      </c>
    </row>
    <row r="920" ht="25.5">
      <c r="A920" s="1" t="s">
        <v>183</v>
      </c>
      <c r="E920" s="27" t="s">
        <v>4492</v>
      </c>
    </row>
    <row r="921" ht="63.75">
      <c r="A921" s="1" t="s">
        <v>184</v>
      </c>
      <c r="E921" s="33" t="s">
        <v>4493</v>
      </c>
    </row>
    <row r="922">
      <c r="A922" s="1" t="s">
        <v>185</v>
      </c>
      <c r="E922" s="27" t="s">
        <v>180</v>
      </c>
    </row>
    <row r="923" ht="25.5">
      <c r="A923" s="1" t="s">
        <v>178</v>
      </c>
      <c r="B923" s="1">
        <v>181</v>
      </c>
      <c r="C923" s="26" t="s">
        <v>4494</v>
      </c>
      <c r="D923" t="s">
        <v>180</v>
      </c>
      <c r="E923" s="27" t="s">
        <v>4495</v>
      </c>
      <c r="F923" s="28" t="s">
        <v>201</v>
      </c>
      <c r="G923" s="29">
        <v>73.061000000000007</v>
      </c>
      <c r="H923" s="28">
        <v>0</v>
      </c>
      <c r="I923" s="30">
        <f>ROUND(G923*H923,P4)</f>
        <v>0</v>
      </c>
      <c r="L923" s="31">
        <v>0</v>
      </c>
      <c r="M923" s="24">
        <f>ROUND(G923*L923,P4)</f>
        <v>0</v>
      </c>
      <c r="N923" s="25" t="s">
        <v>835</v>
      </c>
      <c r="O923" s="32">
        <f>M923*AA923</f>
        <v>0</v>
      </c>
      <c r="P923" s="1">
        <v>3</v>
      </c>
      <c r="AA923" s="1">
        <f>IF(P923=1,$O$3,IF(P923=2,$O$4,$O$5))</f>
        <v>0</v>
      </c>
    </row>
    <row r="924" ht="25.5">
      <c r="A924" s="1" t="s">
        <v>183</v>
      </c>
      <c r="E924" s="27" t="s">
        <v>4496</v>
      </c>
    </row>
    <row r="925">
      <c r="A925" s="1" t="s">
        <v>184</v>
      </c>
      <c r="E925" s="33" t="s">
        <v>4497</v>
      </c>
    </row>
    <row r="926">
      <c r="A926" s="1" t="s">
        <v>185</v>
      </c>
      <c r="E926" s="27" t="s">
        <v>180</v>
      </c>
    </row>
    <row r="927" ht="25.5">
      <c r="A927" s="1" t="s">
        <v>178</v>
      </c>
      <c r="B927" s="1">
        <v>179</v>
      </c>
      <c r="C927" s="26" t="s">
        <v>4498</v>
      </c>
      <c r="D927" t="s">
        <v>180</v>
      </c>
      <c r="E927" s="27" t="s">
        <v>4499</v>
      </c>
      <c r="F927" s="28" t="s">
        <v>201</v>
      </c>
      <c r="G927" s="29">
        <v>73.061000000000007</v>
      </c>
      <c r="H927" s="28">
        <v>0.0060000000000000001</v>
      </c>
      <c r="I927" s="30">
        <f>ROUND(G927*H927,P4)</f>
        <v>0</v>
      </c>
      <c r="L927" s="31">
        <v>0</v>
      </c>
      <c r="M927" s="24">
        <f>ROUND(G927*L927,P4)</f>
        <v>0</v>
      </c>
      <c r="N927" s="25" t="s">
        <v>835</v>
      </c>
      <c r="O927" s="32">
        <f>M927*AA927</f>
        <v>0</v>
      </c>
      <c r="P927" s="1">
        <v>3</v>
      </c>
      <c r="AA927" s="1">
        <f>IF(P927=1,$O$3,IF(P927=2,$O$4,$O$5))</f>
        <v>0</v>
      </c>
    </row>
    <row r="928" ht="25.5">
      <c r="A928" s="1" t="s">
        <v>183</v>
      </c>
      <c r="E928" s="27" t="s">
        <v>4499</v>
      </c>
    </row>
    <row r="929" ht="153">
      <c r="A929" s="1" t="s">
        <v>184</v>
      </c>
      <c r="E929" s="33" t="s">
        <v>4165</v>
      </c>
    </row>
    <row r="930">
      <c r="A930" s="1" t="s">
        <v>185</v>
      </c>
      <c r="E930" s="27" t="s">
        <v>180</v>
      </c>
    </row>
    <row r="931">
      <c r="A931" s="1" t="s">
        <v>178</v>
      </c>
      <c r="B931" s="1">
        <v>183</v>
      </c>
      <c r="C931" s="26" t="s">
        <v>4500</v>
      </c>
      <c r="D931" t="s">
        <v>180</v>
      </c>
      <c r="E931" s="27" t="s">
        <v>4501</v>
      </c>
      <c r="F931" s="28" t="s">
        <v>194</v>
      </c>
      <c r="G931" s="29">
        <v>21.917999999999999</v>
      </c>
      <c r="H931" s="28">
        <v>0</v>
      </c>
      <c r="I931" s="30">
        <f>ROUND(G931*H931,P4)</f>
        <v>0</v>
      </c>
      <c r="L931" s="31">
        <v>0</v>
      </c>
      <c r="M931" s="24">
        <f>ROUND(G931*L931,P4)</f>
        <v>0</v>
      </c>
      <c r="N931" s="25" t="s">
        <v>180</v>
      </c>
      <c r="O931" s="32">
        <f>M931*AA931</f>
        <v>0</v>
      </c>
      <c r="P931" s="1">
        <v>3</v>
      </c>
      <c r="AA931" s="1">
        <f>IF(P931=1,$O$3,IF(P931=2,$O$4,$O$5))</f>
        <v>0</v>
      </c>
    </row>
    <row r="932">
      <c r="A932" s="1" t="s">
        <v>183</v>
      </c>
      <c r="E932" s="27" t="s">
        <v>4501</v>
      </c>
    </row>
    <row r="933" ht="38.25">
      <c r="A933" s="1" t="s">
        <v>184</v>
      </c>
      <c r="E933" s="33" t="s">
        <v>4502</v>
      </c>
    </row>
    <row r="934">
      <c r="A934" s="1" t="s">
        <v>185</v>
      </c>
      <c r="E934" s="27" t="s">
        <v>180</v>
      </c>
    </row>
    <row r="935">
      <c r="A935" s="1" t="s">
        <v>178</v>
      </c>
      <c r="B935" s="1">
        <v>184</v>
      </c>
      <c r="C935" s="26" t="s">
        <v>4503</v>
      </c>
      <c r="D935" t="s">
        <v>180</v>
      </c>
      <c r="E935" s="27" t="s">
        <v>4504</v>
      </c>
      <c r="F935" s="28" t="s">
        <v>194</v>
      </c>
      <c r="G935" s="29">
        <v>58.448999999999998</v>
      </c>
      <c r="H935" s="28">
        <v>3.0000000000000001E-05</v>
      </c>
      <c r="I935" s="30">
        <f>ROUND(G935*H935,P4)</f>
        <v>0</v>
      </c>
      <c r="L935" s="31">
        <v>0</v>
      </c>
      <c r="M935" s="24">
        <f>ROUND(G935*L935,P4)</f>
        <v>0</v>
      </c>
      <c r="N935" s="25" t="s">
        <v>835</v>
      </c>
      <c r="O935" s="32">
        <f>M935*AA935</f>
        <v>0</v>
      </c>
      <c r="P935" s="1">
        <v>3</v>
      </c>
      <c r="AA935" s="1">
        <f>IF(P935=1,$O$3,IF(P935=2,$O$4,$O$5))</f>
        <v>0</v>
      </c>
    </row>
    <row r="936">
      <c r="A936" s="1" t="s">
        <v>183</v>
      </c>
      <c r="E936" s="27" t="s">
        <v>4504</v>
      </c>
    </row>
    <row r="937" ht="51">
      <c r="A937" s="1" t="s">
        <v>184</v>
      </c>
      <c r="E937" s="33" t="s">
        <v>4505</v>
      </c>
    </row>
    <row r="938">
      <c r="A938" s="1" t="s">
        <v>185</v>
      </c>
      <c r="E938" s="27" t="s">
        <v>180</v>
      </c>
    </row>
    <row r="939">
      <c r="A939" s="1" t="s">
        <v>178</v>
      </c>
      <c r="B939" s="1">
        <v>185</v>
      </c>
      <c r="C939" s="26" t="s">
        <v>4506</v>
      </c>
      <c r="D939" t="s">
        <v>180</v>
      </c>
      <c r="E939" s="27" t="s">
        <v>4507</v>
      </c>
      <c r="F939" s="28" t="s">
        <v>374</v>
      </c>
      <c r="G939" s="29">
        <v>1.5369999999999999</v>
      </c>
      <c r="H939" s="28">
        <v>0</v>
      </c>
      <c r="I939" s="30">
        <f>ROUND(G939*H939,P4)</f>
        <v>0</v>
      </c>
      <c r="L939" s="31">
        <v>0</v>
      </c>
      <c r="M939" s="24">
        <f>ROUND(G939*L939,P4)</f>
        <v>0</v>
      </c>
      <c r="N939" s="25" t="s">
        <v>835</v>
      </c>
      <c r="O939" s="32">
        <f>M939*AA939</f>
        <v>0</v>
      </c>
      <c r="P939" s="1">
        <v>3</v>
      </c>
      <c r="AA939" s="1">
        <f>IF(P939=1,$O$3,IF(P939=2,$O$4,$O$5))</f>
        <v>0</v>
      </c>
    </row>
    <row r="940" ht="25.5">
      <c r="A940" s="1" t="s">
        <v>183</v>
      </c>
      <c r="E940" s="27" t="s">
        <v>4508</v>
      </c>
    </row>
    <row r="941">
      <c r="A941" s="1" t="s">
        <v>184</v>
      </c>
    </row>
    <row r="942">
      <c r="A942" s="1" t="s">
        <v>185</v>
      </c>
      <c r="E942" s="27" t="s">
        <v>180</v>
      </c>
    </row>
    <row r="943" ht="25.5">
      <c r="A943" s="1" t="s">
        <v>178</v>
      </c>
      <c r="B943" s="1">
        <v>182</v>
      </c>
      <c r="C943" s="26" t="s">
        <v>4509</v>
      </c>
      <c r="D943" t="s">
        <v>180</v>
      </c>
      <c r="E943" s="27" t="s">
        <v>4510</v>
      </c>
      <c r="F943" s="28" t="s">
        <v>201</v>
      </c>
      <c r="G943" s="29">
        <v>73.061000000000007</v>
      </c>
      <c r="H943" s="28">
        <v>0.00093000000000000005</v>
      </c>
      <c r="I943" s="30">
        <f>ROUND(G943*H943,P4)</f>
        <v>0</v>
      </c>
      <c r="L943" s="31">
        <v>0</v>
      </c>
      <c r="M943" s="24">
        <f>ROUND(G943*L943,P4)</f>
        <v>0</v>
      </c>
      <c r="N943" s="25" t="s">
        <v>180</v>
      </c>
      <c r="O943" s="32">
        <f>M943*AA943</f>
        <v>0</v>
      </c>
      <c r="P943" s="1">
        <v>3</v>
      </c>
      <c r="AA943" s="1">
        <f>IF(P943=1,$O$3,IF(P943=2,$O$4,$O$5))</f>
        <v>0</v>
      </c>
    </row>
    <row r="944" ht="25.5">
      <c r="A944" s="1" t="s">
        <v>183</v>
      </c>
      <c r="E944" s="27" t="s">
        <v>4510</v>
      </c>
    </row>
    <row r="945">
      <c r="A945" s="1" t="s">
        <v>184</v>
      </c>
    </row>
    <row r="946">
      <c r="A946" s="1" t="s">
        <v>185</v>
      </c>
      <c r="E946" s="27" t="s">
        <v>180</v>
      </c>
    </row>
    <row r="947">
      <c r="A947" s="1" t="s">
        <v>175</v>
      </c>
      <c r="C947" s="22" t="s">
        <v>2580</v>
      </c>
      <c r="E947" s="23" t="s">
        <v>4511</v>
      </c>
      <c r="L947" s="24">
        <f>SUMIFS(L948:L955,A948:A955,"P")</f>
        <v>0</v>
      </c>
      <c r="M947" s="24">
        <f>SUMIFS(M948:M955,A948:A955,"P")</f>
        <v>0</v>
      </c>
      <c r="N947" s="25"/>
    </row>
    <row r="948" ht="25.5">
      <c r="A948" s="1" t="s">
        <v>178</v>
      </c>
      <c r="B948" s="1">
        <v>186</v>
      </c>
      <c r="C948" s="26" t="s">
        <v>4512</v>
      </c>
      <c r="D948" t="s">
        <v>180</v>
      </c>
      <c r="E948" s="27" t="s">
        <v>4513</v>
      </c>
      <c r="F948" s="28" t="s">
        <v>201</v>
      </c>
      <c r="G948" s="29">
        <v>13.5</v>
      </c>
      <c r="H948" s="28">
        <v>0.00013999999999999999</v>
      </c>
      <c r="I948" s="30">
        <f>ROUND(G948*H948,P4)</f>
        <v>0</v>
      </c>
      <c r="L948" s="31">
        <v>0</v>
      </c>
      <c r="M948" s="24">
        <f>ROUND(G948*L948,P4)</f>
        <v>0</v>
      </c>
      <c r="N948" s="25" t="s">
        <v>835</v>
      </c>
      <c r="O948" s="32">
        <f>M948*AA948</f>
        <v>0</v>
      </c>
      <c r="P948" s="1">
        <v>3</v>
      </c>
      <c r="AA948" s="1">
        <f>IF(P948=1,$O$3,IF(P948=2,$O$4,$O$5))</f>
        <v>0</v>
      </c>
    </row>
    <row r="949" ht="25.5">
      <c r="A949" s="1" t="s">
        <v>183</v>
      </c>
      <c r="E949" s="27" t="s">
        <v>4513</v>
      </c>
    </row>
    <row r="950" ht="38.25">
      <c r="A950" s="1" t="s">
        <v>184</v>
      </c>
      <c r="E950" s="33" t="s">
        <v>4514</v>
      </c>
    </row>
    <row r="951">
      <c r="A951" s="1" t="s">
        <v>185</v>
      </c>
      <c r="E951" s="27" t="s">
        <v>180</v>
      </c>
    </row>
    <row r="952">
      <c r="A952" s="1" t="s">
        <v>178</v>
      </c>
      <c r="B952" s="1">
        <v>187</v>
      </c>
      <c r="C952" s="26" t="s">
        <v>4515</v>
      </c>
      <c r="D952" t="s">
        <v>180</v>
      </c>
      <c r="E952" s="27" t="s">
        <v>4516</v>
      </c>
      <c r="F952" s="28" t="s">
        <v>201</v>
      </c>
      <c r="G952" s="29">
        <v>27</v>
      </c>
      <c r="H952" s="28">
        <v>0.00012</v>
      </c>
      <c r="I952" s="30">
        <f>ROUND(G952*H952,P4)</f>
        <v>0</v>
      </c>
      <c r="L952" s="31">
        <v>0</v>
      </c>
      <c r="M952" s="24">
        <f>ROUND(G952*L952,P4)</f>
        <v>0</v>
      </c>
      <c r="N952" s="25" t="s">
        <v>835</v>
      </c>
      <c r="O952" s="32">
        <f>M952*AA952</f>
        <v>0</v>
      </c>
      <c r="P952" s="1">
        <v>3</v>
      </c>
      <c r="AA952" s="1">
        <f>IF(P952=1,$O$3,IF(P952=2,$O$4,$O$5))</f>
        <v>0</v>
      </c>
    </row>
    <row r="953">
      <c r="A953" s="1" t="s">
        <v>183</v>
      </c>
      <c r="E953" s="27" t="s">
        <v>4516</v>
      </c>
    </row>
    <row r="954" ht="38.25">
      <c r="A954" s="1" t="s">
        <v>184</v>
      </c>
      <c r="E954" s="33" t="s">
        <v>4517</v>
      </c>
    </row>
    <row r="955">
      <c r="A955" s="1" t="s">
        <v>185</v>
      </c>
      <c r="E955" s="27" t="s">
        <v>180</v>
      </c>
    </row>
    <row r="956">
      <c r="A956" s="1" t="s">
        <v>175</v>
      </c>
      <c r="C956" s="22" t="s">
        <v>4518</v>
      </c>
      <c r="E956" s="23" t="s">
        <v>4519</v>
      </c>
      <c r="L956" s="24">
        <f>SUMIFS(L957:L964,A957:A964,"P")</f>
        <v>0</v>
      </c>
      <c r="M956" s="24">
        <f>SUMIFS(M957:M964,A957:A964,"P")</f>
        <v>0</v>
      </c>
      <c r="N956" s="25"/>
    </row>
    <row r="957" ht="25.5">
      <c r="A957" s="1" t="s">
        <v>178</v>
      </c>
      <c r="B957" s="1">
        <v>188</v>
      </c>
      <c r="C957" s="26" t="s">
        <v>4520</v>
      </c>
      <c r="D957" t="s">
        <v>180</v>
      </c>
      <c r="E957" s="27" t="s">
        <v>4521</v>
      </c>
      <c r="F957" s="28" t="s">
        <v>201</v>
      </c>
      <c r="G957" s="29">
        <v>441.97000000000003</v>
      </c>
      <c r="H957" s="28">
        <v>0.00021000000000000001</v>
      </c>
      <c r="I957" s="30">
        <f>ROUND(G957*H957,P4)</f>
        <v>0</v>
      </c>
      <c r="L957" s="31">
        <v>0</v>
      </c>
      <c r="M957" s="24">
        <f>ROUND(G957*L957,P4)</f>
        <v>0</v>
      </c>
      <c r="N957" s="25" t="s">
        <v>835</v>
      </c>
      <c r="O957" s="32">
        <f>M957*AA957</f>
        <v>0</v>
      </c>
      <c r="P957" s="1">
        <v>3</v>
      </c>
      <c r="AA957" s="1">
        <f>IF(P957=1,$O$3,IF(P957=2,$O$4,$O$5))</f>
        <v>0</v>
      </c>
    </row>
    <row r="958" ht="25.5">
      <c r="A958" s="1" t="s">
        <v>183</v>
      </c>
      <c r="E958" s="27" t="s">
        <v>4521</v>
      </c>
    </row>
    <row r="959" ht="38.25">
      <c r="A959" s="1" t="s">
        <v>184</v>
      </c>
      <c r="E959" s="33" t="s">
        <v>4522</v>
      </c>
    </row>
    <row r="960">
      <c r="A960" s="1" t="s">
        <v>185</v>
      </c>
      <c r="E960" s="27" t="s">
        <v>180</v>
      </c>
    </row>
    <row r="961" ht="25.5">
      <c r="A961" s="1" t="s">
        <v>178</v>
      </c>
      <c r="B961" s="1">
        <v>189</v>
      </c>
      <c r="C961" s="26" t="s">
        <v>4523</v>
      </c>
      <c r="D961" t="s">
        <v>180</v>
      </c>
      <c r="E961" s="27" t="s">
        <v>4524</v>
      </c>
      <c r="F961" s="28" t="s">
        <v>201</v>
      </c>
      <c r="G961" s="29">
        <v>441.97000000000003</v>
      </c>
      <c r="H961" s="28">
        <v>0.00025999999999999998</v>
      </c>
      <c r="I961" s="30">
        <f>ROUND(G961*H961,P4)</f>
        <v>0</v>
      </c>
      <c r="L961" s="31">
        <v>0</v>
      </c>
      <c r="M961" s="24">
        <f>ROUND(G961*L961,P4)</f>
        <v>0</v>
      </c>
      <c r="N961" s="25" t="s">
        <v>835</v>
      </c>
      <c r="O961" s="32">
        <f>M961*AA961</f>
        <v>0</v>
      </c>
      <c r="P961" s="1">
        <v>3</v>
      </c>
      <c r="AA961" s="1">
        <f>IF(P961=1,$O$3,IF(P961=2,$O$4,$O$5))</f>
        <v>0</v>
      </c>
    </row>
    <row r="962" ht="25.5">
      <c r="A962" s="1" t="s">
        <v>183</v>
      </c>
      <c r="E962" s="27" t="s">
        <v>4524</v>
      </c>
    </row>
    <row r="963" ht="51">
      <c r="A963" s="1" t="s">
        <v>184</v>
      </c>
      <c r="E963" s="33" t="s">
        <v>4525</v>
      </c>
    </row>
    <row r="964">
      <c r="A964" s="1" t="s">
        <v>185</v>
      </c>
      <c r="E964" s="27" t="s">
        <v>180</v>
      </c>
    </row>
    <row r="965">
      <c r="A965" s="1" t="s">
        <v>175</v>
      </c>
      <c r="C965" s="22" t="s">
        <v>653</v>
      </c>
      <c r="E965" s="23" t="s">
        <v>654</v>
      </c>
      <c r="L965" s="24">
        <f>SUMIFS(L966:L1001,A966:A1001,"P")</f>
        <v>0</v>
      </c>
      <c r="M965" s="24">
        <f>SUMIFS(M966:M1001,A966:A1001,"P")</f>
        <v>0</v>
      </c>
      <c r="N965" s="25"/>
    </row>
    <row r="966" ht="25.5">
      <c r="A966" s="1" t="s">
        <v>178</v>
      </c>
      <c r="B966" s="1">
        <v>71</v>
      </c>
      <c r="C966" s="26" t="s">
        <v>4526</v>
      </c>
      <c r="D966" t="s">
        <v>180</v>
      </c>
      <c r="E966" s="27" t="s">
        <v>4527</v>
      </c>
      <c r="F966" s="28" t="s">
        <v>201</v>
      </c>
      <c r="G966" s="29">
        <v>169.59999999999999</v>
      </c>
      <c r="H966" s="28">
        <v>0</v>
      </c>
      <c r="I966" s="30">
        <f>ROUND(G966*H966,P4)</f>
        <v>0</v>
      </c>
      <c r="L966" s="31">
        <v>0</v>
      </c>
      <c r="M966" s="24">
        <f>ROUND(G966*L966,P4)</f>
        <v>0</v>
      </c>
      <c r="N966" s="25" t="s">
        <v>835</v>
      </c>
      <c r="O966" s="32">
        <f>M966*AA966</f>
        <v>0</v>
      </c>
      <c r="P966" s="1">
        <v>3</v>
      </c>
      <c r="AA966" s="1">
        <f>IF(P966=1,$O$3,IF(P966=2,$O$4,$O$5))</f>
        <v>0</v>
      </c>
    </row>
    <row r="967" ht="25.5">
      <c r="A967" s="1" t="s">
        <v>183</v>
      </c>
      <c r="E967" s="27" t="s">
        <v>4527</v>
      </c>
    </row>
    <row r="968" ht="38.25">
      <c r="A968" s="1" t="s">
        <v>184</v>
      </c>
      <c r="E968" s="33" t="s">
        <v>4528</v>
      </c>
    </row>
    <row r="969">
      <c r="A969" s="1" t="s">
        <v>185</v>
      </c>
      <c r="E969" s="27" t="s">
        <v>180</v>
      </c>
    </row>
    <row r="970" ht="25.5">
      <c r="A970" s="1" t="s">
        <v>178</v>
      </c>
      <c r="B970" s="1">
        <v>72</v>
      </c>
      <c r="C970" s="26" t="s">
        <v>4529</v>
      </c>
      <c r="D970" t="s">
        <v>180</v>
      </c>
      <c r="E970" s="27" t="s">
        <v>4530</v>
      </c>
      <c r="F970" s="28" t="s">
        <v>201</v>
      </c>
      <c r="G970" s="29">
        <v>25440</v>
      </c>
      <c r="H970" s="28">
        <v>0</v>
      </c>
      <c r="I970" s="30">
        <f>ROUND(G970*H970,P4)</f>
        <v>0</v>
      </c>
      <c r="L970" s="31">
        <v>0</v>
      </c>
      <c r="M970" s="24">
        <f>ROUND(G970*L970,P4)</f>
        <v>0</v>
      </c>
      <c r="N970" s="25" t="s">
        <v>835</v>
      </c>
      <c r="O970" s="32">
        <f>M970*AA970</f>
        <v>0</v>
      </c>
      <c r="P970" s="1">
        <v>3</v>
      </c>
      <c r="AA970" s="1">
        <f>IF(P970=1,$O$3,IF(P970=2,$O$4,$O$5))</f>
        <v>0</v>
      </c>
    </row>
    <row r="971" ht="25.5">
      <c r="A971" s="1" t="s">
        <v>183</v>
      </c>
      <c r="E971" s="27" t="s">
        <v>4530</v>
      </c>
    </row>
    <row r="972" ht="38.25">
      <c r="A972" s="1" t="s">
        <v>184</v>
      </c>
      <c r="E972" s="33" t="s">
        <v>4531</v>
      </c>
    </row>
    <row r="973">
      <c r="A973" s="1" t="s">
        <v>185</v>
      </c>
      <c r="E973" s="27" t="s">
        <v>180</v>
      </c>
    </row>
    <row r="974" ht="25.5">
      <c r="A974" s="1" t="s">
        <v>178</v>
      </c>
      <c r="B974" s="1">
        <v>73</v>
      </c>
      <c r="C974" s="26" t="s">
        <v>4532</v>
      </c>
      <c r="D974" t="s">
        <v>180</v>
      </c>
      <c r="E974" s="27" t="s">
        <v>4533</v>
      </c>
      <c r="F974" s="28" t="s">
        <v>201</v>
      </c>
      <c r="G974" s="29">
        <v>169.59999999999999</v>
      </c>
      <c r="H974" s="28">
        <v>0</v>
      </c>
      <c r="I974" s="30">
        <f>ROUND(G974*H974,P4)</f>
        <v>0</v>
      </c>
      <c r="L974" s="31">
        <v>0</v>
      </c>
      <c r="M974" s="24">
        <f>ROUND(G974*L974,P4)</f>
        <v>0</v>
      </c>
      <c r="N974" s="25" t="s">
        <v>835</v>
      </c>
      <c r="O974" s="32">
        <f>M974*AA974</f>
        <v>0</v>
      </c>
      <c r="P974" s="1">
        <v>3</v>
      </c>
      <c r="AA974" s="1">
        <f>IF(P974=1,$O$3,IF(P974=2,$O$4,$O$5))</f>
        <v>0</v>
      </c>
    </row>
    <row r="975" ht="25.5">
      <c r="A975" s="1" t="s">
        <v>183</v>
      </c>
      <c r="E975" s="27" t="s">
        <v>4533</v>
      </c>
    </row>
    <row r="976">
      <c r="A976" s="1" t="s">
        <v>184</v>
      </c>
    </row>
    <row r="977">
      <c r="A977" s="1" t="s">
        <v>185</v>
      </c>
      <c r="E977" s="27" t="s">
        <v>180</v>
      </c>
    </row>
    <row r="978">
      <c r="A978" s="1" t="s">
        <v>178</v>
      </c>
      <c r="B978" s="1">
        <v>74</v>
      </c>
      <c r="C978" s="26" t="s">
        <v>4534</v>
      </c>
      <c r="D978" t="s">
        <v>180</v>
      </c>
      <c r="E978" s="27" t="s">
        <v>4535</v>
      </c>
      <c r="F978" s="28" t="s">
        <v>201</v>
      </c>
      <c r="G978" s="29">
        <v>169.59999999999999</v>
      </c>
      <c r="H978" s="28">
        <v>0</v>
      </c>
      <c r="I978" s="30">
        <f>ROUND(G978*H978,P4)</f>
        <v>0</v>
      </c>
      <c r="L978" s="31">
        <v>0</v>
      </c>
      <c r="M978" s="24">
        <f>ROUND(G978*L978,P4)</f>
        <v>0</v>
      </c>
      <c r="N978" s="25" t="s">
        <v>835</v>
      </c>
      <c r="O978" s="32">
        <f>M978*AA978</f>
        <v>0</v>
      </c>
      <c r="P978" s="1">
        <v>3</v>
      </c>
      <c r="AA978" s="1">
        <f>IF(P978=1,$O$3,IF(P978=2,$O$4,$O$5))</f>
        <v>0</v>
      </c>
    </row>
    <row r="979">
      <c r="A979" s="1" t="s">
        <v>183</v>
      </c>
      <c r="E979" s="27" t="s">
        <v>4535</v>
      </c>
    </row>
    <row r="980">
      <c r="A980" s="1" t="s">
        <v>184</v>
      </c>
    </row>
    <row r="981">
      <c r="A981" s="1" t="s">
        <v>185</v>
      </c>
      <c r="E981" s="27" t="s">
        <v>180</v>
      </c>
    </row>
    <row r="982">
      <c r="A982" s="1" t="s">
        <v>178</v>
      </c>
      <c r="B982" s="1">
        <v>75</v>
      </c>
      <c r="C982" s="26" t="s">
        <v>4536</v>
      </c>
      <c r="D982" t="s">
        <v>180</v>
      </c>
      <c r="E982" s="27" t="s">
        <v>4537</v>
      </c>
      <c r="F982" s="28" t="s">
        <v>201</v>
      </c>
      <c r="G982" s="29">
        <v>25440</v>
      </c>
      <c r="H982" s="28">
        <v>0</v>
      </c>
      <c r="I982" s="30">
        <f>ROUND(G982*H982,P4)</f>
        <v>0</v>
      </c>
      <c r="L982" s="31">
        <v>0</v>
      </c>
      <c r="M982" s="24">
        <f>ROUND(G982*L982,P4)</f>
        <v>0</v>
      </c>
      <c r="N982" s="25" t="s">
        <v>835</v>
      </c>
      <c r="O982" s="32">
        <f>M982*AA982</f>
        <v>0</v>
      </c>
      <c r="P982" s="1">
        <v>3</v>
      </c>
      <c r="AA982" s="1">
        <f>IF(P982=1,$O$3,IF(P982=2,$O$4,$O$5))</f>
        <v>0</v>
      </c>
    </row>
    <row r="983">
      <c r="A983" s="1" t="s">
        <v>183</v>
      </c>
      <c r="E983" s="27" t="s">
        <v>4537</v>
      </c>
    </row>
    <row r="984">
      <c r="A984" s="1" t="s">
        <v>184</v>
      </c>
    </row>
    <row r="985">
      <c r="A985" s="1" t="s">
        <v>185</v>
      </c>
      <c r="E985" s="27" t="s">
        <v>180</v>
      </c>
    </row>
    <row r="986">
      <c r="A986" s="1" t="s">
        <v>178</v>
      </c>
      <c r="B986" s="1">
        <v>76</v>
      </c>
      <c r="C986" s="26" t="s">
        <v>4538</v>
      </c>
      <c r="D986" t="s">
        <v>180</v>
      </c>
      <c r="E986" s="27" t="s">
        <v>4539</v>
      </c>
      <c r="F986" s="28" t="s">
        <v>201</v>
      </c>
      <c r="G986" s="29">
        <v>169.59999999999999</v>
      </c>
      <c r="H986" s="28">
        <v>0</v>
      </c>
      <c r="I986" s="30">
        <f>ROUND(G986*H986,P4)</f>
        <v>0</v>
      </c>
      <c r="L986" s="31">
        <v>0</v>
      </c>
      <c r="M986" s="24">
        <f>ROUND(G986*L986,P4)</f>
        <v>0</v>
      </c>
      <c r="N986" s="25" t="s">
        <v>835</v>
      </c>
      <c r="O986" s="32">
        <f>M986*AA986</f>
        <v>0</v>
      </c>
      <c r="P986" s="1">
        <v>3</v>
      </c>
      <c r="AA986" s="1">
        <f>IF(P986=1,$O$3,IF(P986=2,$O$4,$O$5))</f>
        <v>0</v>
      </c>
    </row>
    <row r="987">
      <c r="A987" s="1" t="s">
        <v>183</v>
      </c>
      <c r="E987" s="27" t="s">
        <v>4539</v>
      </c>
    </row>
    <row r="988">
      <c r="A988" s="1" t="s">
        <v>184</v>
      </c>
    </row>
    <row r="989">
      <c r="A989" s="1" t="s">
        <v>185</v>
      </c>
      <c r="E989" s="27" t="s">
        <v>180</v>
      </c>
    </row>
    <row r="990" ht="25.5">
      <c r="A990" s="1" t="s">
        <v>178</v>
      </c>
      <c r="B990" s="1">
        <v>77</v>
      </c>
      <c r="C990" s="26" t="s">
        <v>4540</v>
      </c>
      <c r="D990" t="s">
        <v>180</v>
      </c>
      <c r="E990" s="27" t="s">
        <v>4541</v>
      </c>
      <c r="F990" s="28" t="s">
        <v>201</v>
      </c>
      <c r="G990" s="29">
        <v>78.340000000000003</v>
      </c>
      <c r="H990" s="28">
        <v>0.00021000000000000001</v>
      </c>
      <c r="I990" s="30">
        <f>ROUND(G990*H990,P4)</f>
        <v>0</v>
      </c>
      <c r="L990" s="31">
        <v>0</v>
      </c>
      <c r="M990" s="24">
        <f>ROUND(G990*L990,P4)</f>
        <v>0</v>
      </c>
      <c r="N990" s="25" t="s">
        <v>835</v>
      </c>
      <c r="O990" s="32">
        <f>M990*AA990</f>
        <v>0</v>
      </c>
      <c r="P990" s="1">
        <v>3</v>
      </c>
      <c r="AA990" s="1">
        <f>IF(P990=1,$O$3,IF(P990=2,$O$4,$O$5))</f>
        <v>0</v>
      </c>
    </row>
    <row r="991" ht="25.5">
      <c r="A991" s="1" t="s">
        <v>183</v>
      </c>
      <c r="E991" s="27" t="s">
        <v>4541</v>
      </c>
    </row>
    <row r="992" ht="76.5">
      <c r="A992" s="1" t="s">
        <v>184</v>
      </c>
      <c r="E992" s="33" t="s">
        <v>4542</v>
      </c>
    </row>
    <row r="993">
      <c r="A993" s="1" t="s">
        <v>185</v>
      </c>
      <c r="E993" s="27" t="s">
        <v>180</v>
      </c>
    </row>
    <row r="994">
      <c r="A994" s="1" t="s">
        <v>178</v>
      </c>
      <c r="B994" s="1">
        <v>78</v>
      </c>
      <c r="C994" s="26" t="s">
        <v>4543</v>
      </c>
      <c r="D994" t="s">
        <v>180</v>
      </c>
      <c r="E994" s="27" t="s">
        <v>4544</v>
      </c>
      <c r="F994" s="28" t="s">
        <v>201</v>
      </c>
      <c r="G994" s="29">
        <v>78.340000000000003</v>
      </c>
      <c r="H994" s="28">
        <v>4.0000000000000003E-05</v>
      </c>
      <c r="I994" s="30">
        <f>ROUND(G994*H994,P4)</f>
        <v>0</v>
      </c>
      <c r="L994" s="31">
        <v>0</v>
      </c>
      <c r="M994" s="24">
        <f>ROUND(G994*L994,P4)</f>
        <v>0</v>
      </c>
      <c r="N994" s="25" t="s">
        <v>835</v>
      </c>
      <c r="O994" s="32">
        <f>M994*AA994</f>
        <v>0</v>
      </c>
      <c r="P994" s="1">
        <v>3</v>
      </c>
      <c r="AA994" s="1">
        <f>IF(P994=1,$O$3,IF(P994=2,$O$4,$O$5))</f>
        <v>0</v>
      </c>
    </row>
    <row r="995">
      <c r="A995" s="1" t="s">
        <v>183</v>
      </c>
      <c r="E995" s="27" t="s">
        <v>4544</v>
      </c>
    </row>
    <row r="996" ht="38.25">
      <c r="A996" s="1" t="s">
        <v>184</v>
      </c>
      <c r="E996" s="33" t="s">
        <v>4545</v>
      </c>
    </row>
    <row r="997">
      <c r="A997" s="1" t="s">
        <v>185</v>
      </c>
      <c r="E997" s="27" t="s">
        <v>180</v>
      </c>
    </row>
    <row r="998">
      <c r="A998" s="1" t="s">
        <v>178</v>
      </c>
      <c r="B998" s="1">
        <v>79</v>
      </c>
      <c r="C998" s="26" t="s">
        <v>4546</v>
      </c>
      <c r="D998" t="s">
        <v>180</v>
      </c>
      <c r="E998" s="27" t="s">
        <v>4547</v>
      </c>
      <c r="F998" s="28" t="s">
        <v>4548</v>
      </c>
      <c r="G998" s="29">
        <v>1</v>
      </c>
      <c r="H998" s="28">
        <v>0</v>
      </c>
      <c r="I998" s="30">
        <f>ROUND(G998*H998,P4)</f>
        <v>0</v>
      </c>
      <c r="L998" s="31">
        <v>0</v>
      </c>
      <c r="M998" s="24">
        <f>ROUND(G998*L998,P4)</f>
        <v>0</v>
      </c>
      <c r="N998" s="25" t="s">
        <v>180</v>
      </c>
      <c r="O998" s="32">
        <f>M998*AA998</f>
        <v>0</v>
      </c>
      <c r="P998" s="1">
        <v>3</v>
      </c>
      <c r="AA998" s="1">
        <f>IF(P998=1,$O$3,IF(P998=2,$O$4,$O$5))</f>
        <v>0</v>
      </c>
    </row>
    <row r="999">
      <c r="A999" s="1" t="s">
        <v>183</v>
      </c>
      <c r="E999" s="27" t="s">
        <v>4547</v>
      </c>
    </row>
    <row r="1000">
      <c r="A1000" s="1" t="s">
        <v>184</v>
      </c>
    </row>
    <row r="1001">
      <c r="A1001" s="1" t="s">
        <v>185</v>
      </c>
      <c r="E1001" s="27" t="s">
        <v>180</v>
      </c>
    </row>
    <row r="1002">
      <c r="A1002" s="1" t="s">
        <v>175</v>
      </c>
      <c r="C1002" s="22" t="s">
        <v>369</v>
      </c>
      <c r="E1002" s="23" t="s">
        <v>855</v>
      </c>
      <c r="L1002" s="24">
        <f>SUMIFS(L1003:L1006,A1003:A1006,"P")</f>
        <v>0</v>
      </c>
      <c r="M1002" s="24">
        <f>SUMIFS(M1003:M1006,A1003:A1006,"P")</f>
        <v>0</v>
      </c>
      <c r="N1002" s="25"/>
    </row>
    <row r="1003" ht="25.5">
      <c r="A1003" s="1" t="s">
        <v>178</v>
      </c>
      <c r="B1003" s="1">
        <v>190</v>
      </c>
      <c r="C1003" s="26" t="s">
        <v>4549</v>
      </c>
      <c r="D1003" t="s">
        <v>180</v>
      </c>
      <c r="E1003" s="27" t="s">
        <v>1455</v>
      </c>
      <c r="F1003" s="28" t="s">
        <v>374</v>
      </c>
      <c r="G1003" s="29">
        <v>140.53399999999999</v>
      </c>
      <c r="H1003" s="28">
        <v>0</v>
      </c>
      <c r="I1003" s="30">
        <f>ROUND(G1003*H1003,P4)</f>
        <v>0</v>
      </c>
      <c r="L1003" s="31">
        <v>0</v>
      </c>
      <c r="M1003" s="24">
        <f>ROUND(G1003*L1003,P4)</f>
        <v>0</v>
      </c>
      <c r="N1003" s="25" t="s">
        <v>180</v>
      </c>
      <c r="O1003" s="32">
        <f>M1003*AA1003</f>
        <v>0</v>
      </c>
      <c r="P1003" s="1">
        <v>3</v>
      </c>
      <c r="AA1003" s="1">
        <f>IF(P1003=1,$O$3,IF(P1003=2,$O$4,$O$5))</f>
        <v>0</v>
      </c>
    </row>
    <row r="1004" ht="38.25">
      <c r="A1004" s="1" t="s">
        <v>183</v>
      </c>
      <c r="E1004" s="27" t="s">
        <v>1554</v>
      </c>
    </row>
    <row r="1005">
      <c r="A1005" s="1" t="s">
        <v>184</v>
      </c>
      <c r="E1005" s="33" t="s">
        <v>4550</v>
      </c>
    </row>
    <row r="1006" ht="153">
      <c r="A1006" s="1" t="s">
        <v>185</v>
      </c>
      <c r="E1006" s="27" t="s">
        <v>859</v>
      </c>
    </row>
    <row r="1007">
      <c r="A1007" s="1" t="s">
        <v>175</v>
      </c>
      <c r="C1007" s="22" t="s">
        <v>3115</v>
      </c>
      <c r="E1007" s="23" t="s">
        <v>3116</v>
      </c>
      <c r="L1007" s="24">
        <f>SUMIFS(L1008:L1011,A1008:A1011,"P")</f>
        <v>0</v>
      </c>
      <c r="M1007" s="24">
        <f>SUMIFS(M1008:M1011,A1008:A1011,"P")</f>
        <v>0</v>
      </c>
      <c r="N1007" s="25"/>
    </row>
    <row r="1008">
      <c r="A1008" s="1" t="s">
        <v>178</v>
      </c>
      <c r="B1008" s="1">
        <v>80</v>
      </c>
      <c r="C1008" s="26" t="s">
        <v>4551</v>
      </c>
      <c r="D1008" t="s">
        <v>180</v>
      </c>
      <c r="E1008" s="27" t="s">
        <v>4552</v>
      </c>
      <c r="F1008" s="28" t="s">
        <v>374</v>
      </c>
      <c r="G1008" s="29">
        <v>541.40700000000004</v>
      </c>
      <c r="H1008" s="28">
        <v>0</v>
      </c>
      <c r="I1008" s="30">
        <f>ROUND(G1008*H1008,P4)</f>
        <v>0</v>
      </c>
      <c r="L1008" s="31">
        <v>0</v>
      </c>
      <c r="M1008" s="24">
        <f>ROUND(G1008*L1008,P4)</f>
        <v>0</v>
      </c>
      <c r="N1008" s="25" t="s">
        <v>835</v>
      </c>
      <c r="O1008" s="32">
        <f>M1008*AA1008</f>
        <v>0</v>
      </c>
      <c r="P1008" s="1">
        <v>3</v>
      </c>
      <c r="AA1008" s="1">
        <f>IF(P1008=1,$O$3,IF(P1008=2,$O$4,$O$5))</f>
        <v>0</v>
      </c>
    </row>
    <row r="1009">
      <c r="A1009" s="1" t="s">
        <v>183</v>
      </c>
      <c r="E1009" s="27" t="s">
        <v>4552</v>
      </c>
    </row>
    <row r="1010">
      <c r="A1010" s="1" t="s">
        <v>184</v>
      </c>
    </row>
    <row r="1011">
      <c r="A1011" s="1" t="s">
        <v>185</v>
      </c>
      <c r="E1011" s="27" t="s">
        <v>180</v>
      </c>
    </row>
    <row r="1012">
      <c r="A1012" s="1" t="s">
        <v>175</v>
      </c>
      <c r="C1012" s="22" t="s">
        <v>4553</v>
      </c>
      <c r="E1012" s="23" t="s">
        <v>4554</v>
      </c>
      <c r="L1012" s="24">
        <f>SUMIFS(L1013:L1016,A1013:A1016,"P")</f>
        <v>0</v>
      </c>
      <c r="M1012" s="24">
        <f>SUMIFS(M1013:M1016,A1013:A1016,"P")</f>
        <v>0</v>
      </c>
      <c r="N1012" s="25"/>
    </row>
    <row r="1013">
      <c r="A1013" s="1" t="s">
        <v>178</v>
      </c>
      <c r="B1013" s="1">
        <v>191</v>
      </c>
      <c r="C1013" s="26" t="s">
        <v>4555</v>
      </c>
      <c r="D1013" t="s">
        <v>180</v>
      </c>
      <c r="E1013" s="27" t="s">
        <v>4556</v>
      </c>
      <c r="F1013" s="28" t="s">
        <v>352</v>
      </c>
      <c r="G1013" s="29">
        <v>150</v>
      </c>
      <c r="H1013" s="28">
        <v>0</v>
      </c>
      <c r="I1013" s="30">
        <f>ROUND(G1013*H1013,P4)</f>
        <v>0</v>
      </c>
      <c r="L1013" s="31">
        <v>0</v>
      </c>
      <c r="M1013" s="24">
        <f>ROUND(G1013*L1013,P4)</f>
        <v>0</v>
      </c>
      <c r="N1013" s="25" t="s">
        <v>835</v>
      </c>
      <c r="O1013" s="32">
        <f>M1013*AA1013</f>
        <v>0</v>
      </c>
      <c r="P1013" s="1">
        <v>3</v>
      </c>
      <c r="AA1013" s="1">
        <f>IF(P1013=1,$O$3,IF(P1013=2,$O$4,$O$5))</f>
        <v>0</v>
      </c>
    </row>
    <row r="1014">
      <c r="A1014" s="1" t="s">
        <v>183</v>
      </c>
      <c r="E1014" s="27" t="s">
        <v>4556</v>
      </c>
    </row>
    <row r="1015" ht="38.25">
      <c r="A1015" s="1" t="s">
        <v>184</v>
      </c>
      <c r="E1015" s="33" t="s">
        <v>4557</v>
      </c>
    </row>
    <row r="1016">
      <c r="A1016" s="1" t="s">
        <v>185</v>
      </c>
      <c r="E1016" s="27" t="s">
        <v>180</v>
      </c>
    </row>
    <row r="1017">
      <c r="A1017" s="1" t="s">
        <v>2850</v>
      </c>
      <c r="C1017" s="22" t="s">
        <v>4558</v>
      </c>
      <c r="E1017" s="23" t="s">
        <v>4559</v>
      </c>
      <c r="L1017" s="24">
        <f>L1018+L1031+L1036+L1089+L1150+L1211</f>
        <v>0</v>
      </c>
      <c r="M1017" s="24">
        <f>M1018+M1031+M1036+M1089+M1150+M1211</f>
        <v>0</v>
      </c>
      <c r="N1017" s="25"/>
    </row>
    <row r="1018">
      <c r="A1018" s="1" t="s">
        <v>175</v>
      </c>
      <c r="C1018" s="22" t="s">
        <v>176</v>
      </c>
      <c r="E1018" s="23" t="s">
        <v>177</v>
      </c>
      <c r="L1018" s="24">
        <f>SUMIFS(L1019:L1030,A1019:A1030,"P")</f>
        <v>0</v>
      </c>
      <c r="M1018" s="24">
        <f>SUMIFS(M1019:M1030,A1019:A1030,"P")</f>
        <v>0</v>
      </c>
      <c r="N1018" s="25"/>
    </row>
    <row r="1019" ht="25.5">
      <c r="A1019" s="1" t="s">
        <v>178</v>
      </c>
      <c r="B1019" s="1">
        <v>1</v>
      </c>
      <c r="C1019" s="26" t="s">
        <v>4560</v>
      </c>
      <c r="D1019" t="s">
        <v>180</v>
      </c>
      <c r="E1019" s="27" t="s">
        <v>4561</v>
      </c>
      <c r="F1019" s="28" t="s">
        <v>182</v>
      </c>
      <c r="G1019" s="29">
        <v>7</v>
      </c>
      <c r="H1019" s="28">
        <v>0</v>
      </c>
      <c r="I1019" s="30">
        <f>ROUND(G1019*H1019,P4)</f>
        <v>0</v>
      </c>
      <c r="L1019" s="31">
        <v>0</v>
      </c>
      <c r="M1019" s="24">
        <f>ROUND(G1019*L1019,P4)</f>
        <v>0</v>
      </c>
      <c r="N1019" s="25" t="s">
        <v>835</v>
      </c>
      <c r="O1019" s="32">
        <f>M1019*AA1019</f>
        <v>0</v>
      </c>
      <c r="P1019" s="1">
        <v>3</v>
      </c>
      <c r="AA1019" s="1">
        <f>IF(P1019=1,$O$3,IF(P1019=2,$O$4,$O$5))</f>
        <v>0</v>
      </c>
    </row>
    <row r="1020">
      <c r="A1020" s="1" t="s">
        <v>183</v>
      </c>
      <c r="E1020" s="27" t="s">
        <v>180</v>
      </c>
    </row>
    <row r="1021">
      <c r="A1021" s="1" t="s">
        <v>184</v>
      </c>
      <c r="E1021" s="33" t="s">
        <v>929</v>
      </c>
    </row>
    <row r="1022">
      <c r="A1022" s="1" t="s">
        <v>185</v>
      </c>
      <c r="E1022" s="27" t="s">
        <v>180</v>
      </c>
    </row>
    <row r="1023">
      <c r="A1023" s="1" t="s">
        <v>178</v>
      </c>
      <c r="B1023" s="1">
        <v>2</v>
      </c>
      <c r="C1023" s="26" t="s">
        <v>4562</v>
      </c>
      <c r="D1023" t="s">
        <v>180</v>
      </c>
      <c r="E1023" s="27" t="s">
        <v>4563</v>
      </c>
      <c r="F1023" s="28" t="s">
        <v>182</v>
      </c>
      <c r="G1023" s="29">
        <v>4.5</v>
      </c>
      <c r="H1023" s="28">
        <v>0</v>
      </c>
      <c r="I1023" s="30">
        <f>ROUND(G1023*H1023,P4)</f>
        <v>0</v>
      </c>
      <c r="L1023" s="31">
        <v>0</v>
      </c>
      <c r="M1023" s="24">
        <f>ROUND(G1023*L1023,P4)</f>
        <v>0</v>
      </c>
      <c r="N1023" s="25" t="s">
        <v>835</v>
      </c>
      <c r="O1023" s="32">
        <f>M1023*AA1023</f>
        <v>0</v>
      </c>
      <c r="P1023" s="1">
        <v>3</v>
      </c>
      <c r="AA1023" s="1">
        <f>IF(P1023=1,$O$3,IF(P1023=2,$O$4,$O$5))</f>
        <v>0</v>
      </c>
    </row>
    <row r="1024">
      <c r="A1024" s="1" t="s">
        <v>183</v>
      </c>
      <c r="E1024" s="27" t="s">
        <v>180</v>
      </c>
    </row>
    <row r="1025">
      <c r="A1025" s="1" t="s">
        <v>184</v>
      </c>
      <c r="E1025" s="33" t="s">
        <v>4564</v>
      </c>
    </row>
    <row r="1026">
      <c r="A1026" s="1" t="s">
        <v>185</v>
      </c>
      <c r="E1026" s="27" t="s">
        <v>180</v>
      </c>
    </row>
    <row r="1027">
      <c r="A1027" s="1" t="s">
        <v>178</v>
      </c>
      <c r="B1027" s="1">
        <v>4</v>
      </c>
      <c r="C1027" s="26" t="s">
        <v>4565</v>
      </c>
      <c r="D1027" t="s">
        <v>180</v>
      </c>
      <c r="E1027" s="27" t="s">
        <v>4566</v>
      </c>
      <c r="F1027" s="28" t="s">
        <v>374</v>
      </c>
      <c r="G1027" s="29">
        <v>9</v>
      </c>
      <c r="H1027" s="28">
        <v>1</v>
      </c>
      <c r="I1027" s="30">
        <f>ROUND(G1027*H1027,P4)</f>
        <v>0</v>
      </c>
      <c r="L1027" s="31">
        <v>0</v>
      </c>
      <c r="M1027" s="24">
        <f>ROUND(G1027*L1027,P4)</f>
        <v>0</v>
      </c>
      <c r="N1027" s="25" t="s">
        <v>835</v>
      </c>
      <c r="O1027" s="32">
        <f>M1027*AA1027</f>
        <v>0</v>
      </c>
      <c r="P1027" s="1">
        <v>3</v>
      </c>
      <c r="AA1027" s="1">
        <f>IF(P1027=1,$O$3,IF(P1027=2,$O$4,$O$5))</f>
        <v>0</v>
      </c>
    </row>
    <row r="1028">
      <c r="A1028" s="1" t="s">
        <v>183</v>
      </c>
      <c r="E1028" s="27" t="s">
        <v>180</v>
      </c>
    </row>
    <row r="1029">
      <c r="A1029" s="1" t="s">
        <v>184</v>
      </c>
      <c r="E1029" s="33" t="s">
        <v>4567</v>
      </c>
    </row>
    <row r="1030">
      <c r="A1030" s="1" t="s">
        <v>185</v>
      </c>
      <c r="E1030" s="27" t="s">
        <v>180</v>
      </c>
    </row>
    <row r="1031">
      <c r="A1031" s="1" t="s">
        <v>175</v>
      </c>
      <c r="C1031" s="22" t="s">
        <v>603</v>
      </c>
      <c r="E1031" s="23" t="s">
        <v>604</v>
      </c>
      <c r="L1031" s="24">
        <f>SUMIFS(L1032:L1035,A1032:A1035,"P")</f>
        <v>0</v>
      </c>
      <c r="M1031" s="24">
        <f>SUMIFS(M1032:M1035,A1032:A1035,"P")</f>
        <v>0</v>
      </c>
      <c r="N1031" s="25"/>
    </row>
    <row r="1032">
      <c r="A1032" s="1" t="s">
        <v>178</v>
      </c>
      <c r="B1032" s="1">
        <v>3</v>
      </c>
      <c r="C1032" s="26" t="s">
        <v>4568</v>
      </c>
      <c r="D1032" t="s">
        <v>180</v>
      </c>
      <c r="E1032" s="27" t="s">
        <v>4569</v>
      </c>
      <c r="F1032" s="28" t="s">
        <v>182</v>
      </c>
      <c r="G1032" s="29">
        <v>1.3</v>
      </c>
      <c r="H1032" s="28">
        <v>1.7034</v>
      </c>
      <c r="I1032" s="30">
        <f>ROUND(G1032*H1032,P4)</f>
        <v>0</v>
      </c>
      <c r="L1032" s="31">
        <v>0</v>
      </c>
      <c r="M1032" s="24">
        <f>ROUND(G1032*L1032,P4)</f>
        <v>0</v>
      </c>
      <c r="N1032" s="25" t="s">
        <v>835</v>
      </c>
      <c r="O1032" s="32">
        <f>M1032*AA1032</f>
        <v>0</v>
      </c>
      <c r="P1032" s="1">
        <v>3</v>
      </c>
      <c r="AA1032" s="1">
        <f>IF(P1032=1,$O$3,IF(P1032=2,$O$4,$O$5))</f>
        <v>0</v>
      </c>
    </row>
    <row r="1033">
      <c r="A1033" s="1" t="s">
        <v>183</v>
      </c>
      <c r="E1033" s="27" t="s">
        <v>180</v>
      </c>
    </row>
    <row r="1034">
      <c r="A1034" s="1" t="s">
        <v>184</v>
      </c>
      <c r="E1034" s="33" t="s">
        <v>875</v>
      </c>
    </row>
    <row r="1035">
      <c r="A1035" s="1" t="s">
        <v>185</v>
      </c>
      <c r="E1035" s="27" t="s">
        <v>180</v>
      </c>
    </row>
    <row r="1036">
      <c r="A1036" s="1" t="s">
        <v>175</v>
      </c>
      <c r="C1036" s="22" t="s">
        <v>4306</v>
      </c>
      <c r="E1036" s="23" t="s">
        <v>4307</v>
      </c>
      <c r="L1036" s="24">
        <f>SUMIFS(L1037:L1088,A1037:A1088,"P")</f>
        <v>0</v>
      </c>
      <c r="M1036" s="24">
        <f>SUMIFS(M1037:M1088,A1037:A1088,"P")</f>
        <v>0</v>
      </c>
      <c r="N1036" s="25"/>
    </row>
    <row r="1037">
      <c r="A1037" s="1" t="s">
        <v>178</v>
      </c>
      <c r="B1037" s="1">
        <v>5</v>
      </c>
      <c r="C1037" s="26" t="s">
        <v>4570</v>
      </c>
      <c r="D1037" t="s">
        <v>180</v>
      </c>
      <c r="E1037" s="27" t="s">
        <v>4571</v>
      </c>
      <c r="F1037" s="28" t="s">
        <v>194</v>
      </c>
      <c r="G1037" s="29">
        <v>4</v>
      </c>
      <c r="H1037" s="28">
        <v>0.00142</v>
      </c>
      <c r="I1037" s="30">
        <f>ROUND(G1037*H1037,P4)</f>
        <v>0</v>
      </c>
      <c r="L1037" s="31">
        <v>0</v>
      </c>
      <c r="M1037" s="24">
        <f>ROUND(G1037*L1037,P4)</f>
        <v>0</v>
      </c>
      <c r="N1037" s="25" t="s">
        <v>835</v>
      </c>
      <c r="O1037" s="32">
        <f>M1037*AA1037</f>
        <v>0</v>
      </c>
      <c r="P1037" s="1">
        <v>3</v>
      </c>
      <c r="AA1037" s="1">
        <f>IF(P1037=1,$O$3,IF(P1037=2,$O$4,$O$5))</f>
        <v>0</v>
      </c>
    </row>
    <row r="1038">
      <c r="A1038" s="1" t="s">
        <v>183</v>
      </c>
      <c r="E1038" s="27" t="s">
        <v>180</v>
      </c>
    </row>
    <row r="1039">
      <c r="A1039" s="1" t="s">
        <v>184</v>
      </c>
      <c r="E1039" s="33" t="s">
        <v>2180</v>
      </c>
    </row>
    <row r="1040">
      <c r="A1040" s="1" t="s">
        <v>185</v>
      </c>
      <c r="E1040" s="27" t="s">
        <v>180</v>
      </c>
    </row>
    <row r="1041">
      <c r="A1041" s="1" t="s">
        <v>178</v>
      </c>
      <c r="B1041" s="1">
        <v>6</v>
      </c>
      <c r="C1041" s="26" t="s">
        <v>4572</v>
      </c>
      <c r="D1041" t="s">
        <v>180</v>
      </c>
      <c r="E1041" s="27" t="s">
        <v>4573</v>
      </c>
      <c r="F1041" s="28" t="s">
        <v>194</v>
      </c>
      <c r="G1041" s="29">
        <v>22</v>
      </c>
      <c r="H1041" s="28">
        <v>0.00197</v>
      </c>
      <c r="I1041" s="30">
        <f>ROUND(G1041*H1041,P4)</f>
        <v>0</v>
      </c>
      <c r="L1041" s="31">
        <v>0</v>
      </c>
      <c r="M1041" s="24">
        <f>ROUND(G1041*L1041,P4)</f>
        <v>0</v>
      </c>
      <c r="N1041" s="25" t="s">
        <v>835</v>
      </c>
      <c r="O1041" s="32">
        <f>M1041*AA1041</f>
        <v>0</v>
      </c>
      <c r="P1041" s="1">
        <v>3</v>
      </c>
      <c r="AA1041" s="1">
        <f>IF(P1041=1,$O$3,IF(P1041=2,$O$4,$O$5))</f>
        <v>0</v>
      </c>
    </row>
    <row r="1042">
      <c r="A1042" s="1" t="s">
        <v>183</v>
      </c>
      <c r="E1042" s="27" t="s">
        <v>180</v>
      </c>
    </row>
    <row r="1043">
      <c r="A1043" s="1" t="s">
        <v>184</v>
      </c>
      <c r="E1043" s="33" t="s">
        <v>3516</v>
      </c>
    </row>
    <row r="1044">
      <c r="A1044" s="1" t="s">
        <v>185</v>
      </c>
      <c r="E1044" s="27" t="s">
        <v>180</v>
      </c>
    </row>
    <row r="1045">
      <c r="A1045" s="1" t="s">
        <v>178</v>
      </c>
      <c r="B1045" s="1">
        <v>7</v>
      </c>
      <c r="C1045" s="26" t="s">
        <v>4574</v>
      </c>
      <c r="D1045" t="s">
        <v>180</v>
      </c>
      <c r="E1045" s="27" t="s">
        <v>4575</v>
      </c>
      <c r="F1045" s="28" t="s">
        <v>194</v>
      </c>
      <c r="G1045" s="29">
        <v>7</v>
      </c>
      <c r="H1045" s="28">
        <v>0.0020600000000000002</v>
      </c>
      <c r="I1045" s="30">
        <f>ROUND(G1045*H1045,P4)</f>
        <v>0</v>
      </c>
      <c r="L1045" s="31">
        <v>0</v>
      </c>
      <c r="M1045" s="24">
        <f>ROUND(G1045*L1045,P4)</f>
        <v>0</v>
      </c>
      <c r="N1045" s="25" t="s">
        <v>835</v>
      </c>
      <c r="O1045" s="32">
        <f>M1045*AA1045</f>
        <v>0</v>
      </c>
      <c r="P1045" s="1">
        <v>3</v>
      </c>
      <c r="AA1045" s="1">
        <f>IF(P1045=1,$O$3,IF(P1045=2,$O$4,$O$5))</f>
        <v>0</v>
      </c>
    </row>
    <row r="1046">
      <c r="A1046" s="1" t="s">
        <v>183</v>
      </c>
      <c r="E1046" s="27" t="s">
        <v>180</v>
      </c>
    </row>
    <row r="1047">
      <c r="A1047" s="1" t="s">
        <v>184</v>
      </c>
      <c r="E1047" s="33" t="s">
        <v>929</v>
      </c>
    </row>
    <row r="1048">
      <c r="A1048" s="1" t="s">
        <v>185</v>
      </c>
      <c r="E1048" s="27" t="s">
        <v>180</v>
      </c>
    </row>
    <row r="1049">
      <c r="A1049" s="1" t="s">
        <v>178</v>
      </c>
      <c r="B1049" s="1">
        <v>8</v>
      </c>
      <c r="C1049" s="26" t="s">
        <v>4576</v>
      </c>
      <c r="D1049" t="s">
        <v>180</v>
      </c>
      <c r="E1049" s="27" t="s">
        <v>4577</v>
      </c>
      <c r="F1049" s="28" t="s">
        <v>194</v>
      </c>
      <c r="G1049" s="29">
        <v>7</v>
      </c>
      <c r="H1049" s="28">
        <v>0.00040999999999999999</v>
      </c>
      <c r="I1049" s="30">
        <f>ROUND(G1049*H1049,P4)</f>
        <v>0</v>
      </c>
      <c r="L1049" s="31">
        <v>0</v>
      </c>
      <c r="M1049" s="24">
        <f>ROUND(G1049*L1049,P4)</f>
        <v>0</v>
      </c>
      <c r="N1049" s="25" t="s">
        <v>835</v>
      </c>
      <c r="O1049" s="32">
        <f>M1049*AA1049</f>
        <v>0</v>
      </c>
      <c r="P1049" s="1">
        <v>3</v>
      </c>
      <c r="AA1049" s="1">
        <f>IF(P1049=1,$O$3,IF(P1049=2,$O$4,$O$5))</f>
        <v>0</v>
      </c>
    </row>
    <row r="1050">
      <c r="A1050" s="1" t="s">
        <v>183</v>
      </c>
      <c r="E1050" s="27" t="s">
        <v>180</v>
      </c>
    </row>
    <row r="1051">
      <c r="A1051" s="1" t="s">
        <v>184</v>
      </c>
      <c r="E1051" s="33" t="s">
        <v>929</v>
      </c>
    </row>
    <row r="1052">
      <c r="A1052" s="1" t="s">
        <v>185</v>
      </c>
      <c r="E1052" s="27" t="s">
        <v>180</v>
      </c>
    </row>
    <row r="1053">
      <c r="A1053" s="1" t="s">
        <v>178</v>
      </c>
      <c r="B1053" s="1">
        <v>9</v>
      </c>
      <c r="C1053" s="26" t="s">
        <v>4578</v>
      </c>
      <c r="D1053" t="s">
        <v>180</v>
      </c>
      <c r="E1053" s="27" t="s">
        <v>4579</v>
      </c>
      <c r="F1053" s="28" t="s">
        <v>194</v>
      </c>
      <c r="G1053" s="29">
        <v>2</v>
      </c>
      <c r="H1053" s="28">
        <v>0.00048000000000000001</v>
      </c>
      <c r="I1053" s="30">
        <f>ROUND(G1053*H1053,P4)</f>
        <v>0</v>
      </c>
      <c r="L1053" s="31">
        <v>0</v>
      </c>
      <c r="M1053" s="24">
        <f>ROUND(G1053*L1053,P4)</f>
        <v>0</v>
      </c>
      <c r="N1053" s="25" t="s">
        <v>835</v>
      </c>
      <c r="O1053" s="32">
        <f>M1053*AA1053</f>
        <v>0</v>
      </c>
      <c r="P1053" s="1">
        <v>3</v>
      </c>
      <c r="AA1053" s="1">
        <f>IF(P1053=1,$O$3,IF(P1053=2,$O$4,$O$5))</f>
        <v>0</v>
      </c>
    </row>
    <row r="1054">
      <c r="A1054" s="1" t="s">
        <v>183</v>
      </c>
      <c r="E1054" s="27" t="s">
        <v>180</v>
      </c>
    </row>
    <row r="1055">
      <c r="A1055" s="1" t="s">
        <v>184</v>
      </c>
      <c r="E1055" s="33" t="s">
        <v>908</v>
      </c>
    </row>
    <row r="1056">
      <c r="A1056" s="1" t="s">
        <v>185</v>
      </c>
      <c r="E1056" s="27" t="s">
        <v>180</v>
      </c>
    </row>
    <row r="1057">
      <c r="A1057" s="1" t="s">
        <v>178</v>
      </c>
      <c r="B1057" s="1">
        <v>10</v>
      </c>
      <c r="C1057" s="26" t="s">
        <v>4580</v>
      </c>
      <c r="D1057" t="s">
        <v>180</v>
      </c>
      <c r="E1057" s="27" t="s">
        <v>4581</v>
      </c>
      <c r="F1057" s="28" t="s">
        <v>194</v>
      </c>
      <c r="G1057" s="29">
        <v>2.5</v>
      </c>
      <c r="H1057" s="28">
        <v>0.0022399999999999998</v>
      </c>
      <c r="I1057" s="30">
        <f>ROUND(G1057*H1057,P4)</f>
        <v>0</v>
      </c>
      <c r="L1057" s="31">
        <v>0</v>
      </c>
      <c r="M1057" s="24">
        <f>ROUND(G1057*L1057,P4)</f>
        <v>0</v>
      </c>
      <c r="N1057" s="25" t="s">
        <v>835</v>
      </c>
      <c r="O1057" s="32">
        <f>M1057*AA1057</f>
        <v>0</v>
      </c>
      <c r="P1057" s="1">
        <v>3</v>
      </c>
      <c r="AA1057" s="1">
        <f>IF(P1057=1,$O$3,IF(P1057=2,$O$4,$O$5))</f>
        <v>0</v>
      </c>
    </row>
    <row r="1058">
      <c r="A1058" s="1" t="s">
        <v>183</v>
      </c>
      <c r="E1058" s="27" t="s">
        <v>180</v>
      </c>
    </row>
    <row r="1059">
      <c r="A1059" s="1" t="s">
        <v>184</v>
      </c>
      <c r="E1059" s="33" t="s">
        <v>3898</v>
      </c>
    </row>
    <row r="1060">
      <c r="A1060" s="1" t="s">
        <v>185</v>
      </c>
      <c r="E1060" s="27" t="s">
        <v>180</v>
      </c>
    </row>
    <row r="1061">
      <c r="A1061" s="1" t="s">
        <v>178</v>
      </c>
      <c r="B1061" s="1">
        <v>11</v>
      </c>
      <c r="C1061" s="26" t="s">
        <v>4582</v>
      </c>
      <c r="D1061" t="s">
        <v>180</v>
      </c>
      <c r="E1061" s="27" t="s">
        <v>4583</v>
      </c>
      <c r="F1061" s="28" t="s">
        <v>207</v>
      </c>
      <c r="G1061" s="29">
        <v>6</v>
      </c>
      <c r="H1061" s="28">
        <v>0</v>
      </c>
      <c r="I1061" s="30">
        <f>ROUND(G1061*H1061,P4)</f>
        <v>0</v>
      </c>
      <c r="L1061" s="31">
        <v>0</v>
      </c>
      <c r="M1061" s="24">
        <f>ROUND(G1061*L1061,P4)</f>
        <v>0</v>
      </c>
      <c r="N1061" s="25" t="s">
        <v>835</v>
      </c>
      <c r="O1061" s="32">
        <f>M1061*AA1061</f>
        <v>0</v>
      </c>
      <c r="P1061" s="1">
        <v>3</v>
      </c>
      <c r="AA1061" s="1">
        <f>IF(P1061=1,$O$3,IF(P1061=2,$O$4,$O$5))</f>
        <v>0</v>
      </c>
    </row>
    <row r="1062">
      <c r="A1062" s="1" t="s">
        <v>183</v>
      </c>
      <c r="E1062" s="27" t="s">
        <v>180</v>
      </c>
    </row>
    <row r="1063">
      <c r="A1063" s="1" t="s">
        <v>184</v>
      </c>
      <c r="E1063" s="33" t="s">
        <v>1818</v>
      </c>
    </row>
    <row r="1064">
      <c r="A1064" s="1" t="s">
        <v>185</v>
      </c>
      <c r="E1064" s="27" t="s">
        <v>180</v>
      </c>
    </row>
    <row r="1065">
      <c r="A1065" s="1" t="s">
        <v>178</v>
      </c>
      <c r="B1065" s="1">
        <v>12</v>
      </c>
      <c r="C1065" s="26" t="s">
        <v>4584</v>
      </c>
      <c r="D1065" t="s">
        <v>180</v>
      </c>
      <c r="E1065" s="27" t="s">
        <v>4585</v>
      </c>
      <c r="F1065" s="28" t="s">
        <v>207</v>
      </c>
      <c r="G1065" s="29">
        <v>1</v>
      </c>
      <c r="H1065" s="28">
        <v>0</v>
      </c>
      <c r="I1065" s="30">
        <f>ROUND(G1065*H1065,P4)</f>
        <v>0</v>
      </c>
      <c r="L1065" s="31">
        <v>0</v>
      </c>
      <c r="M1065" s="24">
        <f>ROUND(G1065*L1065,P4)</f>
        <v>0</v>
      </c>
      <c r="N1065" s="25" t="s">
        <v>835</v>
      </c>
      <c r="O1065" s="32">
        <f>M1065*AA1065</f>
        <v>0</v>
      </c>
      <c r="P1065" s="1">
        <v>3</v>
      </c>
      <c r="AA1065" s="1">
        <f>IF(P1065=1,$O$3,IF(P1065=2,$O$4,$O$5))</f>
        <v>0</v>
      </c>
    </row>
    <row r="1066">
      <c r="A1066" s="1" t="s">
        <v>183</v>
      </c>
      <c r="E1066" s="27" t="s">
        <v>180</v>
      </c>
    </row>
    <row r="1067">
      <c r="A1067" s="1" t="s">
        <v>184</v>
      </c>
      <c r="E1067" s="33" t="s">
        <v>961</v>
      </c>
    </row>
    <row r="1068">
      <c r="A1068" s="1" t="s">
        <v>185</v>
      </c>
      <c r="E1068" s="27" t="s">
        <v>180</v>
      </c>
    </row>
    <row r="1069">
      <c r="A1069" s="1" t="s">
        <v>178</v>
      </c>
      <c r="B1069" s="1">
        <v>13</v>
      </c>
      <c r="C1069" s="26" t="s">
        <v>4586</v>
      </c>
      <c r="D1069" t="s">
        <v>180</v>
      </c>
      <c r="E1069" s="27" t="s">
        <v>4587</v>
      </c>
      <c r="F1069" s="28" t="s">
        <v>207</v>
      </c>
      <c r="G1069" s="29">
        <v>3</v>
      </c>
      <c r="H1069" s="28">
        <v>0</v>
      </c>
      <c r="I1069" s="30">
        <f>ROUND(G1069*H1069,P4)</f>
        <v>0</v>
      </c>
      <c r="L1069" s="31">
        <v>0</v>
      </c>
      <c r="M1069" s="24">
        <f>ROUND(G1069*L1069,P4)</f>
        <v>0</v>
      </c>
      <c r="N1069" s="25" t="s">
        <v>835</v>
      </c>
      <c r="O1069" s="32">
        <f>M1069*AA1069</f>
        <v>0</v>
      </c>
      <c r="P1069" s="1">
        <v>3</v>
      </c>
      <c r="AA1069" s="1">
        <f>IF(P1069=1,$O$3,IF(P1069=2,$O$4,$O$5))</f>
        <v>0</v>
      </c>
    </row>
    <row r="1070">
      <c r="A1070" s="1" t="s">
        <v>183</v>
      </c>
      <c r="E1070" s="27" t="s">
        <v>180</v>
      </c>
    </row>
    <row r="1071">
      <c r="A1071" s="1" t="s">
        <v>184</v>
      </c>
      <c r="E1071" s="33" t="s">
        <v>962</v>
      </c>
    </row>
    <row r="1072">
      <c r="A1072" s="1" t="s">
        <v>185</v>
      </c>
      <c r="E1072" s="27" t="s">
        <v>180</v>
      </c>
    </row>
    <row r="1073">
      <c r="A1073" s="1" t="s">
        <v>178</v>
      </c>
      <c r="B1073" s="1">
        <v>14</v>
      </c>
      <c r="C1073" s="26" t="s">
        <v>4588</v>
      </c>
      <c r="D1073" t="s">
        <v>180</v>
      </c>
      <c r="E1073" s="27" t="s">
        <v>4589</v>
      </c>
      <c r="F1073" s="28" t="s">
        <v>207</v>
      </c>
      <c r="G1073" s="29">
        <v>1</v>
      </c>
      <c r="H1073" s="28">
        <v>0.00076999999999999996</v>
      </c>
      <c r="I1073" s="30">
        <f>ROUND(G1073*H1073,P4)</f>
        <v>0</v>
      </c>
      <c r="L1073" s="31">
        <v>0</v>
      </c>
      <c r="M1073" s="24">
        <f>ROUND(G1073*L1073,P4)</f>
        <v>0</v>
      </c>
      <c r="N1073" s="25" t="s">
        <v>180</v>
      </c>
      <c r="O1073" s="32">
        <f>M1073*AA1073</f>
        <v>0</v>
      </c>
      <c r="P1073" s="1">
        <v>3</v>
      </c>
      <c r="AA1073" s="1">
        <f>IF(P1073=1,$O$3,IF(P1073=2,$O$4,$O$5))</f>
        <v>0</v>
      </c>
    </row>
    <row r="1074">
      <c r="A1074" s="1" t="s">
        <v>183</v>
      </c>
      <c r="E1074" s="27" t="s">
        <v>180</v>
      </c>
    </row>
    <row r="1075">
      <c r="A1075" s="1" t="s">
        <v>184</v>
      </c>
      <c r="E1075" s="33" t="s">
        <v>961</v>
      </c>
    </row>
    <row r="1076">
      <c r="A1076" s="1" t="s">
        <v>185</v>
      </c>
      <c r="E1076" s="27" t="s">
        <v>180</v>
      </c>
    </row>
    <row r="1077">
      <c r="A1077" s="1" t="s">
        <v>178</v>
      </c>
      <c r="B1077" s="1">
        <v>15</v>
      </c>
      <c r="C1077" s="26" t="s">
        <v>4590</v>
      </c>
      <c r="D1077" t="s">
        <v>180</v>
      </c>
      <c r="E1077" s="27" t="s">
        <v>4591</v>
      </c>
      <c r="F1077" s="28" t="s">
        <v>207</v>
      </c>
      <c r="G1077" s="29">
        <v>2</v>
      </c>
      <c r="H1077" s="28">
        <v>0.00029</v>
      </c>
      <c r="I1077" s="30">
        <f>ROUND(G1077*H1077,P4)</f>
        <v>0</v>
      </c>
      <c r="L1077" s="31">
        <v>0</v>
      </c>
      <c r="M1077" s="24">
        <f>ROUND(G1077*L1077,P4)</f>
        <v>0</v>
      </c>
      <c r="N1077" s="25" t="s">
        <v>835</v>
      </c>
      <c r="O1077" s="32">
        <f>M1077*AA1077</f>
        <v>0</v>
      </c>
      <c r="P1077" s="1">
        <v>3</v>
      </c>
      <c r="AA1077" s="1">
        <f>IF(P1077=1,$O$3,IF(P1077=2,$O$4,$O$5))</f>
        <v>0</v>
      </c>
    </row>
    <row r="1078">
      <c r="A1078" s="1" t="s">
        <v>183</v>
      </c>
      <c r="E1078" s="27" t="s">
        <v>180</v>
      </c>
    </row>
    <row r="1079">
      <c r="A1079" s="1" t="s">
        <v>184</v>
      </c>
      <c r="E1079" s="33" t="s">
        <v>908</v>
      </c>
    </row>
    <row r="1080">
      <c r="A1080" s="1" t="s">
        <v>185</v>
      </c>
      <c r="E1080" s="27" t="s">
        <v>180</v>
      </c>
    </row>
    <row r="1081">
      <c r="A1081" s="1" t="s">
        <v>178</v>
      </c>
      <c r="B1081" s="1">
        <v>16</v>
      </c>
      <c r="C1081" s="26" t="s">
        <v>4592</v>
      </c>
      <c r="D1081" t="s">
        <v>180</v>
      </c>
      <c r="E1081" s="27" t="s">
        <v>4593</v>
      </c>
      <c r="F1081" s="28" t="s">
        <v>194</v>
      </c>
      <c r="G1081" s="29">
        <v>28</v>
      </c>
      <c r="H1081" s="28">
        <v>0</v>
      </c>
      <c r="I1081" s="30">
        <f>ROUND(G1081*H1081,P4)</f>
        <v>0</v>
      </c>
      <c r="L1081" s="31">
        <v>0</v>
      </c>
      <c r="M1081" s="24">
        <f>ROUND(G1081*L1081,P4)</f>
        <v>0</v>
      </c>
      <c r="N1081" s="25" t="s">
        <v>835</v>
      </c>
      <c r="O1081" s="32">
        <f>M1081*AA1081</f>
        <v>0</v>
      </c>
      <c r="P1081" s="1">
        <v>3</v>
      </c>
      <c r="AA1081" s="1">
        <f>IF(P1081=1,$O$3,IF(P1081=2,$O$4,$O$5))</f>
        <v>0</v>
      </c>
    </row>
    <row r="1082">
      <c r="A1082" s="1" t="s">
        <v>183</v>
      </c>
      <c r="E1082" s="27" t="s">
        <v>180</v>
      </c>
    </row>
    <row r="1083">
      <c r="A1083" s="1" t="s">
        <v>184</v>
      </c>
      <c r="E1083" s="33" t="s">
        <v>4594</v>
      </c>
    </row>
    <row r="1084">
      <c r="A1084" s="1" t="s">
        <v>185</v>
      </c>
      <c r="E1084" s="27" t="s">
        <v>180</v>
      </c>
    </row>
    <row r="1085">
      <c r="A1085" s="1" t="s">
        <v>178</v>
      </c>
      <c r="B1085" s="1">
        <v>47</v>
      </c>
      <c r="C1085" s="26" t="s">
        <v>4310</v>
      </c>
      <c r="D1085" t="s">
        <v>180</v>
      </c>
      <c r="E1085" s="27" t="s">
        <v>4311</v>
      </c>
      <c r="F1085" s="28" t="s">
        <v>374</v>
      </c>
      <c r="G1085" s="29">
        <v>0.19500000000000001</v>
      </c>
      <c r="H1085" s="28">
        <v>0</v>
      </c>
      <c r="I1085" s="30">
        <f>ROUND(G1085*H1085,P4)</f>
        <v>0</v>
      </c>
      <c r="L1085" s="31">
        <v>0</v>
      </c>
      <c r="M1085" s="24">
        <f>ROUND(G1085*L1085,P4)</f>
        <v>0</v>
      </c>
      <c r="N1085" s="25" t="s">
        <v>835</v>
      </c>
      <c r="O1085" s="32">
        <f>M1085*AA1085</f>
        <v>0</v>
      </c>
      <c r="P1085" s="1">
        <v>3</v>
      </c>
      <c r="AA1085" s="1">
        <f>IF(P1085=1,$O$3,IF(P1085=2,$O$4,$O$5))</f>
        <v>0</v>
      </c>
    </row>
    <row r="1086">
      <c r="A1086" s="1" t="s">
        <v>183</v>
      </c>
      <c r="E1086" s="27" t="s">
        <v>180</v>
      </c>
    </row>
    <row r="1087">
      <c r="A1087" s="1" t="s">
        <v>184</v>
      </c>
      <c r="E1087" s="33" t="s">
        <v>4595</v>
      </c>
    </row>
    <row r="1088">
      <c r="A1088" s="1" t="s">
        <v>185</v>
      </c>
      <c r="E1088" s="27" t="s">
        <v>180</v>
      </c>
    </row>
    <row r="1089">
      <c r="A1089" s="1" t="s">
        <v>175</v>
      </c>
      <c r="C1089" s="22" t="s">
        <v>4596</v>
      </c>
      <c r="E1089" s="23" t="s">
        <v>4597</v>
      </c>
      <c r="L1089" s="24">
        <f>SUMIFS(L1090:L1149,A1090:A1149,"P")</f>
        <v>0</v>
      </c>
      <c r="M1089" s="24">
        <f>SUMIFS(M1090:M1149,A1090:A1149,"P")</f>
        <v>0</v>
      </c>
      <c r="N1089" s="25"/>
    </row>
    <row r="1090">
      <c r="A1090" s="1" t="s">
        <v>178</v>
      </c>
      <c r="B1090" s="1">
        <v>17</v>
      </c>
      <c r="C1090" s="26" t="s">
        <v>4598</v>
      </c>
      <c r="D1090" t="s">
        <v>180</v>
      </c>
      <c r="E1090" s="27" t="s">
        <v>4599</v>
      </c>
      <c r="F1090" s="28" t="s">
        <v>194</v>
      </c>
      <c r="G1090" s="29">
        <v>48</v>
      </c>
      <c r="H1090" s="28">
        <v>0.00084000000000000003</v>
      </c>
      <c r="I1090" s="30">
        <f>ROUND(G1090*H1090,P4)</f>
        <v>0</v>
      </c>
      <c r="L1090" s="31">
        <v>0</v>
      </c>
      <c r="M1090" s="24">
        <f>ROUND(G1090*L1090,P4)</f>
        <v>0</v>
      </c>
      <c r="N1090" s="25" t="s">
        <v>835</v>
      </c>
      <c r="O1090" s="32">
        <f>M1090*AA1090</f>
        <v>0</v>
      </c>
      <c r="P1090" s="1">
        <v>3</v>
      </c>
      <c r="AA1090" s="1">
        <f>IF(P1090=1,$O$3,IF(P1090=2,$O$4,$O$5))</f>
        <v>0</v>
      </c>
    </row>
    <row r="1091">
      <c r="A1091" s="1" t="s">
        <v>183</v>
      </c>
      <c r="E1091" s="27" t="s">
        <v>180</v>
      </c>
    </row>
    <row r="1092">
      <c r="A1092" s="1" t="s">
        <v>184</v>
      </c>
      <c r="E1092" s="33" t="s">
        <v>4600</v>
      </c>
    </row>
    <row r="1093">
      <c r="A1093" s="1" t="s">
        <v>185</v>
      </c>
      <c r="E1093" s="27" t="s">
        <v>180</v>
      </c>
    </row>
    <row r="1094">
      <c r="A1094" s="1" t="s">
        <v>178</v>
      </c>
      <c r="B1094" s="1">
        <v>18</v>
      </c>
      <c r="C1094" s="26" t="s">
        <v>4601</v>
      </c>
      <c r="D1094" t="s">
        <v>180</v>
      </c>
      <c r="E1094" s="27" t="s">
        <v>4602</v>
      </c>
      <c r="F1094" s="28" t="s">
        <v>194</v>
      </c>
      <c r="G1094" s="29">
        <v>13</v>
      </c>
      <c r="H1094" s="28">
        <v>0.00116</v>
      </c>
      <c r="I1094" s="30">
        <f>ROUND(G1094*H1094,P4)</f>
        <v>0</v>
      </c>
      <c r="L1094" s="31">
        <v>0</v>
      </c>
      <c r="M1094" s="24">
        <f>ROUND(G1094*L1094,P4)</f>
        <v>0</v>
      </c>
      <c r="N1094" s="25" t="s">
        <v>835</v>
      </c>
      <c r="O1094" s="32">
        <f>M1094*AA1094</f>
        <v>0</v>
      </c>
      <c r="P1094" s="1">
        <v>3</v>
      </c>
      <c r="AA1094" s="1">
        <f>IF(P1094=1,$O$3,IF(P1094=2,$O$4,$O$5))</f>
        <v>0</v>
      </c>
    </row>
    <row r="1095">
      <c r="A1095" s="1" t="s">
        <v>183</v>
      </c>
      <c r="E1095" s="27" t="s">
        <v>180</v>
      </c>
    </row>
    <row r="1096">
      <c r="A1096" s="1" t="s">
        <v>184</v>
      </c>
      <c r="E1096" s="33" t="s">
        <v>3884</v>
      </c>
    </row>
    <row r="1097">
      <c r="A1097" s="1" t="s">
        <v>185</v>
      </c>
      <c r="E1097" s="27" t="s">
        <v>180</v>
      </c>
    </row>
    <row r="1098" ht="25.5">
      <c r="A1098" s="1" t="s">
        <v>178</v>
      </c>
      <c r="B1098" s="1">
        <v>19</v>
      </c>
      <c r="C1098" s="26" t="s">
        <v>4603</v>
      </c>
      <c r="D1098" t="s">
        <v>180</v>
      </c>
      <c r="E1098" s="27" t="s">
        <v>4604</v>
      </c>
      <c r="F1098" s="28" t="s">
        <v>194</v>
      </c>
      <c r="G1098" s="29">
        <v>13</v>
      </c>
      <c r="H1098" s="28">
        <v>6.9999999999999994E-05</v>
      </c>
      <c r="I1098" s="30">
        <f>ROUND(G1098*H1098,P4)</f>
        <v>0</v>
      </c>
      <c r="L1098" s="31">
        <v>0</v>
      </c>
      <c r="M1098" s="24">
        <f>ROUND(G1098*L1098,P4)</f>
        <v>0</v>
      </c>
      <c r="N1098" s="25" t="s">
        <v>835</v>
      </c>
      <c r="O1098" s="32">
        <f>M1098*AA1098</f>
        <v>0</v>
      </c>
      <c r="P1098" s="1">
        <v>3</v>
      </c>
      <c r="AA1098" s="1">
        <f>IF(P1098=1,$O$3,IF(P1098=2,$O$4,$O$5))</f>
        <v>0</v>
      </c>
    </row>
    <row r="1099">
      <c r="A1099" s="1" t="s">
        <v>183</v>
      </c>
      <c r="E1099" s="27" t="s">
        <v>180</v>
      </c>
    </row>
    <row r="1100">
      <c r="A1100" s="1" t="s">
        <v>184</v>
      </c>
      <c r="E1100" s="33" t="s">
        <v>3884</v>
      </c>
    </row>
    <row r="1101">
      <c r="A1101" s="1" t="s">
        <v>185</v>
      </c>
      <c r="E1101" s="27" t="s">
        <v>180</v>
      </c>
    </row>
    <row r="1102" ht="25.5">
      <c r="A1102" s="1" t="s">
        <v>178</v>
      </c>
      <c r="B1102" s="1">
        <v>20</v>
      </c>
      <c r="C1102" s="26" t="s">
        <v>4605</v>
      </c>
      <c r="D1102" t="s">
        <v>180</v>
      </c>
      <c r="E1102" s="27" t="s">
        <v>4606</v>
      </c>
      <c r="F1102" s="28" t="s">
        <v>194</v>
      </c>
      <c r="G1102" s="29">
        <v>48</v>
      </c>
      <c r="H1102" s="28">
        <v>6.9999999999999994E-05</v>
      </c>
      <c r="I1102" s="30">
        <f>ROUND(G1102*H1102,P4)</f>
        <v>0</v>
      </c>
      <c r="L1102" s="31">
        <v>0</v>
      </c>
      <c r="M1102" s="24">
        <f>ROUND(G1102*L1102,P4)</f>
        <v>0</v>
      </c>
      <c r="N1102" s="25" t="s">
        <v>835</v>
      </c>
      <c r="O1102" s="32">
        <f>M1102*AA1102</f>
        <v>0</v>
      </c>
      <c r="P1102" s="1">
        <v>3</v>
      </c>
      <c r="AA1102" s="1">
        <f>IF(P1102=1,$O$3,IF(P1102=2,$O$4,$O$5))</f>
        <v>0</v>
      </c>
    </row>
    <row r="1103">
      <c r="A1103" s="1" t="s">
        <v>183</v>
      </c>
      <c r="E1103" s="27" t="s">
        <v>180</v>
      </c>
    </row>
    <row r="1104">
      <c r="A1104" s="1" t="s">
        <v>184</v>
      </c>
      <c r="E1104" s="33" t="s">
        <v>4600</v>
      </c>
    </row>
    <row r="1105">
      <c r="A1105" s="1" t="s">
        <v>185</v>
      </c>
      <c r="E1105" s="27" t="s">
        <v>180</v>
      </c>
    </row>
    <row r="1106">
      <c r="A1106" s="1" t="s">
        <v>178</v>
      </c>
      <c r="B1106" s="1">
        <v>21</v>
      </c>
      <c r="C1106" s="26" t="s">
        <v>4607</v>
      </c>
      <c r="D1106" t="s">
        <v>180</v>
      </c>
      <c r="E1106" s="27" t="s">
        <v>4608</v>
      </c>
      <c r="F1106" s="28" t="s">
        <v>194</v>
      </c>
      <c r="G1106" s="29">
        <v>10</v>
      </c>
      <c r="H1106" s="28">
        <v>0.00019000000000000001</v>
      </c>
      <c r="I1106" s="30">
        <f>ROUND(G1106*H1106,P4)</f>
        <v>0</v>
      </c>
      <c r="L1106" s="31">
        <v>0</v>
      </c>
      <c r="M1106" s="24">
        <f>ROUND(G1106*L1106,P4)</f>
        <v>0</v>
      </c>
      <c r="N1106" s="25" t="s">
        <v>835</v>
      </c>
      <c r="O1106" s="32">
        <f>M1106*AA1106</f>
        <v>0</v>
      </c>
      <c r="P1106" s="1">
        <v>3</v>
      </c>
      <c r="AA1106" s="1">
        <f>IF(P1106=1,$O$3,IF(P1106=2,$O$4,$O$5))</f>
        <v>0</v>
      </c>
    </row>
    <row r="1107">
      <c r="A1107" s="1" t="s">
        <v>183</v>
      </c>
      <c r="E1107" s="27" t="s">
        <v>180</v>
      </c>
    </row>
    <row r="1108">
      <c r="A1108" s="1" t="s">
        <v>184</v>
      </c>
      <c r="E1108" s="33" t="s">
        <v>915</v>
      </c>
    </row>
    <row r="1109">
      <c r="A1109" s="1" t="s">
        <v>185</v>
      </c>
      <c r="E1109" s="27" t="s">
        <v>180</v>
      </c>
    </row>
    <row r="1110">
      <c r="A1110" s="1" t="s">
        <v>178</v>
      </c>
      <c r="B1110" s="1">
        <v>22</v>
      </c>
      <c r="C1110" s="26" t="s">
        <v>4609</v>
      </c>
      <c r="D1110" t="s">
        <v>180</v>
      </c>
      <c r="E1110" s="27" t="s">
        <v>4610</v>
      </c>
      <c r="F1110" s="28" t="s">
        <v>207</v>
      </c>
      <c r="G1110" s="29">
        <v>14</v>
      </c>
      <c r="H1110" s="28">
        <v>0</v>
      </c>
      <c r="I1110" s="30">
        <f>ROUND(G1110*H1110,P4)</f>
        <v>0</v>
      </c>
      <c r="L1110" s="31">
        <v>0</v>
      </c>
      <c r="M1110" s="24">
        <f>ROUND(G1110*L1110,P4)</f>
        <v>0</v>
      </c>
      <c r="N1110" s="25" t="s">
        <v>835</v>
      </c>
      <c r="O1110" s="32">
        <f>M1110*AA1110</f>
        <v>0</v>
      </c>
      <c r="P1110" s="1">
        <v>3</v>
      </c>
      <c r="AA1110" s="1">
        <f>IF(P1110=1,$O$3,IF(P1110=2,$O$4,$O$5))</f>
        <v>0</v>
      </c>
    </row>
    <row r="1111">
      <c r="A1111" s="1" t="s">
        <v>183</v>
      </c>
      <c r="E1111" s="27" t="s">
        <v>180</v>
      </c>
    </row>
    <row r="1112">
      <c r="A1112" s="1" t="s">
        <v>184</v>
      </c>
      <c r="E1112" s="33" t="s">
        <v>1790</v>
      </c>
    </row>
    <row r="1113">
      <c r="A1113" s="1" t="s">
        <v>185</v>
      </c>
      <c r="E1113" s="27" t="s">
        <v>180</v>
      </c>
    </row>
    <row r="1114">
      <c r="A1114" s="1" t="s">
        <v>178</v>
      </c>
      <c r="B1114" s="1">
        <v>23</v>
      </c>
      <c r="C1114" s="26" t="s">
        <v>4611</v>
      </c>
      <c r="D1114" t="s">
        <v>180</v>
      </c>
      <c r="E1114" s="27" t="s">
        <v>4612</v>
      </c>
      <c r="F1114" s="28" t="s">
        <v>759</v>
      </c>
      <c r="G1114" s="29">
        <v>2</v>
      </c>
      <c r="H1114" s="28">
        <v>0.00025000000000000001</v>
      </c>
      <c r="I1114" s="30">
        <f>ROUND(G1114*H1114,P4)</f>
        <v>0</v>
      </c>
      <c r="L1114" s="31">
        <v>0</v>
      </c>
      <c r="M1114" s="24">
        <f>ROUND(G1114*L1114,P4)</f>
        <v>0</v>
      </c>
      <c r="N1114" s="25" t="s">
        <v>835</v>
      </c>
      <c r="O1114" s="32">
        <f>M1114*AA1114</f>
        <v>0</v>
      </c>
      <c r="P1114" s="1">
        <v>3</v>
      </c>
      <c r="AA1114" s="1">
        <f>IF(P1114=1,$O$3,IF(P1114=2,$O$4,$O$5))</f>
        <v>0</v>
      </c>
    </row>
    <row r="1115">
      <c r="A1115" s="1" t="s">
        <v>183</v>
      </c>
      <c r="E1115" s="27" t="s">
        <v>180</v>
      </c>
    </row>
    <row r="1116">
      <c r="A1116" s="1" t="s">
        <v>184</v>
      </c>
      <c r="E1116" s="33" t="s">
        <v>908</v>
      </c>
    </row>
    <row r="1117">
      <c r="A1117" s="1" t="s">
        <v>185</v>
      </c>
      <c r="E1117" s="27" t="s">
        <v>180</v>
      </c>
    </row>
    <row r="1118">
      <c r="A1118" s="1" t="s">
        <v>178</v>
      </c>
      <c r="B1118" s="1">
        <v>24</v>
      </c>
      <c r="C1118" s="26" t="s">
        <v>4613</v>
      </c>
      <c r="D1118" t="s">
        <v>180</v>
      </c>
      <c r="E1118" s="27" t="s">
        <v>4614</v>
      </c>
      <c r="F1118" s="28" t="s">
        <v>207</v>
      </c>
      <c r="G1118" s="29">
        <v>10</v>
      </c>
      <c r="H1118" s="28">
        <v>0.00017000000000000001</v>
      </c>
      <c r="I1118" s="30">
        <f>ROUND(G1118*H1118,P4)</f>
        <v>0</v>
      </c>
      <c r="L1118" s="31">
        <v>0</v>
      </c>
      <c r="M1118" s="24">
        <f>ROUND(G1118*L1118,P4)</f>
        <v>0</v>
      </c>
      <c r="N1118" s="25" t="s">
        <v>835</v>
      </c>
      <c r="O1118" s="32">
        <f>M1118*AA1118</f>
        <v>0</v>
      </c>
      <c r="P1118" s="1">
        <v>3</v>
      </c>
      <c r="AA1118" s="1">
        <f>IF(P1118=1,$O$3,IF(P1118=2,$O$4,$O$5))</f>
        <v>0</v>
      </c>
    </row>
    <row r="1119">
      <c r="A1119" s="1" t="s">
        <v>183</v>
      </c>
      <c r="E1119" s="27" t="s">
        <v>180</v>
      </c>
    </row>
    <row r="1120">
      <c r="A1120" s="1" t="s">
        <v>184</v>
      </c>
      <c r="E1120" s="33" t="s">
        <v>915</v>
      </c>
    </row>
    <row r="1121">
      <c r="A1121" s="1" t="s">
        <v>185</v>
      </c>
      <c r="E1121" s="27" t="s">
        <v>180</v>
      </c>
    </row>
    <row r="1122">
      <c r="A1122" s="1" t="s">
        <v>178</v>
      </c>
      <c r="B1122" s="1">
        <v>25</v>
      </c>
      <c r="C1122" s="26" t="s">
        <v>4615</v>
      </c>
      <c r="D1122" t="s">
        <v>180</v>
      </c>
      <c r="E1122" s="27" t="s">
        <v>4616</v>
      </c>
      <c r="F1122" s="28" t="s">
        <v>207</v>
      </c>
      <c r="G1122" s="29">
        <v>1</v>
      </c>
      <c r="H1122" s="28">
        <v>0.00035</v>
      </c>
      <c r="I1122" s="30">
        <f>ROUND(G1122*H1122,P4)</f>
        <v>0</v>
      </c>
      <c r="L1122" s="31">
        <v>0</v>
      </c>
      <c r="M1122" s="24">
        <f>ROUND(G1122*L1122,P4)</f>
        <v>0</v>
      </c>
      <c r="N1122" s="25" t="s">
        <v>835</v>
      </c>
      <c r="O1122" s="32">
        <f>M1122*AA1122</f>
        <v>0</v>
      </c>
      <c r="P1122" s="1">
        <v>3</v>
      </c>
      <c r="AA1122" s="1">
        <f>IF(P1122=1,$O$3,IF(P1122=2,$O$4,$O$5))</f>
        <v>0</v>
      </c>
    </row>
    <row r="1123">
      <c r="A1123" s="1" t="s">
        <v>183</v>
      </c>
      <c r="E1123" s="27" t="s">
        <v>180</v>
      </c>
    </row>
    <row r="1124">
      <c r="A1124" s="1" t="s">
        <v>184</v>
      </c>
      <c r="E1124" s="33" t="s">
        <v>961</v>
      </c>
    </row>
    <row r="1125">
      <c r="A1125" s="1" t="s">
        <v>185</v>
      </c>
      <c r="E1125" s="27" t="s">
        <v>180</v>
      </c>
    </row>
    <row r="1126">
      <c r="A1126" s="1" t="s">
        <v>178</v>
      </c>
      <c r="B1126" s="1">
        <v>26</v>
      </c>
      <c r="C1126" s="26" t="s">
        <v>4617</v>
      </c>
      <c r="D1126" t="s">
        <v>180</v>
      </c>
      <c r="E1126" s="27" t="s">
        <v>4618</v>
      </c>
      <c r="F1126" s="28" t="s">
        <v>207</v>
      </c>
      <c r="G1126" s="29">
        <v>3</v>
      </c>
      <c r="H1126" s="28">
        <v>0.00056999999999999998</v>
      </c>
      <c r="I1126" s="30">
        <f>ROUND(G1126*H1126,P4)</f>
        <v>0</v>
      </c>
      <c r="L1126" s="31">
        <v>0</v>
      </c>
      <c r="M1126" s="24">
        <f>ROUND(G1126*L1126,P4)</f>
        <v>0</v>
      </c>
      <c r="N1126" s="25" t="s">
        <v>835</v>
      </c>
      <c r="O1126" s="32">
        <f>M1126*AA1126</f>
        <v>0</v>
      </c>
      <c r="P1126" s="1">
        <v>3</v>
      </c>
      <c r="AA1126" s="1">
        <f>IF(P1126=1,$O$3,IF(P1126=2,$O$4,$O$5))</f>
        <v>0</v>
      </c>
    </row>
    <row r="1127">
      <c r="A1127" s="1" t="s">
        <v>183</v>
      </c>
      <c r="E1127" s="27" t="s">
        <v>180</v>
      </c>
    </row>
    <row r="1128">
      <c r="A1128" s="1" t="s">
        <v>184</v>
      </c>
      <c r="E1128" s="33" t="s">
        <v>962</v>
      </c>
    </row>
    <row r="1129">
      <c r="A1129" s="1" t="s">
        <v>185</v>
      </c>
      <c r="E1129" s="27" t="s">
        <v>180</v>
      </c>
    </row>
    <row r="1130">
      <c r="A1130" s="1" t="s">
        <v>178</v>
      </c>
      <c r="B1130" s="1">
        <v>27</v>
      </c>
      <c r="C1130" s="26" t="s">
        <v>4619</v>
      </c>
      <c r="D1130" t="s">
        <v>180</v>
      </c>
      <c r="E1130" s="27" t="s">
        <v>4620</v>
      </c>
      <c r="F1130" s="28" t="s">
        <v>207</v>
      </c>
      <c r="G1130" s="29">
        <v>1</v>
      </c>
      <c r="H1130" s="28">
        <v>0.00017000000000000001</v>
      </c>
      <c r="I1130" s="30">
        <f>ROUND(G1130*H1130,P4)</f>
        <v>0</v>
      </c>
      <c r="L1130" s="31">
        <v>0</v>
      </c>
      <c r="M1130" s="24">
        <f>ROUND(G1130*L1130,P4)</f>
        <v>0</v>
      </c>
      <c r="N1130" s="25" t="s">
        <v>835</v>
      </c>
      <c r="O1130" s="32">
        <f>M1130*AA1130</f>
        <v>0</v>
      </c>
      <c r="P1130" s="1">
        <v>3</v>
      </c>
      <c r="AA1130" s="1">
        <f>IF(P1130=1,$O$3,IF(P1130=2,$O$4,$O$5))</f>
        <v>0</v>
      </c>
    </row>
    <row r="1131">
      <c r="A1131" s="1" t="s">
        <v>183</v>
      </c>
      <c r="E1131" s="27" t="s">
        <v>180</v>
      </c>
    </row>
    <row r="1132">
      <c r="A1132" s="1" t="s">
        <v>184</v>
      </c>
      <c r="E1132" s="33" t="s">
        <v>961</v>
      </c>
    </row>
    <row r="1133">
      <c r="A1133" s="1" t="s">
        <v>185</v>
      </c>
      <c r="E1133" s="27" t="s">
        <v>180</v>
      </c>
    </row>
    <row r="1134">
      <c r="A1134" s="1" t="s">
        <v>178</v>
      </c>
      <c r="B1134" s="1">
        <v>28</v>
      </c>
      <c r="C1134" s="26" t="s">
        <v>4621</v>
      </c>
      <c r="D1134" t="s">
        <v>180</v>
      </c>
      <c r="E1134" s="27" t="s">
        <v>4622</v>
      </c>
      <c r="F1134" s="28" t="s">
        <v>207</v>
      </c>
      <c r="G1134" s="29">
        <v>1</v>
      </c>
      <c r="H1134" s="28">
        <v>0.00012</v>
      </c>
      <c r="I1134" s="30">
        <f>ROUND(G1134*H1134,P4)</f>
        <v>0</v>
      </c>
      <c r="L1134" s="31">
        <v>0</v>
      </c>
      <c r="M1134" s="24">
        <f>ROUND(G1134*L1134,P4)</f>
        <v>0</v>
      </c>
      <c r="N1134" s="25" t="s">
        <v>835</v>
      </c>
      <c r="O1134" s="32">
        <f>M1134*AA1134</f>
        <v>0</v>
      </c>
      <c r="P1134" s="1">
        <v>3</v>
      </c>
      <c r="AA1134" s="1">
        <f>IF(P1134=1,$O$3,IF(P1134=2,$O$4,$O$5))</f>
        <v>0</v>
      </c>
    </row>
    <row r="1135">
      <c r="A1135" s="1" t="s">
        <v>183</v>
      </c>
      <c r="E1135" s="27" t="s">
        <v>180</v>
      </c>
    </row>
    <row r="1136">
      <c r="A1136" s="1" t="s">
        <v>184</v>
      </c>
      <c r="E1136" s="33" t="s">
        <v>961</v>
      </c>
    </row>
    <row r="1137">
      <c r="A1137" s="1" t="s">
        <v>185</v>
      </c>
      <c r="E1137" s="27" t="s">
        <v>180</v>
      </c>
    </row>
    <row r="1138">
      <c r="A1138" s="1" t="s">
        <v>178</v>
      </c>
      <c r="B1138" s="1">
        <v>29</v>
      </c>
      <c r="C1138" s="26" t="s">
        <v>4623</v>
      </c>
      <c r="D1138" t="s">
        <v>180</v>
      </c>
      <c r="E1138" s="27" t="s">
        <v>4624</v>
      </c>
      <c r="F1138" s="28" t="s">
        <v>194</v>
      </c>
      <c r="G1138" s="29">
        <v>61</v>
      </c>
      <c r="H1138" s="28">
        <v>0.00019000000000000001</v>
      </c>
      <c r="I1138" s="30">
        <f>ROUND(G1138*H1138,P4)</f>
        <v>0</v>
      </c>
      <c r="L1138" s="31">
        <v>0</v>
      </c>
      <c r="M1138" s="24">
        <f>ROUND(G1138*L1138,P4)</f>
        <v>0</v>
      </c>
      <c r="N1138" s="25" t="s">
        <v>835</v>
      </c>
      <c r="O1138" s="32">
        <f>M1138*AA1138</f>
        <v>0</v>
      </c>
      <c r="P1138" s="1">
        <v>3</v>
      </c>
      <c r="AA1138" s="1">
        <f>IF(P1138=1,$O$3,IF(P1138=2,$O$4,$O$5))</f>
        <v>0</v>
      </c>
    </row>
    <row r="1139">
      <c r="A1139" s="1" t="s">
        <v>183</v>
      </c>
      <c r="E1139" s="27" t="s">
        <v>180</v>
      </c>
    </row>
    <row r="1140">
      <c r="A1140" s="1" t="s">
        <v>184</v>
      </c>
      <c r="E1140" s="33" t="s">
        <v>4625</v>
      </c>
    </row>
    <row r="1141">
      <c r="A1141" s="1" t="s">
        <v>185</v>
      </c>
      <c r="E1141" s="27" t="s">
        <v>180</v>
      </c>
    </row>
    <row r="1142">
      <c r="A1142" s="1" t="s">
        <v>178</v>
      </c>
      <c r="B1142" s="1">
        <v>30</v>
      </c>
      <c r="C1142" s="26" t="s">
        <v>4626</v>
      </c>
      <c r="D1142" t="s">
        <v>180</v>
      </c>
      <c r="E1142" s="27" t="s">
        <v>4627</v>
      </c>
      <c r="F1142" s="28" t="s">
        <v>194</v>
      </c>
      <c r="G1142" s="29">
        <v>61</v>
      </c>
      <c r="H1142" s="28">
        <v>1.0000000000000001E-05</v>
      </c>
      <c r="I1142" s="30">
        <f>ROUND(G1142*H1142,P4)</f>
        <v>0</v>
      </c>
      <c r="L1142" s="31">
        <v>0</v>
      </c>
      <c r="M1142" s="24">
        <f>ROUND(G1142*L1142,P4)</f>
        <v>0</v>
      </c>
      <c r="N1142" s="25" t="s">
        <v>835</v>
      </c>
      <c r="O1142" s="32">
        <f>M1142*AA1142</f>
        <v>0</v>
      </c>
      <c r="P1142" s="1">
        <v>3</v>
      </c>
      <c r="AA1142" s="1">
        <f>IF(P1142=1,$O$3,IF(P1142=2,$O$4,$O$5))</f>
        <v>0</v>
      </c>
    </row>
    <row r="1143">
      <c r="A1143" s="1" t="s">
        <v>183</v>
      </c>
      <c r="E1143" s="27" t="s">
        <v>180</v>
      </c>
    </row>
    <row r="1144">
      <c r="A1144" s="1" t="s">
        <v>184</v>
      </c>
      <c r="E1144" s="33" t="s">
        <v>4625</v>
      </c>
    </row>
    <row r="1145">
      <c r="A1145" s="1" t="s">
        <v>185</v>
      </c>
      <c r="E1145" s="27" t="s">
        <v>180</v>
      </c>
    </row>
    <row r="1146">
      <c r="A1146" s="1" t="s">
        <v>178</v>
      </c>
      <c r="B1146" s="1">
        <v>48</v>
      </c>
      <c r="C1146" s="26" t="s">
        <v>4628</v>
      </c>
      <c r="D1146" t="s">
        <v>180</v>
      </c>
      <c r="E1146" s="27" t="s">
        <v>4629</v>
      </c>
      <c r="F1146" s="28" t="s">
        <v>374</v>
      </c>
      <c r="G1146" s="29">
        <v>0.092999999999999999</v>
      </c>
      <c r="H1146" s="28">
        <v>0</v>
      </c>
      <c r="I1146" s="30">
        <f>ROUND(G1146*H1146,P4)</f>
        <v>0</v>
      </c>
      <c r="L1146" s="31">
        <v>0</v>
      </c>
      <c r="M1146" s="24">
        <f>ROUND(G1146*L1146,P4)</f>
        <v>0</v>
      </c>
      <c r="N1146" s="25" t="s">
        <v>835</v>
      </c>
      <c r="O1146" s="32">
        <f>M1146*AA1146</f>
        <v>0</v>
      </c>
      <c r="P1146" s="1">
        <v>3</v>
      </c>
      <c r="AA1146" s="1">
        <f>IF(P1146=1,$O$3,IF(P1146=2,$O$4,$O$5))</f>
        <v>0</v>
      </c>
    </row>
    <row r="1147">
      <c r="A1147" s="1" t="s">
        <v>183</v>
      </c>
      <c r="E1147" s="27" t="s">
        <v>180</v>
      </c>
    </row>
    <row r="1148">
      <c r="A1148" s="1" t="s">
        <v>184</v>
      </c>
      <c r="E1148" s="33" t="s">
        <v>4630</v>
      </c>
    </row>
    <row r="1149">
      <c r="A1149" s="1" t="s">
        <v>185</v>
      </c>
      <c r="E1149" s="27" t="s">
        <v>180</v>
      </c>
    </row>
    <row r="1150">
      <c r="A1150" s="1" t="s">
        <v>175</v>
      </c>
      <c r="C1150" s="22" t="s">
        <v>4631</v>
      </c>
      <c r="E1150" s="23" t="s">
        <v>4632</v>
      </c>
      <c r="L1150" s="24">
        <f>SUMIFS(L1151:L1210,A1151:A1210,"P")</f>
        <v>0</v>
      </c>
      <c r="M1150" s="24">
        <f>SUMIFS(M1151:M1210,A1151:A1210,"P")</f>
        <v>0</v>
      </c>
      <c r="N1150" s="25"/>
    </row>
    <row r="1151">
      <c r="A1151" s="1" t="s">
        <v>178</v>
      </c>
      <c r="B1151" s="1">
        <v>31</v>
      </c>
      <c r="C1151" s="26" t="s">
        <v>4633</v>
      </c>
      <c r="D1151" t="s">
        <v>180</v>
      </c>
      <c r="E1151" s="27" t="s">
        <v>4634</v>
      </c>
      <c r="F1151" s="28" t="s">
        <v>4635</v>
      </c>
      <c r="G1151" s="29">
        <v>2</v>
      </c>
      <c r="H1151" s="28">
        <v>0.016969999999999999</v>
      </c>
      <c r="I1151" s="30">
        <f>ROUND(G1151*H1151,P4)</f>
        <v>0</v>
      </c>
      <c r="L1151" s="31">
        <v>0</v>
      </c>
      <c r="M1151" s="24">
        <f>ROUND(G1151*L1151,P4)</f>
        <v>0</v>
      </c>
      <c r="N1151" s="25" t="s">
        <v>835</v>
      </c>
      <c r="O1151" s="32">
        <f>M1151*AA1151</f>
        <v>0</v>
      </c>
      <c r="P1151" s="1">
        <v>3</v>
      </c>
      <c r="AA1151" s="1">
        <f>IF(P1151=1,$O$3,IF(P1151=2,$O$4,$O$5))</f>
        <v>0</v>
      </c>
    </row>
    <row r="1152">
      <c r="A1152" s="1" t="s">
        <v>183</v>
      </c>
      <c r="E1152" s="27" t="s">
        <v>180</v>
      </c>
    </row>
    <row r="1153">
      <c r="A1153" s="1" t="s">
        <v>184</v>
      </c>
      <c r="E1153" s="33" t="s">
        <v>908</v>
      </c>
    </row>
    <row r="1154">
      <c r="A1154" s="1" t="s">
        <v>185</v>
      </c>
      <c r="E1154" s="27" t="s">
        <v>180</v>
      </c>
    </row>
    <row r="1155" ht="25.5">
      <c r="A1155" s="1" t="s">
        <v>178</v>
      </c>
      <c r="B1155" s="1">
        <v>32</v>
      </c>
      <c r="C1155" s="26" t="s">
        <v>4636</v>
      </c>
      <c r="D1155" t="s">
        <v>180</v>
      </c>
      <c r="E1155" s="27" t="s">
        <v>4637</v>
      </c>
      <c r="F1155" s="28" t="s">
        <v>4635</v>
      </c>
      <c r="G1155" s="29">
        <v>3</v>
      </c>
      <c r="H1155" s="28">
        <v>0.014970000000000001</v>
      </c>
      <c r="I1155" s="30">
        <f>ROUND(G1155*H1155,P4)</f>
        <v>0</v>
      </c>
      <c r="L1155" s="31">
        <v>0</v>
      </c>
      <c r="M1155" s="24">
        <f>ROUND(G1155*L1155,P4)</f>
        <v>0</v>
      </c>
      <c r="N1155" s="25" t="s">
        <v>180</v>
      </c>
      <c r="O1155" s="32">
        <f>M1155*AA1155</f>
        <v>0</v>
      </c>
      <c r="P1155" s="1">
        <v>3</v>
      </c>
      <c r="AA1155" s="1">
        <f>IF(P1155=1,$O$3,IF(P1155=2,$O$4,$O$5))</f>
        <v>0</v>
      </c>
    </row>
    <row r="1156">
      <c r="A1156" s="1" t="s">
        <v>183</v>
      </c>
      <c r="E1156" s="27" t="s">
        <v>180</v>
      </c>
    </row>
    <row r="1157">
      <c r="A1157" s="1" t="s">
        <v>184</v>
      </c>
      <c r="E1157" s="33" t="s">
        <v>962</v>
      </c>
    </row>
    <row r="1158">
      <c r="A1158" s="1" t="s">
        <v>185</v>
      </c>
      <c r="E1158" s="27" t="s">
        <v>180</v>
      </c>
    </row>
    <row r="1159" ht="25.5">
      <c r="A1159" s="1" t="s">
        <v>178</v>
      </c>
      <c r="B1159" s="1">
        <v>33</v>
      </c>
      <c r="C1159" s="26" t="s">
        <v>4638</v>
      </c>
      <c r="D1159" t="s">
        <v>180</v>
      </c>
      <c r="E1159" s="27" t="s">
        <v>4639</v>
      </c>
      <c r="F1159" s="28" t="s">
        <v>4635</v>
      </c>
      <c r="G1159" s="29">
        <v>1</v>
      </c>
      <c r="H1159" s="28">
        <v>0.033369999999999997</v>
      </c>
      <c r="I1159" s="30">
        <f>ROUND(G1159*H1159,P4)</f>
        <v>0</v>
      </c>
      <c r="L1159" s="31">
        <v>0</v>
      </c>
      <c r="M1159" s="24">
        <f>ROUND(G1159*L1159,P4)</f>
        <v>0</v>
      </c>
      <c r="N1159" s="25" t="s">
        <v>835</v>
      </c>
      <c r="O1159" s="32">
        <f>M1159*AA1159</f>
        <v>0</v>
      </c>
      <c r="P1159" s="1">
        <v>3</v>
      </c>
      <c r="AA1159" s="1">
        <f>IF(P1159=1,$O$3,IF(P1159=2,$O$4,$O$5))</f>
        <v>0</v>
      </c>
    </row>
    <row r="1160">
      <c r="A1160" s="1" t="s">
        <v>183</v>
      </c>
      <c r="E1160" s="27" t="s">
        <v>180</v>
      </c>
    </row>
    <row r="1161">
      <c r="A1161" s="1" t="s">
        <v>184</v>
      </c>
      <c r="E1161" s="33" t="s">
        <v>961</v>
      </c>
    </row>
    <row r="1162">
      <c r="A1162" s="1" t="s">
        <v>185</v>
      </c>
      <c r="E1162" s="27" t="s">
        <v>180</v>
      </c>
    </row>
    <row r="1163" ht="25.5">
      <c r="A1163" s="1" t="s">
        <v>178</v>
      </c>
      <c r="B1163" s="1">
        <v>34</v>
      </c>
      <c r="C1163" s="26" t="s">
        <v>4640</v>
      </c>
      <c r="D1163" t="s">
        <v>180</v>
      </c>
      <c r="E1163" s="27" t="s">
        <v>4641</v>
      </c>
      <c r="F1163" s="28" t="s">
        <v>4635</v>
      </c>
      <c r="G1163" s="29">
        <v>1</v>
      </c>
      <c r="H1163" s="28">
        <v>0.0049300000000000004</v>
      </c>
      <c r="I1163" s="30">
        <f>ROUND(G1163*H1163,P4)</f>
        <v>0</v>
      </c>
      <c r="L1163" s="31">
        <v>0</v>
      </c>
      <c r="M1163" s="24">
        <f>ROUND(G1163*L1163,P4)</f>
        <v>0</v>
      </c>
      <c r="N1163" s="25" t="s">
        <v>835</v>
      </c>
      <c r="O1163" s="32">
        <f>M1163*AA1163</f>
        <v>0</v>
      </c>
      <c r="P1163" s="1">
        <v>3</v>
      </c>
      <c r="AA1163" s="1">
        <f>IF(P1163=1,$O$3,IF(P1163=2,$O$4,$O$5))</f>
        <v>0</v>
      </c>
    </row>
    <row r="1164">
      <c r="A1164" s="1" t="s">
        <v>183</v>
      </c>
      <c r="E1164" s="27" t="s">
        <v>180</v>
      </c>
    </row>
    <row r="1165">
      <c r="A1165" s="1" t="s">
        <v>184</v>
      </c>
      <c r="E1165" s="33" t="s">
        <v>961</v>
      </c>
    </row>
    <row r="1166">
      <c r="A1166" s="1" t="s">
        <v>185</v>
      </c>
      <c r="E1166" s="27" t="s">
        <v>180</v>
      </c>
    </row>
    <row r="1167">
      <c r="A1167" s="1" t="s">
        <v>178</v>
      </c>
      <c r="B1167" s="1">
        <v>35</v>
      </c>
      <c r="C1167" s="26" t="s">
        <v>4642</v>
      </c>
      <c r="D1167" t="s">
        <v>180</v>
      </c>
      <c r="E1167" s="27" t="s">
        <v>4643</v>
      </c>
      <c r="F1167" s="28" t="s">
        <v>4635</v>
      </c>
      <c r="G1167" s="29">
        <v>1</v>
      </c>
      <c r="H1167" s="28">
        <v>0.014749999999999999</v>
      </c>
      <c r="I1167" s="30">
        <f>ROUND(G1167*H1167,P4)</f>
        <v>0</v>
      </c>
      <c r="L1167" s="31">
        <v>0</v>
      </c>
      <c r="M1167" s="24">
        <f>ROUND(G1167*L1167,P4)</f>
        <v>0</v>
      </c>
      <c r="N1167" s="25" t="s">
        <v>835</v>
      </c>
      <c r="O1167" s="32">
        <f>M1167*AA1167</f>
        <v>0</v>
      </c>
      <c r="P1167" s="1">
        <v>3</v>
      </c>
      <c r="AA1167" s="1">
        <f>IF(P1167=1,$O$3,IF(P1167=2,$O$4,$O$5))</f>
        <v>0</v>
      </c>
    </row>
    <row r="1168">
      <c r="A1168" s="1" t="s">
        <v>183</v>
      </c>
      <c r="E1168" s="27" t="s">
        <v>180</v>
      </c>
    </row>
    <row r="1169">
      <c r="A1169" s="1" t="s">
        <v>184</v>
      </c>
      <c r="E1169" s="33" t="s">
        <v>961</v>
      </c>
    </row>
    <row r="1170">
      <c r="A1170" s="1" t="s">
        <v>185</v>
      </c>
      <c r="E1170" s="27" t="s">
        <v>180</v>
      </c>
    </row>
    <row r="1171">
      <c r="A1171" s="1" t="s">
        <v>178</v>
      </c>
      <c r="B1171" s="1">
        <v>36</v>
      </c>
      <c r="C1171" s="26" t="s">
        <v>4644</v>
      </c>
      <c r="D1171" t="s">
        <v>180</v>
      </c>
      <c r="E1171" s="27" t="s">
        <v>4645</v>
      </c>
      <c r="F1171" s="28" t="s">
        <v>4635</v>
      </c>
      <c r="G1171" s="29">
        <v>1</v>
      </c>
      <c r="H1171" s="28">
        <v>0.036339999999999997</v>
      </c>
      <c r="I1171" s="30">
        <f>ROUND(G1171*H1171,P4)</f>
        <v>0</v>
      </c>
      <c r="L1171" s="31">
        <v>0</v>
      </c>
      <c r="M1171" s="24">
        <f>ROUND(G1171*L1171,P4)</f>
        <v>0</v>
      </c>
      <c r="N1171" s="25" t="s">
        <v>835</v>
      </c>
      <c r="O1171" s="32">
        <f>M1171*AA1171</f>
        <v>0</v>
      </c>
      <c r="P1171" s="1">
        <v>3</v>
      </c>
      <c r="AA1171" s="1">
        <f>IF(P1171=1,$O$3,IF(P1171=2,$O$4,$O$5))</f>
        <v>0</v>
      </c>
    </row>
    <row r="1172">
      <c r="A1172" s="1" t="s">
        <v>183</v>
      </c>
      <c r="E1172" s="27" t="s">
        <v>180</v>
      </c>
    </row>
    <row r="1173">
      <c r="A1173" s="1" t="s">
        <v>184</v>
      </c>
      <c r="E1173" s="33" t="s">
        <v>961</v>
      </c>
    </row>
    <row r="1174">
      <c r="A1174" s="1" t="s">
        <v>185</v>
      </c>
      <c r="E1174" s="27" t="s">
        <v>180</v>
      </c>
    </row>
    <row r="1175">
      <c r="A1175" s="1" t="s">
        <v>178</v>
      </c>
      <c r="B1175" s="1">
        <v>37</v>
      </c>
      <c r="C1175" s="26" t="s">
        <v>4646</v>
      </c>
      <c r="D1175" t="s">
        <v>180</v>
      </c>
      <c r="E1175" s="27" t="s">
        <v>4647</v>
      </c>
      <c r="F1175" s="28" t="s">
        <v>4635</v>
      </c>
      <c r="G1175" s="29">
        <v>10</v>
      </c>
      <c r="H1175" s="28">
        <v>0.00024000000000000001</v>
      </c>
      <c r="I1175" s="30">
        <f>ROUND(G1175*H1175,P4)</f>
        <v>0</v>
      </c>
      <c r="L1175" s="31">
        <v>0</v>
      </c>
      <c r="M1175" s="24">
        <f>ROUND(G1175*L1175,P4)</f>
        <v>0</v>
      </c>
      <c r="N1175" s="25" t="s">
        <v>835</v>
      </c>
      <c r="O1175" s="32">
        <f>M1175*AA1175</f>
        <v>0</v>
      </c>
      <c r="P1175" s="1">
        <v>3</v>
      </c>
      <c r="AA1175" s="1">
        <f>IF(P1175=1,$O$3,IF(P1175=2,$O$4,$O$5))</f>
        <v>0</v>
      </c>
    </row>
    <row r="1176">
      <c r="A1176" s="1" t="s">
        <v>183</v>
      </c>
      <c r="E1176" s="27" t="s">
        <v>180</v>
      </c>
    </row>
    <row r="1177">
      <c r="A1177" s="1" t="s">
        <v>184</v>
      </c>
      <c r="E1177" s="33" t="s">
        <v>915</v>
      </c>
    </row>
    <row r="1178">
      <c r="A1178" s="1" t="s">
        <v>185</v>
      </c>
      <c r="E1178" s="27" t="s">
        <v>180</v>
      </c>
    </row>
    <row r="1179">
      <c r="A1179" s="1" t="s">
        <v>178</v>
      </c>
      <c r="B1179" s="1">
        <v>38</v>
      </c>
      <c r="C1179" s="26" t="s">
        <v>4648</v>
      </c>
      <c r="D1179" t="s">
        <v>180</v>
      </c>
      <c r="E1179" s="27" t="s">
        <v>4649</v>
      </c>
      <c r="F1179" s="28" t="s">
        <v>4635</v>
      </c>
      <c r="G1179" s="29">
        <v>1</v>
      </c>
      <c r="H1179" s="28">
        <v>0.00172</v>
      </c>
      <c r="I1179" s="30">
        <f>ROUND(G1179*H1179,P4)</f>
        <v>0</v>
      </c>
      <c r="L1179" s="31">
        <v>0</v>
      </c>
      <c r="M1179" s="24">
        <f>ROUND(G1179*L1179,P4)</f>
        <v>0</v>
      </c>
      <c r="N1179" s="25" t="s">
        <v>835</v>
      </c>
      <c r="O1179" s="32">
        <f>M1179*AA1179</f>
        <v>0</v>
      </c>
      <c r="P1179" s="1">
        <v>3</v>
      </c>
      <c r="AA1179" s="1">
        <f>IF(P1179=1,$O$3,IF(P1179=2,$O$4,$O$5))</f>
        <v>0</v>
      </c>
    </row>
    <row r="1180">
      <c r="A1180" s="1" t="s">
        <v>183</v>
      </c>
      <c r="E1180" s="27" t="s">
        <v>180</v>
      </c>
    </row>
    <row r="1181">
      <c r="A1181" s="1" t="s">
        <v>184</v>
      </c>
      <c r="E1181" s="33" t="s">
        <v>961</v>
      </c>
    </row>
    <row r="1182">
      <c r="A1182" s="1" t="s">
        <v>185</v>
      </c>
      <c r="E1182" s="27" t="s">
        <v>180</v>
      </c>
    </row>
    <row r="1183">
      <c r="A1183" s="1" t="s">
        <v>178</v>
      </c>
      <c r="B1183" s="1">
        <v>39</v>
      </c>
      <c r="C1183" s="26" t="s">
        <v>4650</v>
      </c>
      <c r="D1183" t="s">
        <v>180</v>
      </c>
      <c r="E1183" s="27" t="s">
        <v>4651</v>
      </c>
      <c r="F1183" s="28" t="s">
        <v>4635</v>
      </c>
      <c r="G1183" s="29">
        <v>1</v>
      </c>
      <c r="H1183" s="28">
        <v>0.0018</v>
      </c>
      <c r="I1183" s="30">
        <f>ROUND(G1183*H1183,P4)</f>
        <v>0</v>
      </c>
      <c r="L1183" s="31">
        <v>0</v>
      </c>
      <c r="M1183" s="24">
        <f>ROUND(G1183*L1183,P4)</f>
        <v>0</v>
      </c>
      <c r="N1183" s="25" t="s">
        <v>835</v>
      </c>
      <c r="O1183" s="32">
        <f>M1183*AA1183</f>
        <v>0</v>
      </c>
      <c r="P1183" s="1">
        <v>3</v>
      </c>
      <c r="AA1183" s="1">
        <f>IF(P1183=1,$O$3,IF(P1183=2,$O$4,$O$5))</f>
        <v>0</v>
      </c>
    </row>
    <row r="1184">
      <c r="A1184" s="1" t="s">
        <v>183</v>
      </c>
      <c r="E1184" s="27" t="s">
        <v>180</v>
      </c>
    </row>
    <row r="1185">
      <c r="A1185" s="1" t="s">
        <v>184</v>
      </c>
      <c r="E1185" s="33" t="s">
        <v>961</v>
      </c>
    </row>
    <row r="1186">
      <c r="A1186" s="1" t="s">
        <v>185</v>
      </c>
      <c r="E1186" s="27" t="s">
        <v>180</v>
      </c>
    </row>
    <row r="1187">
      <c r="A1187" s="1" t="s">
        <v>178</v>
      </c>
      <c r="B1187" s="1">
        <v>40</v>
      </c>
      <c r="C1187" s="26" t="s">
        <v>4652</v>
      </c>
      <c r="D1187" t="s">
        <v>180</v>
      </c>
      <c r="E1187" s="27" t="s">
        <v>4653</v>
      </c>
      <c r="F1187" s="28" t="s">
        <v>4635</v>
      </c>
      <c r="G1187" s="29">
        <v>3</v>
      </c>
      <c r="H1187" s="28">
        <v>0.0018</v>
      </c>
      <c r="I1187" s="30">
        <f>ROUND(G1187*H1187,P4)</f>
        <v>0</v>
      </c>
      <c r="L1187" s="31">
        <v>0</v>
      </c>
      <c r="M1187" s="24">
        <f>ROUND(G1187*L1187,P4)</f>
        <v>0</v>
      </c>
      <c r="N1187" s="25" t="s">
        <v>835</v>
      </c>
      <c r="O1187" s="32">
        <f>M1187*AA1187</f>
        <v>0</v>
      </c>
      <c r="P1187" s="1">
        <v>3</v>
      </c>
      <c r="AA1187" s="1">
        <f>IF(P1187=1,$O$3,IF(P1187=2,$O$4,$O$5))</f>
        <v>0</v>
      </c>
    </row>
    <row r="1188">
      <c r="A1188" s="1" t="s">
        <v>183</v>
      </c>
      <c r="E1188" s="27" t="s">
        <v>180</v>
      </c>
    </row>
    <row r="1189">
      <c r="A1189" s="1" t="s">
        <v>184</v>
      </c>
      <c r="E1189" s="33" t="s">
        <v>962</v>
      </c>
    </row>
    <row r="1190">
      <c r="A1190" s="1" t="s">
        <v>185</v>
      </c>
      <c r="E1190" s="27" t="s">
        <v>180</v>
      </c>
    </row>
    <row r="1191">
      <c r="A1191" s="1" t="s">
        <v>178</v>
      </c>
      <c r="B1191" s="1">
        <v>41</v>
      </c>
      <c r="C1191" s="26" t="s">
        <v>4654</v>
      </c>
      <c r="D1191" t="s">
        <v>180</v>
      </c>
      <c r="E1191" s="27" t="s">
        <v>4655</v>
      </c>
      <c r="F1191" s="28" t="s">
        <v>4635</v>
      </c>
      <c r="G1191" s="29">
        <v>1</v>
      </c>
      <c r="H1191" s="28">
        <v>0.0018400000000000001</v>
      </c>
      <c r="I1191" s="30">
        <f>ROUND(G1191*H1191,P4)</f>
        <v>0</v>
      </c>
      <c r="L1191" s="31">
        <v>0</v>
      </c>
      <c r="M1191" s="24">
        <f>ROUND(G1191*L1191,P4)</f>
        <v>0</v>
      </c>
      <c r="N1191" s="25" t="s">
        <v>835</v>
      </c>
      <c r="O1191" s="32">
        <f>M1191*AA1191</f>
        <v>0</v>
      </c>
      <c r="P1191" s="1">
        <v>3</v>
      </c>
      <c r="AA1191" s="1">
        <f>IF(P1191=1,$O$3,IF(P1191=2,$O$4,$O$5))</f>
        <v>0</v>
      </c>
    </row>
    <row r="1192">
      <c r="A1192" s="1" t="s">
        <v>183</v>
      </c>
      <c r="E1192" s="27" t="s">
        <v>180</v>
      </c>
    </row>
    <row r="1193">
      <c r="A1193" s="1" t="s">
        <v>184</v>
      </c>
      <c r="E1193" s="33" t="s">
        <v>961</v>
      </c>
    </row>
    <row r="1194">
      <c r="A1194" s="1" t="s">
        <v>185</v>
      </c>
      <c r="E1194" s="27" t="s">
        <v>180</v>
      </c>
    </row>
    <row r="1195">
      <c r="A1195" s="1" t="s">
        <v>178</v>
      </c>
      <c r="B1195" s="1">
        <v>42</v>
      </c>
      <c r="C1195" s="26" t="s">
        <v>4656</v>
      </c>
      <c r="D1195" t="s">
        <v>180</v>
      </c>
      <c r="E1195" s="27" t="s">
        <v>4657</v>
      </c>
      <c r="F1195" s="28" t="s">
        <v>207</v>
      </c>
      <c r="G1195" s="29">
        <v>3</v>
      </c>
      <c r="H1195" s="28">
        <v>0.00024000000000000001</v>
      </c>
      <c r="I1195" s="30">
        <f>ROUND(G1195*H1195,P4)</f>
        <v>0</v>
      </c>
      <c r="L1195" s="31">
        <v>0</v>
      </c>
      <c r="M1195" s="24">
        <f>ROUND(G1195*L1195,P4)</f>
        <v>0</v>
      </c>
      <c r="N1195" s="25" t="s">
        <v>835</v>
      </c>
      <c r="O1195" s="32">
        <f>M1195*AA1195</f>
        <v>0</v>
      </c>
      <c r="P1195" s="1">
        <v>3</v>
      </c>
      <c r="AA1195" s="1">
        <f>IF(P1195=1,$O$3,IF(P1195=2,$O$4,$O$5))</f>
        <v>0</v>
      </c>
    </row>
    <row r="1196">
      <c r="A1196" s="1" t="s">
        <v>183</v>
      </c>
      <c r="E1196" s="27" t="s">
        <v>180</v>
      </c>
    </row>
    <row r="1197">
      <c r="A1197" s="1" t="s">
        <v>184</v>
      </c>
      <c r="E1197" s="33" t="s">
        <v>962</v>
      </c>
    </row>
    <row r="1198">
      <c r="A1198" s="1" t="s">
        <v>185</v>
      </c>
      <c r="E1198" s="27" t="s">
        <v>180</v>
      </c>
    </row>
    <row r="1199">
      <c r="A1199" s="1" t="s">
        <v>178</v>
      </c>
      <c r="B1199" s="1">
        <v>43</v>
      </c>
      <c r="C1199" s="26" t="s">
        <v>4658</v>
      </c>
      <c r="D1199" t="s">
        <v>180</v>
      </c>
      <c r="E1199" s="27" t="s">
        <v>4659</v>
      </c>
      <c r="F1199" s="28" t="s">
        <v>207</v>
      </c>
      <c r="G1199" s="29">
        <v>1</v>
      </c>
      <c r="H1199" s="28">
        <v>0.00027999999999999998</v>
      </c>
      <c r="I1199" s="30">
        <f>ROUND(G1199*H1199,P4)</f>
        <v>0</v>
      </c>
      <c r="L1199" s="31">
        <v>0</v>
      </c>
      <c r="M1199" s="24">
        <f>ROUND(G1199*L1199,P4)</f>
        <v>0</v>
      </c>
      <c r="N1199" s="25" t="s">
        <v>835</v>
      </c>
      <c r="O1199" s="32">
        <f>M1199*AA1199</f>
        <v>0</v>
      </c>
      <c r="P1199" s="1">
        <v>3</v>
      </c>
      <c r="AA1199" s="1">
        <f>IF(P1199=1,$O$3,IF(P1199=2,$O$4,$O$5))</f>
        <v>0</v>
      </c>
    </row>
    <row r="1200">
      <c r="A1200" s="1" t="s">
        <v>183</v>
      </c>
      <c r="E1200" s="27" t="s">
        <v>180</v>
      </c>
    </row>
    <row r="1201">
      <c r="A1201" s="1" t="s">
        <v>184</v>
      </c>
      <c r="E1201" s="33" t="s">
        <v>961</v>
      </c>
    </row>
    <row r="1202">
      <c r="A1202" s="1" t="s">
        <v>185</v>
      </c>
      <c r="E1202" s="27" t="s">
        <v>180</v>
      </c>
    </row>
    <row r="1203">
      <c r="A1203" s="1" t="s">
        <v>178</v>
      </c>
      <c r="B1203" s="1">
        <v>44</v>
      </c>
      <c r="C1203" s="26" t="s">
        <v>4660</v>
      </c>
      <c r="D1203" t="s">
        <v>180</v>
      </c>
      <c r="E1203" s="27" t="s">
        <v>4661</v>
      </c>
      <c r="F1203" s="28" t="s">
        <v>207</v>
      </c>
      <c r="G1203" s="29">
        <v>2</v>
      </c>
      <c r="H1203" s="28">
        <v>0.00031</v>
      </c>
      <c r="I1203" s="30">
        <f>ROUND(G1203*H1203,P4)</f>
        <v>0</v>
      </c>
      <c r="L1203" s="31">
        <v>0</v>
      </c>
      <c r="M1203" s="24">
        <f>ROUND(G1203*L1203,P4)</f>
        <v>0</v>
      </c>
      <c r="N1203" s="25" t="s">
        <v>835</v>
      </c>
      <c r="O1203" s="32">
        <f>M1203*AA1203</f>
        <v>0</v>
      </c>
      <c r="P1203" s="1">
        <v>3</v>
      </c>
      <c r="AA1203" s="1">
        <f>IF(P1203=1,$O$3,IF(P1203=2,$O$4,$O$5))</f>
        <v>0</v>
      </c>
    </row>
    <row r="1204">
      <c r="A1204" s="1" t="s">
        <v>183</v>
      </c>
      <c r="E1204" s="27" t="s">
        <v>180</v>
      </c>
    </row>
    <row r="1205">
      <c r="A1205" s="1" t="s">
        <v>184</v>
      </c>
      <c r="E1205" s="33" t="s">
        <v>908</v>
      </c>
    </row>
    <row r="1206">
      <c r="A1206" s="1" t="s">
        <v>185</v>
      </c>
      <c r="E1206" s="27" t="s">
        <v>180</v>
      </c>
    </row>
    <row r="1207">
      <c r="A1207" s="1" t="s">
        <v>178</v>
      </c>
      <c r="B1207" s="1">
        <v>49</v>
      </c>
      <c r="C1207" s="26" t="s">
        <v>4662</v>
      </c>
      <c r="D1207" t="s">
        <v>180</v>
      </c>
      <c r="E1207" s="27" t="s">
        <v>4663</v>
      </c>
      <c r="F1207" s="28" t="s">
        <v>374</v>
      </c>
      <c r="G1207" s="29">
        <v>0.183</v>
      </c>
      <c r="H1207" s="28">
        <v>0</v>
      </c>
      <c r="I1207" s="30">
        <f>ROUND(G1207*H1207,P4)</f>
        <v>0</v>
      </c>
      <c r="L1207" s="31">
        <v>0</v>
      </c>
      <c r="M1207" s="24">
        <f>ROUND(G1207*L1207,P4)</f>
        <v>0</v>
      </c>
      <c r="N1207" s="25" t="s">
        <v>835</v>
      </c>
      <c r="O1207" s="32">
        <f>M1207*AA1207</f>
        <v>0</v>
      </c>
      <c r="P1207" s="1">
        <v>3</v>
      </c>
      <c r="AA1207" s="1">
        <f>IF(P1207=1,$O$3,IF(P1207=2,$O$4,$O$5))</f>
        <v>0</v>
      </c>
    </row>
    <row r="1208">
      <c r="A1208" s="1" t="s">
        <v>183</v>
      </c>
      <c r="E1208" s="27" t="s">
        <v>180</v>
      </c>
    </row>
    <row r="1209">
      <c r="A1209" s="1" t="s">
        <v>184</v>
      </c>
      <c r="E1209" s="33" t="s">
        <v>4664</v>
      </c>
    </row>
    <row r="1210">
      <c r="A1210" s="1" t="s">
        <v>185</v>
      </c>
      <c r="E1210" s="27" t="s">
        <v>180</v>
      </c>
    </row>
    <row r="1211">
      <c r="A1211" s="1" t="s">
        <v>175</v>
      </c>
      <c r="C1211" s="22" t="s">
        <v>4665</v>
      </c>
      <c r="E1211" s="23" t="s">
        <v>4666</v>
      </c>
      <c r="L1211" s="24">
        <f>SUMIFS(L1212:L1223,A1212:A1223,"P")</f>
        <v>0</v>
      </c>
      <c r="M1211" s="24">
        <f>SUMIFS(M1212:M1223,A1212:A1223,"P")</f>
        <v>0</v>
      </c>
      <c r="N1211" s="25"/>
    </row>
    <row r="1212" ht="25.5">
      <c r="A1212" s="1" t="s">
        <v>178</v>
      </c>
      <c r="B1212" s="1">
        <v>45</v>
      </c>
      <c r="C1212" s="26" t="s">
        <v>4667</v>
      </c>
      <c r="D1212" t="s">
        <v>180</v>
      </c>
      <c r="E1212" s="27" t="s">
        <v>4668</v>
      </c>
      <c r="F1212" s="28" t="s">
        <v>4635</v>
      </c>
      <c r="G1212" s="29">
        <v>2</v>
      </c>
      <c r="H1212" s="28">
        <v>0.016650000000000002</v>
      </c>
      <c r="I1212" s="30">
        <f>ROUND(G1212*H1212,P4)</f>
        <v>0</v>
      </c>
      <c r="L1212" s="31">
        <v>0</v>
      </c>
      <c r="M1212" s="24">
        <f>ROUND(G1212*L1212,P4)</f>
        <v>0</v>
      </c>
      <c r="N1212" s="25" t="s">
        <v>835</v>
      </c>
      <c r="O1212" s="32">
        <f>M1212*AA1212</f>
        <v>0</v>
      </c>
      <c r="P1212" s="1">
        <v>3</v>
      </c>
      <c r="AA1212" s="1">
        <f>IF(P1212=1,$O$3,IF(P1212=2,$O$4,$O$5))</f>
        <v>0</v>
      </c>
    </row>
    <row r="1213">
      <c r="A1213" s="1" t="s">
        <v>183</v>
      </c>
      <c r="E1213" s="27" t="s">
        <v>180</v>
      </c>
    </row>
    <row r="1214">
      <c r="A1214" s="1" t="s">
        <v>184</v>
      </c>
      <c r="E1214" s="33" t="s">
        <v>908</v>
      </c>
    </row>
    <row r="1215">
      <c r="A1215" s="1" t="s">
        <v>185</v>
      </c>
      <c r="E1215" s="27" t="s">
        <v>180</v>
      </c>
    </row>
    <row r="1216">
      <c r="A1216" s="1" t="s">
        <v>178</v>
      </c>
      <c r="B1216" s="1">
        <v>46</v>
      </c>
      <c r="C1216" s="26" t="s">
        <v>4669</v>
      </c>
      <c r="D1216" t="s">
        <v>180</v>
      </c>
      <c r="E1216" s="27" t="s">
        <v>4670</v>
      </c>
      <c r="F1216" s="28" t="s">
        <v>4635</v>
      </c>
      <c r="G1216" s="29">
        <v>2</v>
      </c>
      <c r="H1216" s="28">
        <v>0.00014999999999999999</v>
      </c>
      <c r="I1216" s="30">
        <f>ROUND(G1216*H1216,P4)</f>
        <v>0</v>
      </c>
      <c r="L1216" s="31">
        <v>0</v>
      </c>
      <c r="M1216" s="24">
        <f>ROUND(G1216*L1216,P4)</f>
        <v>0</v>
      </c>
      <c r="N1216" s="25" t="s">
        <v>835</v>
      </c>
      <c r="O1216" s="32">
        <f>M1216*AA1216</f>
        <v>0</v>
      </c>
      <c r="P1216" s="1">
        <v>3</v>
      </c>
      <c r="AA1216" s="1">
        <f>IF(P1216=1,$O$3,IF(P1216=2,$O$4,$O$5))</f>
        <v>0</v>
      </c>
    </row>
    <row r="1217">
      <c r="A1217" s="1" t="s">
        <v>183</v>
      </c>
      <c r="E1217" s="27" t="s">
        <v>180</v>
      </c>
    </row>
    <row r="1218">
      <c r="A1218" s="1" t="s">
        <v>184</v>
      </c>
      <c r="E1218" s="33" t="s">
        <v>908</v>
      </c>
    </row>
    <row r="1219">
      <c r="A1219" s="1" t="s">
        <v>185</v>
      </c>
      <c r="E1219" s="27" t="s">
        <v>180</v>
      </c>
    </row>
    <row r="1220">
      <c r="A1220" s="1" t="s">
        <v>178</v>
      </c>
      <c r="B1220" s="1">
        <v>50</v>
      </c>
      <c r="C1220" s="26" t="s">
        <v>4671</v>
      </c>
      <c r="D1220" t="s">
        <v>180</v>
      </c>
      <c r="E1220" s="27" t="s">
        <v>4672</v>
      </c>
      <c r="F1220" s="28" t="s">
        <v>374</v>
      </c>
      <c r="G1220" s="29">
        <v>0.034000000000000002</v>
      </c>
      <c r="H1220" s="28">
        <v>0</v>
      </c>
      <c r="I1220" s="30">
        <f>ROUND(G1220*H1220,P4)</f>
        <v>0</v>
      </c>
      <c r="L1220" s="31">
        <v>0</v>
      </c>
      <c r="M1220" s="24">
        <f>ROUND(G1220*L1220,P4)</f>
        <v>0</v>
      </c>
      <c r="N1220" s="25" t="s">
        <v>835</v>
      </c>
      <c r="O1220" s="32">
        <f>M1220*AA1220</f>
        <v>0</v>
      </c>
      <c r="P1220" s="1">
        <v>3</v>
      </c>
      <c r="AA1220" s="1">
        <f>IF(P1220=1,$O$3,IF(P1220=2,$O$4,$O$5))</f>
        <v>0</v>
      </c>
    </row>
    <row r="1221">
      <c r="A1221" s="1" t="s">
        <v>183</v>
      </c>
      <c r="E1221" s="27" t="s">
        <v>180</v>
      </c>
    </row>
    <row r="1222">
      <c r="A1222" s="1" t="s">
        <v>184</v>
      </c>
      <c r="E1222" s="33" t="s">
        <v>4673</v>
      </c>
    </row>
    <row r="1223">
      <c r="A1223" s="1" t="s">
        <v>185</v>
      </c>
      <c r="E1223" s="27" t="s">
        <v>180</v>
      </c>
    </row>
    <row r="1224">
      <c r="A1224" s="1" t="s">
        <v>2850</v>
      </c>
      <c r="C1224" s="22" t="s">
        <v>4674</v>
      </c>
      <c r="E1224" s="23" t="s">
        <v>4675</v>
      </c>
      <c r="L1224" s="24">
        <f>L1225+L1286+L1367+L1388+L1425+L1470+L1567+L1620</f>
        <v>0</v>
      </c>
      <c r="M1224" s="24">
        <f>M1225+M1286+M1367+M1388+M1425+M1470+M1567+M1620</f>
        <v>0</v>
      </c>
      <c r="N1224" s="25"/>
    </row>
    <row r="1225">
      <c r="A1225" s="1" t="s">
        <v>175</v>
      </c>
      <c r="C1225" s="22" t="s">
        <v>176</v>
      </c>
      <c r="E1225" s="23" t="s">
        <v>4676</v>
      </c>
      <c r="L1225" s="24">
        <f>SUMIFS(L1226:L1285,A1226:A1285,"P")</f>
        <v>0</v>
      </c>
      <c r="M1225" s="24">
        <f>SUMIFS(M1226:M1285,A1226:A1285,"P")</f>
        <v>0</v>
      </c>
      <c r="N1225" s="25"/>
    </row>
    <row r="1226" ht="25.5">
      <c r="A1226" s="1" t="s">
        <v>178</v>
      </c>
      <c r="B1226" s="1">
        <v>15</v>
      </c>
      <c r="C1226" s="26" t="s">
        <v>4677</v>
      </c>
      <c r="D1226" t="s">
        <v>180</v>
      </c>
      <c r="E1226" s="27" t="s">
        <v>4678</v>
      </c>
      <c r="F1226" s="28" t="s">
        <v>1422</v>
      </c>
      <c r="G1226" s="29">
        <v>2</v>
      </c>
      <c r="H1226" s="28">
        <v>0</v>
      </c>
      <c r="I1226" s="30">
        <f>ROUND(G1226*H1226,P4)</f>
        <v>0</v>
      </c>
      <c r="L1226" s="31">
        <v>0</v>
      </c>
      <c r="M1226" s="24">
        <f>ROUND(G1226*L1226,P4)</f>
        <v>0</v>
      </c>
      <c r="N1226" s="25" t="s">
        <v>180</v>
      </c>
      <c r="O1226" s="32">
        <f>M1226*AA1226</f>
        <v>0</v>
      </c>
      <c r="P1226" s="1">
        <v>3</v>
      </c>
      <c r="AA1226" s="1">
        <f>IF(P1226=1,$O$3,IF(P1226=2,$O$4,$O$5))</f>
        <v>0</v>
      </c>
    </row>
    <row r="1227">
      <c r="A1227" s="1" t="s">
        <v>183</v>
      </c>
      <c r="E1227" s="27" t="s">
        <v>180</v>
      </c>
    </row>
    <row r="1228">
      <c r="A1228" s="1" t="s">
        <v>184</v>
      </c>
      <c r="E1228" s="33" t="s">
        <v>908</v>
      </c>
    </row>
    <row r="1229">
      <c r="A1229" s="1" t="s">
        <v>185</v>
      </c>
      <c r="E1229" s="27" t="s">
        <v>180</v>
      </c>
    </row>
    <row r="1230" ht="25.5">
      <c r="A1230" s="1" t="s">
        <v>178</v>
      </c>
      <c r="B1230" s="1">
        <v>16</v>
      </c>
      <c r="C1230" s="26" t="s">
        <v>4679</v>
      </c>
      <c r="D1230" t="s">
        <v>180</v>
      </c>
      <c r="E1230" s="27" t="s">
        <v>4680</v>
      </c>
      <c r="F1230" s="28" t="s">
        <v>1422</v>
      </c>
      <c r="G1230" s="29">
        <v>1</v>
      </c>
      <c r="H1230" s="28">
        <v>0</v>
      </c>
      <c r="I1230" s="30">
        <f>ROUND(G1230*H1230,P4)</f>
        <v>0</v>
      </c>
      <c r="L1230" s="31">
        <v>0</v>
      </c>
      <c r="M1230" s="24">
        <f>ROUND(G1230*L1230,P4)</f>
        <v>0</v>
      </c>
      <c r="N1230" s="25" t="s">
        <v>180</v>
      </c>
      <c r="O1230" s="32">
        <f>M1230*AA1230</f>
        <v>0</v>
      </c>
      <c r="P1230" s="1">
        <v>3</v>
      </c>
      <c r="AA1230" s="1">
        <f>IF(P1230=1,$O$3,IF(P1230=2,$O$4,$O$5))</f>
        <v>0</v>
      </c>
    </row>
    <row r="1231">
      <c r="A1231" s="1" t="s">
        <v>183</v>
      </c>
      <c r="E1231" s="27" t="s">
        <v>180</v>
      </c>
    </row>
    <row r="1232">
      <c r="A1232" s="1" t="s">
        <v>184</v>
      </c>
      <c r="E1232" s="33" t="s">
        <v>961</v>
      </c>
    </row>
    <row r="1233">
      <c r="A1233" s="1" t="s">
        <v>185</v>
      </c>
      <c r="E1233" s="27" t="s">
        <v>180</v>
      </c>
    </row>
    <row r="1234">
      <c r="A1234" s="1" t="s">
        <v>178</v>
      </c>
      <c r="B1234" s="1">
        <v>17</v>
      </c>
      <c r="C1234" s="26" t="s">
        <v>4681</v>
      </c>
      <c r="D1234" t="s">
        <v>180</v>
      </c>
      <c r="E1234" s="27" t="s">
        <v>4682</v>
      </c>
      <c r="F1234" s="28" t="s">
        <v>1422</v>
      </c>
      <c r="G1234" s="29">
        <v>1</v>
      </c>
      <c r="H1234" s="28">
        <v>0</v>
      </c>
      <c r="I1234" s="30">
        <f>ROUND(G1234*H1234,P4)</f>
        <v>0</v>
      </c>
      <c r="L1234" s="31">
        <v>0</v>
      </c>
      <c r="M1234" s="24">
        <f>ROUND(G1234*L1234,P4)</f>
        <v>0</v>
      </c>
      <c r="N1234" s="25" t="s">
        <v>180</v>
      </c>
      <c r="O1234" s="32">
        <f>M1234*AA1234</f>
        <v>0</v>
      </c>
      <c r="P1234" s="1">
        <v>3</v>
      </c>
      <c r="AA1234" s="1">
        <f>IF(P1234=1,$O$3,IF(P1234=2,$O$4,$O$5))</f>
        <v>0</v>
      </c>
    </row>
    <row r="1235">
      <c r="A1235" s="1" t="s">
        <v>183</v>
      </c>
      <c r="E1235" s="27" t="s">
        <v>180</v>
      </c>
    </row>
    <row r="1236">
      <c r="A1236" s="1" t="s">
        <v>184</v>
      </c>
      <c r="E1236" s="33" t="s">
        <v>961</v>
      </c>
    </row>
    <row r="1237">
      <c r="A1237" s="1" t="s">
        <v>185</v>
      </c>
      <c r="E1237" s="27" t="s">
        <v>180</v>
      </c>
    </row>
    <row r="1238">
      <c r="A1238" s="1" t="s">
        <v>178</v>
      </c>
      <c r="B1238" s="1">
        <v>18</v>
      </c>
      <c r="C1238" s="26" t="s">
        <v>4683</v>
      </c>
      <c r="D1238" t="s">
        <v>180</v>
      </c>
      <c r="E1238" s="27" t="s">
        <v>4684</v>
      </c>
      <c r="F1238" s="28" t="s">
        <v>1422</v>
      </c>
      <c r="G1238" s="29">
        <v>1</v>
      </c>
      <c r="H1238" s="28">
        <v>0</v>
      </c>
      <c r="I1238" s="30">
        <f>ROUND(G1238*H1238,P4)</f>
        <v>0</v>
      </c>
      <c r="L1238" s="31">
        <v>0</v>
      </c>
      <c r="M1238" s="24">
        <f>ROUND(G1238*L1238,P4)</f>
        <v>0</v>
      </c>
      <c r="N1238" s="25" t="s">
        <v>180</v>
      </c>
      <c r="O1238" s="32">
        <f>M1238*AA1238</f>
        <v>0</v>
      </c>
      <c r="P1238" s="1">
        <v>3</v>
      </c>
      <c r="AA1238" s="1">
        <f>IF(P1238=1,$O$3,IF(P1238=2,$O$4,$O$5))</f>
        <v>0</v>
      </c>
    </row>
    <row r="1239">
      <c r="A1239" s="1" t="s">
        <v>183</v>
      </c>
      <c r="E1239" s="27" t="s">
        <v>180</v>
      </c>
    </row>
    <row r="1240">
      <c r="A1240" s="1" t="s">
        <v>184</v>
      </c>
      <c r="E1240" s="33" t="s">
        <v>961</v>
      </c>
    </row>
    <row r="1241">
      <c r="A1241" s="1" t="s">
        <v>185</v>
      </c>
      <c r="E1241" s="27" t="s">
        <v>180</v>
      </c>
    </row>
    <row r="1242">
      <c r="A1242" s="1" t="s">
        <v>178</v>
      </c>
      <c r="B1242" s="1">
        <v>19</v>
      </c>
      <c r="C1242" s="26" t="s">
        <v>4685</v>
      </c>
      <c r="D1242" t="s">
        <v>180</v>
      </c>
      <c r="E1242" s="27" t="s">
        <v>4686</v>
      </c>
      <c r="F1242" s="28" t="s">
        <v>1422</v>
      </c>
      <c r="G1242" s="29">
        <v>3</v>
      </c>
      <c r="H1242" s="28">
        <v>0</v>
      </c>
      <c r="I1242" s="30">
        <f>ROUND(G1242*H1242,P4)</f>
        <v>0</v>
      </c>
      <c r="L1242" s="31">
        <v>0</v>
      </c>
      <c r="M1242" s="24">
        <f>ROUND(G1242*L1242,P4)</f>
        <v>0</v>
      </c>
      <c r="N1242" s="25" t="s">
        <v>180</v>
      </c>
      <c r="O1242" s="32">
        <f>M1242*AA1242</f>
        <v>0</v>
      </c>
      <c r="P1242" s="1">
        <v>3</v>
      </c>
      <c r="AA1242" s="1">
        <f>IF(P1242=1,$O$3,IF(P1242=2,$O$4,$O$5))</f>
        <v>0</v>
      </c>
    </row>
    <row r="1243">
      <c r="A1243" s="1" t="s">
        <v>183</v>
      </c>
      <c r="E1243" s="27" t="s">
        <v>180</v>
      </c>
    </row>
    <row r="1244">
      <c r="A1244" s="1" t="s">
        <v>184</v>
      </c>
      <c r="E1244" s="33" t="s">
        <v>962</v>
      </c>
    </row>
    <row r="1245">
      <c r="A1245" s="1" t="s">
        <v>185</v>
      </c>
      <c r="E1245" s="27" t="s">
        <v>180</v>
      </c>
    </row>
    <row r="1246">
      <c r="A1246" s="1" t="s">
        <v>178</v>
      </c>
      <c r="B1246" s="1">
        <v>20</v>
      </c>
      <c r="C1246" s="26" t="s">
        <v>4687</v>
      </c>
      <c r="D1246" t="s">
        <v>180</v>
      </c>
      <c r="E1246" s="27" t="s">
        <v>4688</v>
      </c>
      <c r="F1246" s="28" t="s">
        <v>1422</v>
      </c>
      <c r="G1246" s="29">
        <v>2</v>
      </c>
      <c r="H1246" s="28">
        <v>0</v>
      </c>
      <c r="I1246" s="30">
        <f>ROUND(G1246*H1246,P4)</f>
        <v>0</v>
      </c>
      <c r="L1246" s="31">
        <v>0</v>
      </c>
      <c r="M1246" s="24">
        <f>ROUND(G1246*L1246,P4)</f>
        <v>0</v>
      </c>
      <c r="N1246" s="25" t="s">
        <v>180</v>
      </c>
      <c r="O1246" s="32">
        <f>M1246*AA1246</f>
        <v>0</v>
      </c>
      <c r="P1246" s="1">
        <v>3</v>
      </c>
      <c r="AA1246" s="1">
        <f>IF(P1246=1,$O$3,IF(P1246=2,$O$4,$O$5))</f>
        <v>0</v>
      </c>
    </row>
    <row r="1247">
      <c r="A1247" s="1" t="s">
        <v>183</v>
      </c>
      <c r="E1247" s="27" t="s">
        <v>180</v>
      </c>
    </row>
    <row r="1248">
      <c r="A1248" s="1" t="s">
        <v>184</v>
      </c>
      <c r="E1248" s="33" t="s">
        <v>908</v>
      </c>
    </row>
    <row r="1249">
      <c r="A1249" s="1" t="s">
        <v>185</v>
      </c>
      <c r="E1249" s="27" t="s">
        <v>180</v>
      </c>
    </row>
    <row r="1250">
      <c r="A1250" s="1" t="s">
        <v>178</v>
      </c>
      <c r="B1250" s="1">
        <v>21</v>
      </c>
      <c r="C1250" s="26" t="s">
        <v>4689</v>
      </c>
      <c r="D1250" t="s">
        <v>180</v>
      </c>
      <c r="E1250" s="27" t="s">
        <v>4690</v>
      </c>
      <c r="F1250" s="28" t="s">
        <v>1422</v>
      </c>
      <c r="G1250" s="29">
        <v>1</v>
      </c>
      <c r="H1250" s="28">
        <v>0</v>
      </c>
      <c r="I1250" s="30">
        <f>ROUND(G1250*H1250,P4)</f>
        <v>0</v>
      </c>
      <c r="L1250" s="31">
        <v>0</v>
      </c>
      <c r="M1250" s="24">
        <f>ROUND(G1250*L1250,P4)</f>
        <v>0</v>
      </c>
      <c r="N1250" s="25" t="s">
        <v>180</v>
      </c>
      <c r="O1250" s="32">
        <f>M1250*AA1250</f>
        <v>0</v>
      </c>
      <c r="P1250" s="1">
        <v>3</v>
      </c>
      <c r="AA1250" s="1">
        <f>IF(P1250=1,$O$3,IF(P1250=2,$O$4,$O$5))</f>
        <v>0</v>
      </c>
    </row>
    <row r="1251">
      <c r="A1251" s="1" t="s">
        <v>183</v>
      </c>
      <c r="E1251" s="27" t="s">
        <v>180</v>
      </c>
    </row>
    <row r="1252">
      <c r="A1252" s="1" t="s">
        <v>184</v>
      </c>
      <c r="E1252" s="33" t="s">
        <v>961</v>
      </c>
    </row>
    <row r="1253">
      <c r="A1253" s="1" t="s">
        <v>185</v>
      </c>
      <c r="E1253" s="27" t="s">
        <v>180</v>
      </c>
    </row>
    <row r="1254">
      <c r="A1254" s="1" t="s">
        <v>178</v>
      </c>
      <c r="B1254" s="1">
        <v>22</v>
      </c>
      <c r="C1254" s="26" t="s">
        <v>4691</v>
      </c>
      <c r="D1254" t="s">
        <v>180</v>
      </c>
      <c r="E1254" s="27" t="s">
        <v>4692</v>
      </c>
      <c r="F1254" s="28" t="s">
        <v>1422</v>
      </c>
      <c r="G1254" s="29">
        <v>1</v>
      </c>
      <c r="H1254" s="28">
        <v>0</v>
      </c>
      <c r="I1254" s="30">
        <f>ROUND(G1254*H1254,P4)</f>
        <v>0</v>
      </c>
      <c r="L1254" s="31">
        <v>0</v>
      </c>
      <c r="M1254" s="24">
        <f>ROUND(G1254*L1254,P4)</f>
        <v>0</v>
      </c>
      <c r="N1254" s="25" t="s">
        <v>180</v>
      </c>
      <c r="O1254" s="32">
        <f>M1254*AA1254</f>
        <v>0</v>
      </c>
      <c r="P1254" s="1">
        <v>3</v>
      </c>
      <c r="AA1254" s="1">
        <f>IF(P1254=1,$O$3,IF(P1254=2,$O$4,$O$5))</f>
        <v>0</v>
      </c>
    </row>
    <row r="1255">
      <c r="A1255" s="1" t="s">
        <v>183</v>
      </c>
      <c r="E1255" s="27" t="s">
        <v>180</v>
      </c>
    </row>
    <row r="1256">
      <c r="A1256" s="1" t="s">
        <v>184</v>
      </c>
      <c r="E1256" s="33" t="s">
        <v>961</v>
      </c>
    </row>
    <row r="1257">
      <c r="A1257" s="1" t="s">
        <v>185</v>
      </c>
      <c r="E1257" s="27" t="s">
        <v>180</v>
      </c>
    </row>
    <row r="1258">
      <c r="A1258" s="1" t="s">
        <v>178</v>
      </c>
      <c r="B1258" s="1">
        <v>23</v>
      </c>
      <c r="C1258" s="26" t="s">
        <v>4693</v>
      </c>
      <c r="D1258" t="s">
        <v>180</v>
      </c>
      <c r="E1258" s="27" t="s">
        <v>4694</v>
      </c>
      <c r="F1258" s="28" t="s">
        <v>1422</v>
      </c>
      <c r="G1258" s="29">
        <v>2</v>
      </c>
      <c r="H1258" s="28">
        <v>0</v>
      </c>
      <c r="I1258" s="30">
        <f>ROUND(G1258*H1258,P4)</f>
        <v>0</v>
      </c>
      <c r="L1258" s="31">
        <v>0</v>
      </c>
      <c r="M1258" s="24">
        <f>ROUND(G1258*L1258,P4)</f>
        <v>0</v>
      </c>
      <c r="N1258" s="25" t="s">
        <v>180</v>
      </c>
      <c r="O1258" s="32">
        <f>M1258*AA1258</f>
        <v>0</v>
      </c>
      <c r="P1258" s="1">
        <v>3</v>
      </c>
      <c r="AA1258" s="1">
        <f>IF(P1258=1,$O$3,IF(P1258=2,$O$4,$O$5))</f>
        <v>0</v>
      </c>
    </row>
    <row r="1259">
      <c r="A1259" s="1" t="s">
        <v>183</v>
      </c>
      <c r="E1259" s="27" t="s">
        <v>180</v>
      </c>
    </row>
    <row r="1260">
      <c r="A1260" s="1" t="s">
        <v>184</v>
      </c>
      <c r="E1260" s="33" t="s">
        <v>908</v>
      </c>
    </row>
    <row r="1261">
      <c r="A1261" s="1" t="s">
        <v>185</v>
      </c>
      <c r="E1261" s="27" t="s">
        <v>180</v>
      </c>
    </row>
    <row r="1262">
      <c r="A1262" s="1" t="s">
        <v>178</v>
      </c>
      <c r="B1262" s="1">
        <v>24</v>
      </c>
      <c r="C1262" s="26" t="s">
        <v>4695</v>
      </c>
      <c r="D1262" t="s">
        <v>180</v>
      </c>
      <c r="E1262" s="27" t="s">
        <v>4696</v>
      </c>
      <c r="F1262" s="28" t="s">
        <v>1422</v>
      </c>
      <c r="G1262" s="29">
        <v>5</v>
      </c>
      <c r="H1262" s="28">
        <v>0</v>
      </c>
      <c r="I1262" s="30">
        <f>ROUND(G1262*H1262,P4)</f>
        <v>0</v>
      </c>
      <c r="L1262" s="31">
        <v>0</v>
      </c>
      <c r="M1262" s="24">
        <f>ROUND(G1262*L1262,P4)</f>
        <v>0</v>
      </c>
      <c r="N1262" s="25" t="s">
        <v>180</v>
      </c>
      <c r="O1262" s="32">
        <f>M1262*AA1262</f>
        <v>0</v>
      </c>
      <c r="P1262" s="1">
        <v>3</v>
      </c>
      <c r="AA1262" s="1">
        <f>IF(P1262=1,$O$3,IF(P1262=2,$O$4,$O$5))</f>
        <v>0</v>
      </c>
    </row>
    <row r="1263">
      <c r="A1263" s="1" t="s">
        <v>183</v>
      </c>
      <c r="E1263" s="27" t="s">
        <v>180</v>
      </c>
    </row>
    <row r="1264">
      <c r="A1264" s="1" t="s">
        <v>184</v>
      </c>
      <c r="E1264" s="33" t="s">
        <v>957</v>
      </c>
    </row>
    <row r="1265">
      <c r="A1265" s="1" t="s">
        <v>185</v>
      </c>
      <c r="E1265" s="27" t="s">
        <v>180</v>
      </c>
    </row>
    <row r="1266">
      <c r="A1266" s="1" t="s">
        <v>178</v>
      </c>
      <c r="B1266" s="1">
        <v>25</v>
      </c>
      <c r="C1266" s="26" t="s">
        <v>4697</v>
      </c>
      <c r="D1266" t="s">
        <v>180</v>
      </c>
      <c r="E1266" s="27" t="s">
        <v>4698</v>
      </c>
      <c r="F1266" s="28" t="s">
        <v>1422</v>
      </c>
      <c r="G1266" s="29">
        <v>2</v>
      </c>
      <c r="H1266" s="28">
        <v>0</v>
      </c>
      <c r="I1266" s="30">
        <f>ROUND(G1266*H1266,P4)</f>
        <v>0</v>
      </c>
      <c r="L1266" s="31">
        <v>0</v>
      </c>
      <c r="M1266" s="24">
        <f>ROUND(G1266*L1266,P4)</f>
        <v>0</v>
      </c>
      <c r="N1266" s="25" t="s">
        <v>180</v>
      </c>
      <c r="O1266" s="32">
        <f>M1266*AA1266</f>
        <v>0</v>
      </c>
      <c r="P1266" s="1">
        <v>3</v>
      </c>
      <c r="AA1266" s="1">
        <f>IF(P1266=1,$O$3,IF(P1266=2,$O$4,$O$5))</f>
        <v>0</v>
      </c>
    </row>
    <row r="1267">
      <c r="A1267" s="1" t="s">
        <v>183</v>
      </c>
      <c r="E1267" s="27" t="s">
        <v>180</v>
      </c>
    </row>
    <row r="1268">
      <c r="A1268" s="1" t="s">
        <v>184</v>
      </c>
      <c r="E1268" s="33" t="s">
        <v>908</v>
      </c>
    </row>
    <row r="1269">
      <c r="A1269" s="1" t="s">
        <v>185</v>
      </c>
      <c r="E1269" s="27" t="s">
        <v>180</v>
      </c>
    </row>
    <row r="1270">
      <c r="A1270" s="1" t="s">
        <v>178</v>
      </c>
      <c r="B1270" s="1">
        <v>26</v>
      </c>
      <c r="C1270" s="26" t="s">
        <v>4699</v>
      </c>
      <c r="D1270" t="s">
        <v>180</v>
      </c>
      <c r="E1270" s="27" t="s">
        <v>4700</v>
      </c>
      <c r="F1270" s="28" t="s">
        <v>1422</v>
      </c>
      <c r="G1270" s="29">
        <v>2</v>
      </c>
      <c r="H1270" s="28">
        <v>0</v>
      </c>
      <c r="I1270" s="30">
        <f>ROUND(G1270*H1270,P4)</f>
        <v>0</v>
      </c>
      <c r="L1270" s="31">
        <v>0</v>
      </c>
      <c r="M1270" s="24">
        <f>ROUND(G1270*L1270,P4)</f>
        <v>0</v>
      </c>
      <c r="N1270" s="25" t="s">
        <v>180</v>
      </c>
      <c r="O1270" s="32">
        <f>M1270*AA1270</f>
        <v>0</v>
      </c>
      <c r="P1270" s="1">
        <v>3</v>
      </c>
      <c r="AA1270" s="1">
        <f>IF(P1270=1,$O$3,IF(P1270=2,$O$4,$O$5))</f>
        <v>0</v>
      </c>
    </row>
    <row r="1271">
      <c r="A1271" s="1" t="s">
        <v>183</v>
      </c>
      <c r="E1271" s="27" t="s">
        <v>180</v>
      </c>
    </row>
    <row r="1272">
      <c r="A1272" s="1" t="s">
        <v>184</v>
      </c>
      <c r="E1272" s="33" t="s">
        <v>908</v>
      </c>
    </row>
    <row r="1273">
      <c r="A1273" s="1" t="s">
        <v>185</v>
      </c>
      <c r="E1273" s="27" t="s">
        <v>180</v>
      </c>
    </row>
    <row r="1274">
      <c r="A1274" s="1" t="s">
        <v>178</v>
      </c>
      <c r="B1274" s="1">
        <v>27</v>
      </c>
      <c r="C1274" s="26" t="s">
        <v>4701</v>
      </c>
      <c r="D1274" t="s">
        <v>180</v>
      </c>
      <c r="E1274" s="27" t="s">
        <v>4702</v>
      </c>
      <c r="F1274" s="28" t="s">
        <v>4703</v>
      </c>
      <c r="G1274" s="29">
        <v>4</v>
      </c>
      <c r="H1274" s="28">
        <v>0</v>
      </c>
      <c r="I1274" s="30">
        <f>ROUND(G1274*H1274,P4)</f>
        <v>0</v>
      </c>
      <c r="L1274" s="31">
        <v>0</v>
      </c>
      <c r="M1274" s="24">
        <f>ROUND(G1274*L1274,P4)</f>
        <v>0</v>
      </c>
      <c r="N1274" s="25" t="s">
        <v>180</v>
      </c>
      <c r="O1274" s="32">
        <f>M1274*AA1274</f>
        <v>0</v>
      </c>
      <c r="P1274" s="1">
        <v>3</v>
      </c>
      <c r="AA1274" s="1">
        <f>IF(P1274=1,$O$3,IF(P1274=2,$O$4,$O$5))</f>
        <v>0</v>
      </c>
    </row>
    <row r="1275">
      <c r="A1275" s="1" t="s">
        <v>183</v>
      </c>
      <c r="E1275" s="27" t="s">
        <v>180</v>
      </c>
    </row>
    <row r="1276">
      <c r="A1276" s="1" t="s">
        <v>184</v>
      </c>
      <c r="E1276" s="33" t="s">
        <v>2180</v>
      </c>
    </row>
    <row r="1277">
      <c r="A1277" s="1" t="s">
        <v>185</v>
      </c>
      <c r="E1277" s="27" t="s">
        <v>180</v>
      </c>
    </row>
    <row r="1278" ht="25.5">
      <c r="A1278" s="1" t="s">
        <v>178</v>
      </c>
      <c r="B1278" s="1">
        <v>28</v>
      </c>
      <c r="C1278" s="26" t="s">
        <v>4704</v>
      </c>
      <c r="D1278" t="s">
        <v>180</v>
      </c>
      <c r="E1278" s="27" t="s">
        <v>4705</v>
      </c>
      <c r="F1278" s="28" t="s">
        <v>4635</v>
      </c>
      <c r="G1278" s="29">
        <v>1</v>
      </c>
      <c r="H1278" s="28">
        <v>0</v>
      </c>
      <c r="I1278" s="30">
        <f>ROUND(G1278*H1278,P4)</f>
        <v>0</v>
      </c>
      <c r="L1278" s="31">
        <v>0</v>
      </c>
      <c r="M1278" s="24">
        <f>ROUND(G1278*L1278,P4)</f>
        <v>0</v>
      </c>
      <c r="N1278" s="25" t="s">
        <v>180</v>
      </c>
      <c r="O1278" s="32">
        <f>M1278*AA1278</f>
        <v>0</v>
      </c>
      <c r="P1278" s="1">
        <v>3</v>
      </c>
      <c r="AA1278" s="1">
        <f>IF(P1278=1,$O$3,IF(P1278=2,$O$4,$O$5))</f>
        <v>0</v>
      </c>
    </row>
    <row r="1279">
      <c r="A1279" s="1" t="s">
        <v>183</v>
      </c>
      <c r="E1279" s="27" t="s">
        <v>180</v>
      </c>
    </row>
    <row r="1280">
      <c r="A1280" s="1" t="s">
        <v>184</v>
      </c>
      <c r="E1280" s="33" t="s">
        <v>961</v>
      </c>
    </row>
    <row r="1281">
      <c r="A1281" s="1" t="s">
        <v>185</v>
      </c>
      <c r="E1281" s="27" t="s">
        <v>180</v>
      </c>
    </row>
    <row r="1282" ht="38.25">
      <c r="A1282" s="1" t="s">
        <v>178</v>
      </c>
      <c r="B1282" s="1">
        <v>99</v>
      </c>
      <c r="C1282" s="26" t="s">
        <v>4706</v>
      </c>
      <c r="D1282" t="s">
        <v>180</v>
      </c>
      <c r="E1282" s="27" t="s">
        <v>4707</v>
      </c>
      <c r="F1282" s="28" t="s">
        <v>1422</v>
      </c>
      <c r="G1282" s="29">
        <v>1</v>
      </c>
      <c r="H1282" s="28">
        <v>0</v>
      </c>
      <c r="I1282" s="30">
        <f>ROUND(G1282*H1282,P4)</f>
        <v>0</v>
      </c>
      <c r="L1282" s="31">
        <v>0</v>
      </c>
      <c r="M1282" s="24">
        <f>ROUND(G1282*L1282,P4)</f>
        <v>0</v>
      </c>
      <c r="N1282" s="25" t="s">
        <v>180</v>
      </c>
      <c r="O1282" s="32">
        <f>M1282*AA1282</f>
        <v>0</v>
      </c>
      <c r="P1282" s="1">
        <v>3</v>
      </c>
      <c r="AA1282" s="1">
        <f>IF(P1282=1,$O$3,IF(P1282=2,$O$4,$O$5))</f>
        <v>0</v>
      </c>
    </row>
    <row r="1283">
      <c r="A1283" s="1" t="s">
        <v>183</v>
      </c>
      <c r="E1283" s="27" t="s">
        <v>180</v>
      </c>
    </row>
    <row r="1284">
      <c r="A1284" s="1" t="s">
        <v>184</v>
      </c>
      <c r="E1284" s="33" t="s">
        <v>961</v>
      </c>
    </row>
    <row r="1285">
      <c r="A1285" s="1" t="s">
        <v>185</v>
      </c>
      <c r="E1285" s="27" t="s">
        <v>180</v>
      </c>
    </row>
    <row r="1286">
      <c r="A1286" s="1" t="s">
        <v>175</v>
      </c>
      <c r="C1286" s="22" t="s">
        <v>594</v>
      </c>
      <c r="E1286" s="23" t="s">
        <v>4708</v>
      </c>
      <c r="L1286" s="24">
        <f>SUMIFS(L1287:L1366,A1287:A1366,"P")</f>
        <v>0</v>
      </c>
      <c r="M1286" s="24">
        <f>SUMIFS(M1287:M1366,A1287:A1366,"P")</f>
        <v>0</v>
      </c>
      <c r="N1286" s="25"/>
    </row>
    <row r="1287" ht="25.5">
      <c r="A1287" s="1" t="s">
        <v>178</v>
      </c>
      <c r="B1287" s="1">
        <v>29</v>
      </c>
      <c r="C1287" s="26" t="s">
        <v>4709</v>
      </c>
      <c r="D1287" t="s">
        <v>180</v>
      </c>
      <c r="E1287" s="27" t="s">
        <v>4710</v>
      </c>
      <c r="F1287" s="28" t="s">
        <v>1422</v>
      </c>
      <c r="G1287" s="29">
        <v>1</v>
      </c>
      <c r="H1287" s="28">
        <v>0</v>
      </c>
      <c r="I1287" s="30">
        <f>ROUND(G1287*H1287,P4)</f>
        <v>0</v>
      </c>
      <c r="L1287" s="31">
        <v>0</v>
      </c>
      <c r="M1287" s="24">
        <f>ROUND(G1287*L1287,P4)</f>
        <v>0</v>
      </c>
      <c r="N1287" s="25" t="s">
        <v>180</v>
      </c>
      <c r="O1287" s="32">
        <f>M1287*AA1287</f>
        <v>0</v>
      </c>
      <c r="P1287" s="1">
        <v>3</v>
      </c>
      <c r="AA1287" s="1">
        <f>IF(P1287=1,$O$3,IF(P1287=2,$O$4,$O$5))</f>
        <v>0</v>
      </c>
    </row>
    <row r="1288">
      <c r="A1288" s="1" t="s">
        <v>183</v>
      </c>
      <c r="E1288" s="27" t="s">
        <v>180</v>
      </c>
    </row>
    <row r="1289">
      <c r="A1289" s="1" t="s">
        <v>184</v>
      </c>
      <c r="E1289" s="33" t="s">
        <v>961</v>
      </c>
    </row>
    <row r="1290">
      <c r="A1290" s="1" t="s">
        <v>185</v>
      </c>
      <c r="E1290" s="27" t="s">
        <v>180</v>
      </c>
    </row>
    <row r="1291" ht="38.25">
      <c r="A1291" s="1" t="s">
        <v>178</v>
      </c>
      <c r="B1291" s="1">
        <v>30</v>
      </c>
      <c r="C1291" s="26" t="s">
        <v>4711</v>
      </c>
      <c r="D1291" t="s">
        <v>180</v>
      </c>
      <c r="E1291" s="27" t="s">
        <v>4712</v>
      </c>
      <c r="F1291" s="28" t="s">
        <v>1422</v>
      </c>
      <c r="G1291" s="29">
        <v>1</v>
      </c>
      <c r="H1291" s="28">
        <v>0</v>
      </c>
      <c r="I1291" s="30">
        <f>ROUND(G1291*H1291,P4)</f>
        <v>0</v>
      </c>
      <c r="L1291" s="31">
        <v>0</v>
      </c>
      <c r="M1291" s="24">
        <f>ROUND(G1291*L1291,P4)</f>
        <v>0</v>
      </c>
      <c r="N1291" s="25" t="s">
        <v>180</v>
      </c>
      <c r="O1291" s="32">
        <f>M1291*AA1291</f>
        <v>0</v>
      </c>
      <c r="P1291" s="1">
        <v>3</v>
      </c>
      <c r="AA1291" s="1">
        <f>IF(P1291=1,$O$3,IF(P1291=2,$O$4,$O$5))</f>
        <v>0</v>
      </c>
    </row>
    <row r="1292">
      <c r="A1292" s="1" t="s">
        <v>183</v>
      </c>
      <c r="E1292" s="27" t="s">
        <v>180</v>
      </c>
    </row>
    <row r="1293">
      <c r="A1293" s="1" t="s">
        <v>184</v>
      </c>
      <c r="E1293" s="33" t="s">
        <v>961</v>
      </c>
    </row>
    <row r="1294">
      <c r="A1294" s="1" t="s">
        <v>185</v>
      </c>
      <c r="E1294" s="27" t="s">
        <v>180</v>
      </c>
    </row>
    <row r="1295" ht="25.5">
      <c r="A1295" s="1" t="s">
        <v>178</v>
      </c>
      <c r="B1295" s="1">
        <v>31</v>
      </c>
      <c r="C1295" s="26" t="s">
        <v>4713</v>
      </c>
      <c r="D1295" t="s">
        <v>180</v>
      </c>
      <c r="E1295" s="27" t="s">
        <v>4714</v>
      </c>
      <c r="F1295" s="28" t="s">
        <v>1422</v>
      </c>
      <c r="G1295" s="29">
        <v>1</v>
      </c>
      <c r="H1295" s="28">
        <v>0</v>
      </c>
      <c r="I1295" s="30">
        <f>ROUND(G1295*H1295,P4)</f>
        <v>0</v>
      </c>
      <c r="L1295" s="31">
        <v>0</v>
      </c>
      <c r="M1295" s="24">
        <f>ROUND(G1295*L1295,P4)</f>
        <v>0</v>
      </c>
      <c r="N1295" s="25" t="s">
        <v>180</v>
      </c>
      <c r="O1295" s="32">
        <f>M1295*AA1295</f>
        <v>0</v>
      </c>
      <c r="P1295" s="1">
        <v>3</v>
      </c>
      <c r="AA1295" s="1">
        <f>IF(P1295=1,$O$3,IF(P1295=2,$O$4,$O$5))</f>
        <v>0</v>
      </c>
    </row>
    <row r="1296">
      <c r="A1296" s="1" t="s">
        <v>183</v>
      </c>
      <c r="E1296" s="27" t="s">
        <v>180</v>
      </c>
    </row>
    <row r="1297">
      <c r="A1297" s="1" t="s">
        <v>184</v>
      </c>
      <c r="E1297" s="33" t="s">
        <v>961</v>
      </c>
    </row>
    <row r="1298">
      <c r="A1298" s="1" t="s">
        <v>185</v>
      </c>
      <c r="E1298" s="27" t="s">
        <v>180</v>
      </c>
    </row>
    <row r="1299" ht="38.25">
      <c r="A1299" s="1" t="s">
        <v>178</v>
      </c>
      <c r="B1299" s="1">
        <v>32</v>
      </c>
      <c r="C1299" s="26" t="s">
        <v>4715</v>
      </c>
      <c r="D1299" t="s">
        <v>180</v>
      </c>
      <c r="E1299" s="27" t="s">
        <v>4716</v>
      </c>
      <c r="F1299" s="28" t="s">
        <v>1422</v>
      </c>
      <c r="G1299" s="29">
        <v>1</v>
      </c>
      <c r="H1299" s="28">
        <v>0</v>
      </c>
      <c r="I1299" s="30">
        <f>ROUND(G1299*H1299,P4)</f>
        <v>0</v>
      </c>
      <c r="L1299" s="31">
        <v>0</v>
      </c>
      <c r="M1299" s="24">
        <f>ROUND(G1299*L1299,P4)</f>
        <v>0</v>
      </c>
      <c r="N1299" s="25" t="s">
        <v>180</v>
      </c>
      <c r="O1299" s="32">
        <f>M1299*AA1299</f>
        <v>0</v>
      </c>
      <c r="P1299" s="1">
        <v>3</v>
      </c>
      <c r="AA1299" s="1">
        <f>IF(P1299=1,$O$3,IF(P1299=2,$O$4,$O$5))</f>
        <v>0</v>
      </c>
    </row>
    <row r="1300">
      <c r="A1300" s="1" t="s">
        <v>183</v>
      </c>
      <c r="E1300" s="27" t="s">
        <v>180</v>
      </c>
    </row>
    <row r="1301">
      <c r="A1301" s="1" t="s">
        <v>184</v>
      </c>
      <c r="E1301" s="33" t="s">
        <v>961</v>
      </c>
    </row>
    <row r="1302">
      <c r="A1302" s="1" t="s">
        <v>185</v>
      </c>
      <c r="E1302" s="27" t="s">
        <v>180</v>
      </c>
    </row>
    <row r="1303" ht="38.25">
      <c r="A1303" s="1" t="s">
        <v>178</v>
      </c>
      <c r="B1303" s="1">
        <v>33</v>
      </c>
      <c r="C1303" s="26" t="s">
        <v>4717</v>
      </c>
      <c r="D1303" t="s">
        <v>180</v>
      </c>
      <c r="E1303" s="27" t="s">
        <v>4718</v>
      </c>
      <c r="F1303" s="28" t="s">
        <v>1422</v>
      </c>
      <c r="G1303" s="29">
        <v>1</v>
      </c>
      <c r="H1303" s="28">
        <v>0</v>
      </c>
      <c r="I1303" s="30">
        <f>ROUND(G1303*H1303,P4)</f>
        <v>0</v>
      </c>
      <c r="L1303" s="31">
        <v>0</v>
      </c>
      <c r="M1303" s="24">
        <f>ROUND(G1303*L1303,P4)</f>
        <v>0</v>
      </c>
      <c r="N1303" s="25" t="s">
        <v>180</v>
      </c>
      <c r="O1303" s="32">
        <f>M1303*AA1303</f>
        <v>0</v>
      </c>
      <c r="P1303" s="1">
        <v>3</v>
      </c>
      <c r="AA1303" s="1">
        <f>IF(P1303=1,$O$3,IF(P1303=2,$O$4,$O$5))</f>
        <v>0</v>
      </c>
    </row>
    <row r="1304">
      <c r="A1304" s="1" t="s">
        <v>183</v>
      </c>
      <c r="E1304" s="27" t="s">
        <v>180</v>
      </c>
    </row>
    <row r="1305">
      <c r="A1305" s="1" t="s">
        <v>184</v>
      </c>
      <c r="E1305" s="33" t="s">
        <v>961</v>
      </c>
    </row>
    <row r="1306">
      <c r="A1306" s="1" t="s">
        <v>185</v>
      </c>
      <c r="E1306" s="27" t="s">
        <v>180</v>
      </c>
    </row>
    <row r="1307" ht="38.25">
      <c r="A1307" s="1" t="s">
        <v>178</v>
      </c>
      <c r="B1307" s="1">
        <v>34</v>
      </c>
      <c r="C1307" s="26" t="s">
        <v>4719</v>
      </c>
      <c r="D1307" t="s">
        <v>180</v>
      </c>
      <c r="E1307" s="27" t="s">
        <v>4720</v>
      </c>
      <c r="F1307" s="28" t="s">
        <v>1422</v>
      </c>
      <c r="G1307" s="29">
        <v>1</v>
      </c>
      <c r="H1307" s="28">
        <v>0</v>
      </c>
      <c r="I1307" s="30">
        <f>ROUND(G1307*H1307,P4)</f>
        <v>0</v>
      </c>
      <c r="L1307" s="31">
        <v>0</v>
      </c>
      <c r="M1307" s="24">
        <f>ROUND(G1307*L1307,P4)</f>
        <v>0</v>
      </c>
      <c r="N1307" s="25" t="s">
        <v>180</v>
      </c>
      <c r="O1307" s="32">
        <f>M1307*AA1307</f>
        <v>0</v>
      </c>
      <c r="P1307" s="1">
        <v>3</v>
      </c>
      <c r="AA1307" s="1">
        <f>IF(P1307=1,$O$3,IF(P1307=2,$O$4,$O$5))</f>
        <v>0</v>
      </c>
    </row>
    <row r="1308">
      <c r="A1308" s="1" t="s">
        <v>183</v>
      </c>
      <c r="E1308" s="27" t="s">
        <v>180</v>
      </c>
    </row>
    <row r="1309">
      <c r="A1309" s="1" t="s">
        <v>184</v>
      </c>
      <c r="E1309" s="33" t="s">
        <v>961</v>
      </c>
    </row>
    <row r="1310">
      <c r="A1310" s="1" t="s">
        <v>185</v>
      </c>
      <c r="E1310" s="27" t="s">
        <v>180</v>
      </c>
    </row>
    <row r="1311" ht="38.25">
      <c r="A1311" s="1" t="s">
        <v>178</v>
      </c>
      <c r="B1311" s="1">
        <v>35</v>
      </c>
      <c r="C1311" s="26" t="s">
        <v>4721</v>
      </c>
      <c r="D1311" t="s">
        <v>180</v>
      </c>
      <c r="E1311" s="27" t="s">
        <v>4722</v>
      </c>
      <c r="F1311" s="28" t="s">
        <v>683</v>
      </c>
      <c r="G1311" s="29">
        <v>2</v>
      </c>
      <c r="H1311" s="28">
        <v>0</v>
      </c>
      <c r="I1311" s="30">
        <f>ROUND(G1311*H1311,P4)</f>
        <v>0</v>
      </c>
      <c r="L1311" s="31">
        <v>0</v>
      </c>
      <c r="M1311" s="24">
        <f>ROUND(G1311*L1311,P4)</f>
        <v>0</v>
      </c>
      <c r="N1311" s="25" t="s">
        <v>180</v>
      </c>
      <c r="O1311" s="32">
        <f>M1311*AA1311</f>
        <v>0</v>
      </c>
      <c r="P1311" s="1">
        <v>3</v>
      </c>
      <c r="AA1311" s="1">
        <f>IF(P1311=1,$O$3,IF(P1311=2,$O$4,$O$5))</f>
        <v>0</v>
      </c>
    </row>
    <row r="1312">
      <c r="A1312" s="1" t="s">
        <v>183</v>
      </c>
      <c r="E1312" s="27" t="s">
        <v>180</v>
      </c>
    </row>
    <row r="1313">
      <c r="A1313" s="1" t="s">
        <v>184</v>
      </c>
      <c r="E1313" s="33" t="s">
        <v>908</v>
      </c>
    </row>
    <row r="1314">
      <c r="A1314" s="1" t="s">
        <v>185</v>
      </c>
      <c r="E1314" s="27" t="s">
        <v>180</v>
      </c>
    </row>
    <row r="1315" ht="38.25">
      <c r="A1315" s="1" t="s">
        <v>178</v>
      </c>
      <c r="B1315" s="1">
        <v>36</v>
      </c>
      <c r="C1315" s="26" t="s">
        <v>4723</v>
      </c>
      <c r="D1315" t="s">
        <v>180</v>
      </c>
      <c r="E1315" s="27" t="s">
        <v>4724</v>
      </c>
      <c r="F1315" s="28" t="s">
        <v>683</v>
      </c>
      <c r="G1315" s="29">
        <v>1</v>
      </c>
      <c r="H1315" s="28">
        <v>0</v>
      </c>
      <c r="I1315" s="30">
        <f>ROUND(G1315*H1315,P4)</f>
        <v>0</v>
      </c>
      <c r="L1315" s="31">
        <v>0</v>
      </c>
      <c r="M1315" s="24">
        <f>ROUND(G1315*L1315,P4)</f>
        <v>0</v>
      </c>
      <c r="N1315" s="25" t="s">
        <v>180</v>
      </c>
      <c r="O1315" s="32">
        <f>M1315*AA1315</f>
        <v>0</v>
      </c>
      <c r="P1315" s="1">
        <v>3</v>
      </c>
      <c r="AA1315" s="1">
        <f>IF(P1315=1,$O$3,IF(P1315=2,$O$4,$O$5))</f>
        <v>0</v>
      </c>
    </row>
    <row r="1316">
      <c r="A1316" s="1" t="s">
        <v>183</v>
      </c>
      <c r="E1316" s="27" t="s">
        <v>180</v>
      </c>
    </row>
    <row r="1317">
      <c r="A1317" s="1" t="s">
        <v>184</v>
      </c>
      <c r="E1317" s="33" t="s">
        <v>961</v>
      </c>
    </row>
    <row r="1318">
      <c r="A1318" s="1" t="s">
        <v>185</v>
      </c>
      <c r="E1318" s="27" t="s">
        <v>180</v>
      </c>
    </row>
    <row r="1319">
      <c r="A1319" s="1" t="s">
        <v>178</v>
      </c>
      <c r="B1319" s="1">
        <v>37</v>
      </c>
      <c r="C1319" s="26" t="s">
        <v>4725</v>
      </c>
      <c r="D1319" t="s">
        <v>180</v>
      </c>
      <c r="E1319" s="27" t="s">
        <v>4726</v>
      </c>
      <c r="F1319" s="28" t="s">
        <v>1422</v>
      </c>
      <c r="G1319" s="29">
        <v>3</v>
      </c>
      <c r="H1319" s="28">
        <v>0</v>
      </c>
      <c r="I1319" s="30">
        <f>ROUND(G1319*H1319,P4)</f>
        <v>0</v>
      </c>
      <c r="L1319" s="31">
        <v>0</v>
      </c>
      <c r="M1319" s="24">
        <f>ROUND(G1319*L1319,P4)</f>
        <v>0</v>
      </c>
      <c r="N1319" s="25" t="s">
        <v>180</v>
      </c>
      <c r="O1319" s="32">
        <f>M1319*AA1319</f>
        <v>0</v>
      </c>
      <c r="P1319" s="1">
        <v>3</v>
      </c>
      <c r="AA1319" s="1">
        <f>IF(P1319=1,$O$3,IF(P1319=2,$O$4,$O$5))</f>
        <v>0</v>
      </c>
    </row>
    <row r="1320">
      <c r="A1320" s="1" t="s">
        <v>183</v>
      </c>
      <c r="E1320" s="27" t="s">
        <v>180</v>
      </c>
    </row>
    <row r="1321">
      <c r="A1321" s="1" t="s">
        <v>184</v>
      </c>
      <c r="E1321" s="33" t="s">
        <v>962</v>
      </c>
    </row>
    <row r="1322">
      <c r="A1322" s="1" t="s">
        <v>185</v>
      </c>
      <c r="E1322" s="27" t="s">
        <v>180</v>
      </c>
    </row>
    <row r="1323">
      <c r="A1323" s="1" t="s">
        <v>178</v>
      </c>
      <c r="B1323" s="1">
        <v>38</v>
      </c>
      <c r="C1323" s="26" t="s">
        <v>4727</v>
      </c>
      <c r="D1323" t="s">
        <v>180</v>
      </c>
      <c r="E1323" s="27" t="s">
        <v>4728</v>
      </c>
      <c r="F1323" s="28" t="s">
        <v>1060</v>
      </c>
      <c r="G1323" s="29">
        <v>10</v>
      </c>
      <c r="H1323" s="28">
        <v>0</v>
      </c>
      <c r="I1323" s="30">
        <f>ROUND(G1323*H1323,P4)</f>
        <v>0</v>
      </c>
      <c r="L1323" s="31">
        <v>0</v>
      </c>
      <c r="M1323" s="24">
        <f>ROUND(G1323*L1323,P4)</f>
        <v>0</v>
      </c>
      <c r="N1323" s="25" t="s">
        <v>180</v>
      </c>
      <c r="O1323" s="32">
        <f>M1323*AA1323</f>
        <v>0</v>
      </c>
      <c r="P1323" s="1">
        <v>3</v>
      </c>
      <c r="AA1323" s="1">
        <f>IF(P1323=1,$O$3,IF(P1323=2,$O$4,$O$5))</f>
        <v>0</v>
      </c>
    </row>
    <row r="1324">
      <c r="A1324" s="1" t="s">
        <v>183</v>
      </c>
      <c r="E1324" s="27" t="s">
        <v>180</v>
      </c>
    </row>
    <row r="1325">
      <c r="A1325" s="1" t="s">
        <v>184</v>
      </c>
      <c r="E1325" s="33" t="s">
        <v>915</v>
      </c>
    </row>
    <row r="1326">
      <c r="A1326" s="1" t="s">
        <v>185</v>
      </c>
      <c r="E1326" s="27" t="s">
        <v>180</v>
      </c>
    </row>
    <row r="1327">
      <c r="A1327" s="1" t="s">
        <v>178</v>
      </c>
      <c r="B1327" s="1">
        <v>39</v>
      </c>
      <c r="C1327" s="26" t="s">
        <v>4729</v>
      </c>
      <c r="D1327" t="s">
        <v>180</v>
      </c>
      <c r="E1327" s="27" t="s">
        <v>4730</v>
      </c>
      <c r="F1327" s="28" t="s">
        <v>1422</v>
      </c>
      <c r="G1327" s="29">
        <v>3</v>
      </c>
      <c r="H1327" s="28">
        <v>0</v>
      </c>
      <c r="I1327" s="30">
        <f>ROUND(G1327*H1327,P4)</f>
        <v>0</v>
      </c>
      <c r="L1327" s="31">
        <v>0</v>
      </c>
      <c r="M1327" s="24">
        <f>ROUND(G1327*L1327,P4)</f>
        <v>0</v>
      </c>
      <c r="N1327" s="25" t="s">
        <v>180</v>
      </c>
      <c r="O1327" s="32">
        <f>M1327*AA1327</f>
        <v>0</v>
      </c>
      <c r="P1327" s="1">
        <v>3</v>
      </c>
      <c r="AA1327" s="1">
        <f>IF(P1327=1,$O$3,IF(P1327=2,$O$4,$O$5))</f>
        <v>0</v>
      </c>
    </row>
    <row r="1328">
      <c r="A1328" s="1" t="s">
        <v>183</v>
      </c>
      <c r="E1328" s="27" t="s">
        <v>180</v>
      </c>
    </row>
    <row r="1329">
      <c r="A1329" s="1" t="s">
        <v>184</v>
      </c>
      <c r="E1329" s="33" t="s">
        <v>962</v>
      </c>
    </row>
    <row r="1330">
      <c r="A1330" s="1" t="s">
        <v>185</v>
      </c>
      <c r="E1330" s="27" t="s">
        <v>180</v>
      </c>
    </row>
    <row r="1331">
      <c r="A1331" s="1" t="s">
        <v>178</v>
      </c>
      <c r="B1331" s="1">
        <v>40</v>
      </c>
      <c r="C1331" s="26" t="s">
        <v>4731</v>
      </c>
      <c r="D1331" t="s">
        <v>180</v>
      </c>
      <c r="E1331" s="27" t="s">
        <v>4732</v>
      </c>
      <c r="F1331" s="28" t="s">
        <v>1422</v>
      </c>
      <c r="G1331" s="29">
        <v>3</v>
      </c>
      <c r="H1331" s="28">
        <v>0</v>
      </c>
      <c r="I1331" s="30">
        <f>ROUND(G1331*H1331,P4)</f>
        <v>0</v>
      </c>
      <c r="L1331" s="31">
        <v>0</v>
      </c>
      <c r="M1331" s="24">
        <f>ROUND(G1331*L1331,P4)</f>
        <v>0</v>
      </c>
      <c r="N1331" s="25" t="s">
        <v>180</v>
      </c>
      <c r="O1331" s="32">
        <f>M1331*AA1331</f>
        <v>0</v>
      </c>
      <c r="P1331" s="1">
        <v>3</v>
      </c>
      <c r="AA1331" s="1">
        <f>IF(P1331=1,$O$3,IF(P1331=2,$O$4,$O$5))</f>
        <v>0</v>
      </c>
    </row>
    <row r="1332">
      <c r="A1332" s="1" t="s">
        <v>183</v>
      </c>
      <c r="E1332" s="27" t="s">
        <v>180</v>
      </c>
    </row>
    <row r="1333">
      <c r="A1333" s="1" t="s">
        <v>184</v>
      </c>
      <c r="E1333" s="33" t="s">
        <v>962</v>
      </c>
    </row>
    <row r="1334">
      <c r="A1334" s="1" t="s">
        <v>185</v>
      </c>
      <c r="E1334" s="27" t="s">
        <v>180</v>
      </c>
    </row>
    <row r="1335">
      <c r="A1335" s="1" t="s">
        <v>178</v>
      </c>
      <c r="B1335" s="1">
        <v>41</v>
      </c>
      <c r="C1335" s="26" t="s">
        <v>4733</v>
      </c>
      <c r="D1335" t="s">
        <v>180</v>
      </c>
      <c r="E1335" s="27" t="s">
        <v>4734</v>
      </c>
      <c r="F1335" s="28" t="s">
        <v>352</v>
      </c>
      <c r="G1335" s="29">
        <v>10</v>
      </c>
      <c r="H1335" s="28">
        <v>0</v>
      </c>
      <c r="I1335" s="30">
        <f>ROUND(G1335*H1335,P4)</f>
        <v>0</v>
      </c>
      <c r="L1335" s="31">
        <v>0</v>
      </c>
      <c r="M1335" s="24">
        <f>ROUND(G1335*L1335,P4)</f>
        <v>0</v>
      </c>
      <c r="N1335" s="25" t="s">
        <v>180</v>
      </c>
      <c r="O1335" s="32">
        <f>M1335*AA1335</f>
        <v>0</v>
      </c>
      <c r="P1335" s="1">
        <v>3</v>
      </c>
      <c r="AA1335" s="1">
        <f>IF(P1335=1,$O$3,IF(P1335=2,$O$4,$O$5))</f>
        <v>0</v>
      </c>
    </row>
    <row r="1336">
      <c r="A1336" s="1" t="s">
        <v>183</v>
      </c>
      <c r="E1336" s="27" t="s">
        <v>180</v>
      </c>
    </row>
    <row r="1337">
      <c r="A1337" s="1" t="s">
        <v>184</v>
      </c>
      <c r="E1337" s="33" t="s">
        <v>915</v>
      </c>
    </row>
    <row r="1338">
      <c r="A1338" s="1" t="s">
        <v>185</v>
      </c>
      <c r="E1338" s="27" t="s">
        <v>180</v>
      </c>
    </row>
    <row r="1339">
      <c r="A1339" s="1" t="s">
        <v>178</v>
      </c>
      <c r="B1339" s="1">
        <v>42</v>
      </c>
      <c r="C1339" s="26" t="s">
        <v>4735</v>
      </c>
      <c r="D1339" t="s">
        <v>180</v>
      </c>
      <c r="E1339" s="27" t="s">
        <v>4736</v>
      </c>
      <c r="F1339" s="28" t="s">
        <v>352</v>
      </c>
      <c r="G1339" s="29">
        <v>10</v>
      </c>
      <c r="H1339" s="28">
        <v>0</v>
      </c>
      <c r="I1339" s="30">
        <f>ROUND(G1339*H1339,P4)</f>
        <v>0</v>
      </c>
      <c r="L1339" s="31">
        <v>0</v>
      </c>
      <c r="M1339" s="24">
        <f>ROUND(G1339*L1339,P4)</f>
        <v>0</v>
      </c>
      <c r="N1339" s="25" t="s">
        <v>180</v>
      </c>
      <c r="O1339" s="32">
        <f>M1339*AA1339</f>
        <v>0</v>
      </c>
      <c r="P1339" s="1">
        <v>3</v>
      </c>
      <c r="AA1339" s="1">
        <f>IF(P1339=1,$O$3,IF(P1339=2,$O$4,$O$5))</f>
        <v>0</v>
      </c>
    </row>
    <row r="1340">
      <c r="A1340" s="1" t="s">
        <v>183</v>
      </c>
      <c r="E1340" s="27" t="s">
        <v>180</v>
      </c>
    </row>
    <row r="1341">
      <c r="A1341" s="1" t="s">
        <v>184</v>
      </c>
      <c r="E1341" s="33" t="s">
        <v>915</v>
      </c>
    </row>
    <row r="1342">
      <c r="A1342" s="1" t="s">
        <v>185</v>
      </c>
      <c r="E1342" s="27" t="s">
        <v>180</v>
      </c>
    </row>
    <row r="1343">
      <c r="A1343" s="1" t="s">
        <v>178</v>
      </c>
      <c r="B1343" s="1">
        <v>43</v>
      </c>
      <c r="C1343" s="26" t="s">
        <v>4737</v>
      </c>
      <c r="D1343" t="s">
        <v>180</v>
      </c>
      <c r="E1343" s="27" t="s">
        <v>4738</v>
      </c>
      <c r="F1343" s="28" t="s">
        <v>194</v>
      </c>
      <c r="G1343" s="29">
        <v>125</v>
      </c>
      <c r="H1343" s="28">
        <v>0</v>
      </c>
      <c r="I1343" s="30">
        <f>ROUND(G1343*H1343,P4)</f>
        <v>0</v>
      </c>
      <c r="L1343" s="31">
        <v>0</v>
      </c>
      <c r="M1343" s="24">
        <f>ROUND(G1343*L1343,P4)</f>
        <v>0</v>
      </c>
      <c r="N1343" s="25" t="s">
        <v>180</v>
      </c>
      <c r="O1343" s="32">
        <f>M1343*AA1343</f>
        <v>0</v>
      </c>
      <c r="P1343" s="1">
        <v>3</v>
      </c>
      <c r="AA1343" s="1">
        <f>IF(P1343=1,$O$3,IF(P1343=2,$O$4,$O$5))</f>
        <v>0</v>
      </c>
    </row>
    <row r="1344">
      <c r="A1344" s="1" t="s">
        <v>183</v>
      </c>
      <c r="E1344" s="27" t="s">
        <v>180</v>
      </c>
    </row>
    <row r="1345">
      <c r="A1345" s="1" t="s">
        <v>184</v>
      </c>
      <c r="E1345" s="33" t="s">
        <v>4739</v>
      </c>
    </row>
    <row r="1346">
      <c r="A1346" s="1" t="s">
        <v>185</v>
      </c>
      <c r="E1346" s="27" t="s">
        <v>180</v>
      </c>
    </row>
    <row r="1347">
      <c r="A1347" s="1" t="s">
        <v>178</v>
      </c>
      <c r="B1347" s="1">
        <v>44</v>
      </c>
      <c r="C1347" s="26" t="s">
        <v>4740</v>
      </c>
      <c r="D1347" t="s">
        <v>180</v>
      </c>
      <c r="E1347" s="27" t="s">
        <v>4741</v>
      </c>
      <c r="F1347" s="28" t="s">
        <v>683</v>
      </c>
      <c r="G1347" s="29">
        <v>3</v>
      </c>
      <c r="H1347" s="28">
        <v>0</v>
      </c>
      <c r="I1347" s="30">
        <f>ROUND(G1347*H1347,P4)</f>
        <v>0</v>
      </c>
      <c r="L1347" s="31">
        <v>0</v>
      </c>
      <c r="M1347" s="24">
        <f>ROUND(G1347*L1347,P4)</f>
        <v>0</v>
      </c>
      <c r="N1347" s="25" t="s">
        <v>180</v>
      </c>
      <c r="O1347" s="32">
        <f>M1347*AA1347</f>
        <v>0</v>
      </c>
      <c r="P1347" s="1">
        <v>3</v>
      </c>
      <c r="AA1347" s="1">
        <f>IF(P1347=1,$O$3,IF(P1347=2,$O$4,$O$5))</f>
        <v>0</v>
      </c>
    </row>
    <row r="1348">
      <c r="A1348" s="1" t="s">
        <v>183</v>
      </c>
      <c r="E1348" s="27" t="s">
        <v>180</v>
      </c>
    </row>
    <row r="1349">
      <c r="A1349" s="1" t="s">
        <v>184</v>
      </c>
      <c r="E1349" s="33" t="s">
        <v>962</v>
      </c>
    </row>
    <row r="1350">
      <c r="A1350" s="1" t="s">
        <v>185</v>
      </c>
      <c r="E1350" s="27" t="s">
        <v>180</v>
      </c>
    </row>
    <row r="1351">
      <c r="A1351" s="1" t="s">
        <v>178</v>
      </c>
      <c r="B1351" s="1">
        <v>45</v>
      </c>
      <c r="C1351" s="26" t="s">
        <v>4742</v>
      </c>
      <c r="D1351" t="s">
        <v>180</v>
      </c>
      <c r="E1351" s="27" t="s">
        <v>4743</v>
      </c>
      <c r="F1351" s="28" t="s">
        <v>683</v>
      </c>
      <c r="G1351" s="29">
        <v>1</v>
      </c>
      <c r="H1351" s="28">
        <v>0</v>
      </c>
      <c r="I1351" s="30">
        <f>ROUND(G1351*H1351,P4)</f>
        <v>0</v>
      </c>
      <c r="L1351" s="31">
        <v>0</v>
      </c>
      <c r="M1351" s="24">
        <f>ROUND(G1351*L1351,P4)</f>
        <v>0</v>
      </c>
      <c r="N1351" s="25" t="s">
        <v>180</v>
      </c>
      <c r="O1351" s="32">
        <f>M1351*AA1351</f>
        <v>0</v>
      </c>
      <c r="P1351" s="1">
        <v>3</v>
      </c>
      <c r="AA1351" s="1">
        <f>IF(P1351=1,$O$3,IF(P1351=2,$O$4,$O$5))</f>
        <v>0</v>
      </c>
    </row>
    <row r="1352">
      <c r="A1352" s="1" t="s">
        <v>183</v>
      </c>
      <c r="E1352" s="27" t="s">
        <v>180</v>
      </c>
    </row>
    <row r="1353">
      <c r="A1353" s="1" t="s">
        <v>184</v>
      </c>
      <c r="E1353" s="33" t="s">
        <v>961</v>
      </c>
    </row>
    <row r="1354">
      <c r="A1354" s="1" t="s">
        <v>185</v>
      </c>
      <c r="E1354" s="27" t="s">
        <v>180</v>
      </c>
    </row>
    <row r="1355" ht="25.5">
      <c r="A1355" s="1" t="s">
        <v>178</v>
      </c>
      <c r="B1355" s="1">
        <v>46</v>
      </c>
      <c r="C1355" s="26" t="s">
        <v>4744</v>
      </c>
      <c r="D1355" t="s">
        <v>180</v>
      </c>
      <c r="E1355" s="27" t="s">
        <v>4745</v>
      </c>
      <c r="F1355" s="28" t="s">
        <v>1422</v>
      </c>
      <c r="G1355" s="29">
        <v>3</v>
      </c>
      <c r="H1355" s="28">
        <v>0</v>
      </c>
      <c r="I1355" s="30">
        <f>ROUND(G1355*H1355,P4)</f>
        <v>0</v>
      </c>
      <c r="L1355" s="31">
        <v>0</v>
      </c>
      <c r="M1355" s="24">
        <f>ROUND(G1355*L1355,P4)</f>
        <v>0</v>
      </c>
      <c r="N1355" s="25" t="s">
        <v>180</v>
      </c>
      <c r="O1355" s="32">
        <f>M1355*AA1355</f>
        <v>0</v>
      </c>
      <c r="P1355" s="1">
        <v>3</v>
      </c>
      <c r="AA1355" s="1">
        <f>IF(P1355=1,$O$3,IF(P1355=2,$O$4,$O$5))</f>
        <v>0</v>
      </c>
    </row>
    <row r="1356">
      <c r="A1356" s="1" t="s">
        <v>183</v>
      </c>
      <c r="E1356" s="27" t="s">
        <v>180</v>
      </c>
    </row>
    <row r="1357">
      <c r="A1357" s="1" t="s">
        <v>184</v>
      </c>
      <c r="E1357" s="33" t="s">
        <v>962</v>
      </c>
    </row>
    <row r="1358">
      <c r="A1358" s="1" t="s">
        <v>185</v>
      </c>
      <c r="E1358" s="27" t="s">
        <v>180</v>
      </c>
    </row>
    <row r="1359">
      <c r="A1359" s="1" t="s">
        <v>178</v>
      </c>
      <c r="B1359" s="1">
        <v>47</v>
      </c>
      <c r="C1359" s="26" t="s">
        <v>4746</v>
      </c>
      <c r="D1359" t="s">
        <v>180</v>
      </c>
      <c r="E1359" s="27" t="s">
        <v>4747</v>
      </c>
      <c r="F1359" s="28" t="s">
        <v>4635</v>
      </c>
      <c r="G1359" s="29">
        <v>1</v>
      </c>
      <c r="H1359" s="28">
        <v>0</v>
      </c>
      <c r="I1359" s="30">
        <f>ROUND(G1359*H1359,P4)</f>
        <v>0</v>
      </c>
      <c r="L1359" s="31">
        <v>0</v>
      </c>
      <c r="M1359" s="24">
        <f>ROUND(G1359*L1359,P4)</f>
        <v>0</v>
      </c>
      <c r="N1359" s="25" t="s">
        <v>180</v>
      </c>
      <c r="O1359" s="32">
        <f>M1359*AA1359</f>
        <v>0</v>
      </c>
      <c r="P1359" s="1">
        <v>3</v>
      </c>
      <c r="AA1359" s="1">
        <f>IF(P1359=1,$O$3,IF(P1359=2,$O$4,$O$5))</f>
        <v>0</v>
      </c>
    </row>
    <row r="1360">
      <c r="A1360" s="1" t="s">
        <v>183</v>
      </c>
      <c r="E1360" s="27" t="s">
        <v>180</v>
      </c>
    </row>
    <row r="1361">
      <c r="A1361" s="1" t="s">
        <v>184</v>
      </c>
      <c r="E1361" s="33" t="s">
        <v>961</v>
      </c>
    </row>
    <row r="1362">
      <c r="A1362" s="1" t="s">
        <v>185</v>
      </c>
      <c r="E1362" s="27" t="s">
        <v>180</v>
      </c>
    </row>
    <row r="1363">
      <c r="A1363" s="1" t="s">
        <v>178</v>
      </c>
      <c r="B1363" s="1">
        <v>48</v>
      </c>
      <c r="C1363" s="26" t="s">
        <v>4748</v>
      </c>
      <c r="D1363" t="s">
        <v>180</v>
      </c>
      <c r="E1363" s="27" t="s">
        <v>4749</v>
      </c>
      <c r="F1363" s="28" t="s">
        <v>1422</v>
      </c>
      <c r="G1363" s="29">
        <v>1</v>
      </c>
      <c r="H1363" s="28">
        <v>0</v>
      </c>
      <c r="I1363" s="30">
        <f>ROUND(G1363*H1363,P4)</f>
        <v>0</v>
      </c>
      <c r="L1363" s="31">
        <v>0</v>
      </c>
      <c r="M1363" s="24">
        <f>ROUND(G1363*L1363,P4)</f>
        <v>0</v>
      </c>
      <c r="N1363" s="25" t="s">
        <v>180</v>
      </c>
      <c r="O1363" s="32">
        <f>M1363*AA1363</f>
        <v>0</v>
      </c>
      <c r="P1363" s="1">
        <v>3</v>
      </c>
      <c r="AA1363" s="1">
        <f>IF(P1363=1,$O$3,IF(P1363=2,$O$4,$O$5))</f>
        <v>0</v>
      </c>
    </row>
    <row r="1364">
      <c r="A1364" s="1" t="s">
        <v>183</v>
      </c>
      <c r="E1364" s="27" t="s">
        <v>180</v>
      </c>
    </row>
    <row r="1365">
      <c r="A1365" s="1" t="s">
        <v>184</v>
      </c>
      <c r="E1365" s="33" t="s">
        <v>961</v>
      </c>
    </row>
    <row r="1366">
      <c r="A1366" s="1" t="s">
        <v>185</v>
      </c>
      <c r="E1366" s="27" t="s">
        <v>180</v>
      </c>
    </row>
    <row r="1367">
      <c r="A1367" s="1" t="s">
        <v>175</v>
      </c>
      <c r="C1367" s="22" t="s">
        <v>4277</v>
      </c>
      <c r="E1367" s="23" t="s">
        <v>4750</v>
      </c>
      <c r="L1367" s="24">
        <f>SUMIFS(L1368:L1387,A1368:A1387,"P")</f>
        <v>0</v>
      </c>
      <c r="M1367" s="24">
        <f>SUMIFS(M1368:M1387,A1368:A1387,"P")</f>
        <v>0</v>
      </c>
      <c r="N1367" s="25"/>
    </row>
    <row r="1368">
      <c r="A1368" s="1" t="s">
        <v>178</v>
      </c>
      <c r="B1368" s="1">
        <v>52</v>
      </c>
      <c r="C1368" s="26" t="s">
        <v>4751</v>
      </c>
      <c r="D1368" t="s">
        <v>180</v>
      </c>
      <c r="E1368" s="27" t="s">
        <v>4752</v>
      </c>
      <c r="F1368" s="28" t="s">
        <v>194</v>
      </c>
      <c r="G1368" s="29">
        <v>80</v>
      </c>
      <c r="H1368" s="28">
        <v>0</v>
      </c>
      <c r="I1368" s="30">
        <f>ROUND(G1368*H1368,P4)</f>
        <v>0</v>
      </c>
      <c r="L1368" s="31">
        <v>0</v>
      </c>
      <c r="M1368" s="24">
        <f>ROUND(G1368*L1368,P4)</f>
        <v>0</v>
      </c>
      <c r="N1368" s="25" t="s">
        <v>180</v>
      </c>
      <c r="O1368" s="32">
        <f>M1368*AA1368</f>
        <v>0</v>
      </c>
      <c r="P1368" s="1">
        <v>3</v>
      </c>
      <c r="AA1368" s="1">
        <f>IF(P1368=1,$O$3,IF(P1368=2,$O$4,$O$5))</f>
        <v>0</v>
      </c>
    </row>
    <row r="1369">
      <c r="A1369" s="1" t="s">
        <v>183</v>
      </c>
      <c r="E1369" s="27" t="s">
        <v>180</v>
      </c>
    </row>
    <row r="1370">
      <c r="A1370" s="1" t="s">
        <v>184</v>
      </c>
      <c r="E1370" s="33" t="s">
        <v>4753</v>
      </c>
    </row>
    <row r="1371">
      <c r="A1371" s="1" t="s">
        <v>185</v>
      </c>
      <c r="E1371" s="27" t="s">
        <v>180</v>
      </c>
    </row>
    <row r="1372">
      <c r="A1372" s="1" t="s">
        <v>178</v>
      </c>
      <c r="B1372" s="1">
        <v>53</v>
      </c>
      <c r="C1372" s="26" t="s">
        <v>4754</v>
      </c>
      <c r="D1372" t="s">
        <v>180</v>
      </c>
      <c r="E1372" s="27" t="s">
        <v>4755</v>
      </c>
      <c r="F1372" s="28" t="s">
        <v>194</v>
      </c>
      <c r="G1372" s="29">
        <v>19</v>
      </c>
      <c r="H1372" s="28">
        <v>0</v>
      </c>
      <c r="I1372" s="30">
        <f>ROUND(G1372*H1372,P4)</f>
        <v>0</v>
      </c>
      <c r="L1372" s="31">
        <v>0</v>
      </c>
      <c r="M1372" s="24">
        <f>ROUND(G1372*L1372,P4)</f>
        <v>0</v>
      </c>
      <c r="N1372" s="25" t="s">
        <v>180</v>
      </c>
      <c r="O1372" s="32">
        <f>M1372*AA1372</f>
        <v>0</v>
      </c>
      <c r="P1372" s="1">
        <v>3</v>
      </c>
      <c r="AA1372" s="1">
        <f>IF(P1372=1,$O$3,IF(P1372=2,$O$4,$O$5))</f>
        <v>0</v>
      </c>
    </row>
    <row r="1373">
      <c r="A1373" s="1" t="s">
        <v>183</v>
      </c>
      <c r="E1373" s="27" t="s">
        <v>180</v>
      </c>
    </row>
    <row r="1374">
      <c r="A1374" s="1" t="s">
        <v>184</v>
      </c>
      <c r="E1374" s="33" t="s">
        <v>4756</v>
      </c>
    </row>
    <row r="1375">
      <c r="A1375" s="1" t="s">
        <v>185</v>
      </c>
      <c r="E1375" s="27" t="s">
        <v>180</v>
      </c>
    </row>
    <row r="1376">
      <c r="A1376" s="1" t="s">
        <v>178</v>
      </c>
      <c r="B1376" s="1">
        <v>54</v>
      </c>
      <c r="C1376" s="26" t="s">
        <v>4757</v>
      </c>
      <c r="D1376" t="s">
        <v>180</v>
      </c>
      <c r="E1376" s="27" t="s">
        <v>4758</v>
      </c>
      <c r="F1376" s="28" t="s">
        <v>194</v>
      </c>
      <c r="G1376" s="29">
        <v>17</v>
      </c>
      <c r="H1376" s="28">
        <v>0</v>
      </c>
      <c r="I1376" s="30">
        <f>ROUND(G1376*H1376,P4)</f>
        <v>0</v>
      </c>
      <c r="L1376" s="31">
        <v>0</v>
      </c>
      <c r="M1376" s="24">
        <f>ROUND(G1376*L1376,P4)</f>
        <v>0</v>
      </c>
      <c r="N1376" s="25" t="s">
        <v>180</v>
      </c>
      <c r="O1376" s="32">
        <f>M1376*AA1376</f>
        <v>0</v>
      </c>
      <c r="P1376" s="1">
        <v>3</v>
      </c>
      <c r="AA1376" s="1">
        <f>IF(P1376=1,$O$3,IF(P1376=2,$O$4,$O$5))</f>
        <v>0</v>
      </c>
    </row>
    <row r="1377">
      <c r="A1377" s="1" t="s">
        <v>183</v>
      </c>
      <c r="E1377" s="27" t="s">
        <v>180</v>
      </c>
    </row>
    <row r="1378">
      <c r="A1378" s="1" t="s">
        <v>184</v>
      </c>
      <c r="E1378" s="33" t="s">
        <v>4759</v>
      </c>
    </row>
    <row r="1379">
      <c r="A1379" s="1" t="s">
        <v>185</v>
      </c>
      <c r="E1379" s="27" t="s">
        <v>180</v>
      </c>
    </row>
    <row r="1380">
      <c r="A1380" s="1" t="s">
        <v>178</v>
      </c>
      <c r="B1380" s="1">
        <v>55</v>
      </c>
      <c r="C1380" s="26" t="s">
        <v>4760</v>
      </c>
      <c r="D1380" t="s">
        <v>180</v>
      </c>
      <c r="E1380" s="27" t="s">
        <v>4761</v>
      </c>
      <c r="F1380" s="28" t="s">
        <v>194</v>
      </c>
      <c r="G1380" s="29">
        <v>25</v>
      </c>
      <c r="H1380" s="28">
        <v>0</v>
      </c>
      <c r="I1380" s="30">
        <f>ROUND(G1380*H1380,P4)</f>
        <v>0</v>
      </c>
      <c r="L1380" s="31">
        <v>0</v>
      </c>
      <c r="M1380" s="24">
        <f>ROUND(G1380*L1380,P4)</f>
        <v>0</v>
      </c>
      <c r="N1380" s="25" t="s">
        <v>180</v>
      </c>
      <c r="O1380" s="32">
        <f>M1380*AA1380</f>
        <v>0</v>
      </c>
      <c r="P1380" s="1">
        <v>3</v>
      </c>
      <c r="AA1380" s="1">
        <f>IF(P1380=1,$O$3,IF(P1380=2,$O$4,$O$5))</f>
        <v>0</v>
      </c>
    </row>
    <row r="1381">
      <c r="A1381" s="1" t="s">
        <v>183</v>
      </c>
      <c r="E1381" s="27" t="s">
        <v>180</v>
      </c>
    </row>
    <row r="1382">
      <c r="A1382" s="1" t="s">
        <v>184</v>
      </c>
      <c r="E1382" s="33" t="s">
        <v>4762</v>
      </c>
    </row>
    <row r="1383">
      <c r="A1383" s="1" t="s">
        <v>185</v>
      </c>
      <c r="E1383" s="27" t="s">
        <v>180</v>
      </c>
    </row>
    <row r="1384">
      <c r="A1384" s="1" t="s">
        <v>178</v>
      </c>
      <c r="B1384" s="1">
        <v>56</v>
      </c>
      <c r="C1384" s="26" t="s">
        <v>4763</v>
      </c>
      <c r="D1384" t="s">
        <v>180</v>
      </c>
      <c r="E1384" s="27" t="s">
        <v>4764</v>
      </c>
      <c r="F1384" s="28" t="s">
        <v>194</v>
      </c>
      <c r="G1384" s="29">
        <v>141</v>
      </c>
      <c r="H1384" s="28">
        <v>0</v>
      </c>
      <c r="I1384" s="30">
        <f>ROUND(G1384*H1384,P4)</f>
        <v>0</v>
      </c>
      <c r="L1384" s="31">
        <v>0</v>
      </c>
      <c r="M1384" s="24">
        <f>ROUND(G1384*L1384,P4)</f>
        <v>0</v>
      </c>
      <c r="N1384" s="25" t="s">
        <v>180</v>
      </c>
      <c r="O1384" s="32">
        <f>M1384*AA1384</f>
        <v>0</v>
      </c>
      <c r="P1384" s="1">
        <v>3</v>
      </c>
      <c r="AA1384" s="1">
        <f>IF(P1384=1,$O$3,IF(P1384=2,$O$4,$O$5))</f>
        <v>0</v>
      </c>
    </row>
    <row r="1385">
      <c r="A1385" s="1" t="s">
        <v>183</v>
      </c>
      <c r="E1385" s="27" t="s">
        <v>180</v>
      </c>
    </row>
    <row r="1386">
      <c r="A1386" s="1" t="s">
        <v>184</v>
      </c>
      <c r="E1386" s="33" t="s">
        <v>4765</v>
      </c>
    </row>
    <row r="1387">
      <c r="A1387" s="1" t="s">
        <v>185</v>
      </c>
      <c r="E1387" s="27" t="s">
        <v>180</v>
      </c>
    </row>
    <row r="1388">
      <c r="A1388" s="1" t="s">
        <v>175</v>
      </c>
      <c r="C1388" s="22" t="s">
        <v>4766</v>
      </c>
      <c r="E1388" s="23" t="s">
        <v>4767</v>
      </c>
      <c r="L1388" s="24">
        <f>SUMIFS(L1389:L1424,A1389:A1424,"P")</f>
        <v>0</v>
      </c>
      <c r="M1388" s="24">
        <f>SUMIFS(M1389:M1424,A1389:A1424,"P")</f>
        <v>0</v>
      </c>
      <c r="N1388" s="25"/>
    </row>
    <row r="1389" ht="38.25">
      <c r="A1389" s="1" t="s">
        <v>178</v>
      </c>
      <c r="B1389" s="1">
        <v>57</v>
      </c>
      <c r="C1389" s="26" t="s">
        <v>4768</v>
      </c>
      <c r="D1389" t="s">
        <v>180</v>
      </c>
      <c r="E1389" s="27" t="s">
        <v>4769</v>
      </c>
      <c r="F1389" s="28" t="s">
        <v>4635</v>
      </c>
      <c r="G1389" s="29">
        <v>1</v>
      </c>
      <c r="H1389" s="28">
        <v>0</v>
      </c>
      <c r="I1389" s="30">
        <f>ROUND(G1389*H1389,P4)</f>
        <v>0</v>
      </c>
      <c r="L1389" s="31">
        <v>0</v>
      </c>
      <c r="M1389" s="24">
        <f>ROUND(G1389*L1389,P4)</f>
        <v>0</v>
      </c>
      <c r="N1389" s="25" t="s">
        <v>180</v>
      </c>
      <c r="O1389" s="32">
        <f>M1389*AA1389</f>
        <v>0</v>
      </c>
      <c r="P1389" s="1">
        <v>3</v>
      </c>
      <c r="AA1389" s="1">
        <f>IF(P1389=1,$O$3,IF(P1389=2,$O$4,$O$5))</f>
        <v>0</v>
      </c>
    </row>
    <row r="1390">
      <c r="A1390" s="1" t="s">
        <v>183</v>
      </c>
      <c r="E1390" s="27" t="s">
        <v>180</v>
      </c>
    </row>
    <row r="1391">
      <c r="A1391" s="1" t="s">
        <v>184</v>
      </c>
      <c r="E1391" s="33" t="s">
        <v>961</v>
      </c>
    </row>
    <row r="1392">
      <c r="A1392" s="1" t="s">
        <v>185</v>
      </c>
      <c r="E1392" s="27" t="s">
        <v>180</v>
      </c>
    </row>
    <row r="1393">
      <c r="A1393" s="1" t="s">
        <v>178</v>
      </c>
      <c r="B1393" s="1">
        <v>58</v>
      </c>
      <c r="C1393" s="26" t="s">
        <v>4770</v>
      </c>
      <c r="D1393" t="s">
        <v>180</v>
      </c>
      <c r="E1393" s="27" t="s">
        <v>4771</v>
      </c>
      <c r="F1393" s="28" t="s">
        <v>4635</v>
      </c>
      <c r="G1393" s="29">
        <v>1</v>
      </c>
      <c r="H1393" s="28">
        <v>0</v>
      </c>
      <c r="I1393" s="30">
        <f>ROUND(G1393*H1393,P4)</f>
        <v>0</v>
      </c>
      <c r="L1393" s="31">
        <v>0</v>
      </c>
      <c r="M1393" s="24">
        <f>ROUND(G1393*L1393,P4)</f>
        <v>0</v>
      </c>
      <c r="N1393" s="25" t="s">
        <v>180</v>
      </c>
      <c r="O1393" s="32">
        <f>M1393*AA1393</f>
        <v>0</v>
      </c>
      <c r="P1393" s="1">
        <v>3</v>
      </c>
      <c r="AA1393" s="1">
        <f>IF(P1393=1,$O$3,IF(P1393=2,$O$4,$O$5))</f>
        <v>0</v>
      </c>
    </row>
    <row r="1394">
      <c r="A1394" s="1" t="s">
        <v>183</v>
      </c>
      <c r="E1394" s="27" t="s">
        <v>180</v>
      </c>
    </row>
    <row r="1395">
      <c r="A1395" s="1" t="s">
        <v>184</v>
      </c>
      <c r="E1395" s="33" t="s">
        <v>961</v>
      </c>
    </row>
    <row r="1396">
      <c r="A1396" s="1" t="s">
        <v>185</v>
      </c>
      <c r="E1396" s="27" t="s">
        <v>180</v>
      </c>
    </row>
    <row r="1397">
      <c r="A1397" s="1" t="s">
        <v>178</v>
      </c>
      <c r="B1397" s="1">
        <v>59</v>
      </c>
      <c r="C1397" s="26" t="s">
        <v>4772</v>
      </c>
      <c r="D1397" t="s">
        <v>180</v>
      </c>
      <c r="E1397" s="27" t="s">
        <v>4773</v>
      </c>
      <c r="F1397" s="28" t="s">
        <v>1422</v>
      </c>
      <c r="G1397" s="29">
        <v>1</v>
      </c>
      <c r="H1397" s="28">
        <v>0</v>
      </c>
      <c r="I1397" s="30">
        <f>ROUND(G1397*H1397,P4)</f>
        <v>0</v>
      </c>
      <c r="L1397" s="31">
        <v>0</v>
      </c>
      <c r="M1397" s="24">
        <f>ROUND(G1397*L1397,P4)</f>
        <v>0</v>
      </c>
      <c r="N1397" s="25" t="s">
        <v>180</v>
      </c>
      <c r="O1397" s="32">
        <f>M1397*AA1397</f>
        <v>0</v>
      </c>
      <c r="P1397" s="1">
        <v>3</v>
      </c>
      <c r="AA1397" s="1">
        <f>IF(P1397=1,$O$3,IF(P1397=2,$O$4,$O$5))</f>
        <v>0</v>
      </c>
    </row>
    <row r="1398">
      <c r="A1398" s="1" t="s">
        <v>183</v>
      </c>
      <c r="E1398" s="27" t="s">
        <v>180</v>
      </c>
    </row>
    <row r="1399">
      <c r="A1399" s="1" t="s">
        <v>184</v>
      </c>
      <c r="E1399" s="33" t="s">
        <v>961</v>
      </c>
    </row>
    <row r="1400">
      <c r="A1400" s="1" t="s">
        <v>185</v>
      </c>
      <c r="E1400" s="27" t="s">
        <v>180</v>
      </c>
    </row>
    <row r="1401">
      <c r="A1401" s="1" t="s">
        <v>178</v>
      </c>
      <c r="B1401" s="1">
        <v>60</v>
      </c>
      <c r="C1401" s="26" t="s">
        <v>4774</v>
      </c>
      <c r="D1401" t="s">
        <v>180</v>
      </c>
      <c r="E1401" s="27" t="s">
        <v>4775</v>
      </c>
      <c r="F1401" s="28" t="s">
        <v>4635</v>
      </c>
      <c r="G1401" s="29">
        <v>1</v>
      </c>
      <c r="H1401" s="28">
        <v>0</v>
      </c>
      <c r="I1401" s="30">
        <f>ROUND(G1401*H1401,P4)</f>
        <v>0</v>
      </c>
      <c r="L1401" s="31">
        <v>0</v>
      </c>
      <c r="M1401" s="24">
        <f>ROUND(G1401*L1401,P4)</f>
        <v>0</v>
      </c>
      <c r="N1401" s="25" t="s">
        <v>180</v>
      </c>
      <c r="O1401" s="32">
        <f>M1401*AA1401</f>
        <v>0</v>
      </c>
      <c r="P1401" s="1">
        <v>3</v>
      </c>
      <c r="AA1401" s="1">
        <f>IF(P1401=1,$O$3,IF(P1401=2,$O$4,$O$5))</f>
        <v>0</v>
      </c>
    </row>
    <row r="1402">
      <c r="A1402" s="1" t="s">
        <v>183</v>
      </c>
      <c r="E1402" s="27" t="s">
        <v>180</v>
      </c>
    </row>
    <row r="1403">
      <c r="A1403" s="1" t="s">
        <v>184</v>
      </c>
      <c r="E1403" s="33" t="s">
        <v>961</v>
      </c>
    </row>
    <row r="1404">
      <c r="A1404" s="1" t="s">
        <v>185</v>
      </c>
      <c r="E1404" s="27" t="s">
        <v>180</v>
      </c>
    </row>
    <row r="1405">
      <c r="A1405" s="1" t="s">
        <v>178</v>
      </c>
      <c r="B1405" s="1">
        <v>61</v>
      </c>
      <c r="C1405" s="26" t="s">
        <v>4776</v>
      </c>
      <c r="D1405" t="s">
        <v>180</v>
      </c>
      <c r="E1405" s="27" t="s">
        <v>4777</v>
      </c>
      <c r="F1405" s="28" t="s">
        <v>4635</v>
      </c>
      <c r="G1405" s="29">
        <v>1</v>
      </c>
      <c r="H1405" s="28">
        <v>0</v>
      </c>
      <c r="I1405" s="30">
        <f>ROUND(G1405*H1405,P4)</f>
        <v>0</v>
      </c>
      <c r="L1405" s="31">
        <v>0</v>
      </c>
      <c r="M1405" s="24">
        <f>ROUND(G1405*L1405,P4)</f>
        <v>0</v>
      </c>
      <c r="N1405" s="25" t="s">
        <v>180</v>
      </c>
      <c r="O1405" s="32">
        <f>M1405*AA1405</f>
        <v>0</v>
      </c>
      <c r="P1405" s="1">
        <v>3</v>
      </c>
      <c r="AA1405" s="1">
        <f>IF(P1405=1,$O$3,IF(P1405=2,$O$4,$O$5))</f>
        <v>0</v>
      </c>
    </row>
    <row r="1406">
      <c r="A1406" s="1" t="s">
        <v>183</v>
      </c>
      <c r="E1406" s="27" t="s">
        <v>180</v>
      </c>
    </row>
    <row r="1407">
      <c r="A1407" s="1" t="s">
        <v>184</v>
      </c>
      <c r="E1407" s="33" t="s">
        <v>961</v>
      </c>
    </row>
    <row r="1408">
      <c r="A1408" s="1" t="s">
        <v>185</v>
      </c>
      <c r="E1408" s="27" t="s">
        <v>180</v>
      </c>
    </row>
    <row r="1409" ht="25.5">
      <c r="A1409" s="1" t="s">
        <v>178</v>
      </c>
      <c r="B1409" s="1">
        <v>62</v>
      </c>
      <c r="C1409" s="26" t="s">
        <v>4778</v>
      </c>
      <c r="D1409" t="s">
        <v>180</v>
      </c>
      <c r="E1409" s="27" t="s">
        <v>4779</v>
      </c>
      <c r="F1409" s="28" t="s">
        <v>4635</v>
      </c>
      <c r="G1409" s="29">
        <v>1</v>
      </c>
      <c r="H1409" s="28">
        <v>0</v>
      </c>
      <c r="I1409" s="30">
        <f>ROUND(G1409*H1409,P4)</f>
        <v>0</v>
      </c>
      <c r="L1409" s="31">
        <v>0</v>
      </c>
      <c r="M1409" s="24">
        <f>ROUND(G1409*L1409,P4)</f>
        <v>0</v>
      </c>
      <c r="N1409" s="25" t="s">
        <v>180</v>
      </c>
      <c r="O1409" s="32">
        <f>M1409*AA1409</f>
        <v>0</v>
      </c>
      <c r="P1409" s="1">
        <v>3</v>
      </c>
      <c r="AA1409" s="1">
        <f>IF(P1409=1,$O$3,IF(P1409=2,$O$4,$O$5))</f>
        <v>0</v>
      </c>
    </row>
    <row r="1410">
      <c r="A1410" s="1" t="s">
        <v>183</v>
      </c>
      <c r="E1410" s="27" t="s">
        <v>180</v>
      </c>
    </row>
    <row r="1411">
      <c r="A1411" s="1" t="s">
        <v>184</v>
      </c>
      <c r="E1411" s="33" t="s">
        <v>961</v>
      </c>
    </row>
    <row r="1412">
      <c r="A1412" s="1" t="s">
        <v>185</v>
      </c>
      <c r="E1412" s="27" t="s">
        <v>180</v>
      </c>
    </row>
    <row r="1413">
      <c r="A1413" s="1" t="s">
        <v>178</v>
      </c>
      <c r="B1413" s="1">
        <v>63</v>
      </c>
      <c r="C1413" s="26" t="s">
        <v>4780</v>
      </c>
      <c r="D1413" t="s">
        <v>180</v>
      </c>
      <c r="E1413" s="27" t="s">
        <v>4781</v>
      </c>
      <c r="F1413" s="28" t="s">
        <v>1422</v>
      </c>
      <c r="G1413" s="29">
        <v>1</v>
      </c>
      <c r="H1413" s="28">
        <v>0</v>
      </c>
      <c r="I1413" s="30">
        <f>ROUND(G1413*H1413,P4)</f>
        <v>0</v>
      </c>
      <c r="L1413" s="31">
        <v>0</v>
      </c>
      <c r="M1413" s="24">
        <f>ROUND(G1413*L1413,P4)</f>
        <v>0</v>
      </c>
      <c r="N1413" s="25" t="s">
        <v>180</v>
      </c>
      <c r="O1413" s="32">
        <f>M1413*AA1413</f>
        <v>0</v>
      </c>
      <c r="P1413" s="1">
        <v>3</v>
      </c>
      <c r="AA1413" s="1">
        <f>IF(P1413=1,$O$3,IF(P1413=2,$O$4,$O$5))</f>
        <v>0</v>
      </c>
    </row>
    <row r="1414">
      <c r="A1414" s="1" t="s">
        <v>183</v>
      </c>
      <c r="E1414" s="27" t="s">
        <v>180</v>
      </c>
    </row>
    <row r="1415">
      <c r="A1415" s="1" t="s">
        <v>184</v>
      </c>
      <c r="E1415" s="33" t="s">
        <v>961</v>
      </c>
    </row>
    <row r="1416">
      <c r="A1416" s="1" t="s">
        <v>185</v>
      </c>
      <c r="E1416" s="27" t="s">
        <v>180</v>
      </c>
    </row>
    <row r="1417">
      <c r="A1417" s="1" t="s">
        <v>178</v>
      </c>
      <c r="B1417" s="1">
        <v>64</v>
      </c>
      <c r="C1417" s="26" t="s">
        <v>4782</v>
      </c>
      <c r="D1417" t="s">
        <v>180</v>
      </c>
      <c r="E1417" s="27" t="s">
        <v>4783</v>
      </c>
      <c r="F1417" s="28" t="s">
        <v>4635</v>
      </c>
      <c r="G1417" s="29">
        <v>1</v>
      </c>
      <c r="H1417" s="28">
        <v>0</v>
      </c>
      <c r="I1417" s="30">
        <f>ROUND(G1417*H1417,P4)</f>
        <v>0</v>
      </c>
      <c r="L1417" s="31">
        <v>0</v>
      </c>
      <c r="M1417" s="24">
        <f>ROUND(G1417*L1417,P4)</f>
        <v>0</v>
      </c>
      <c r="N1417" s="25" t="s">
        <v>180</v>
      </c>
      <c r="O1417" s="32">
        <f>M1417*AA1417</f>
        <v>0</v>
      </c>
      <c r="P1417" s="1">
        <v>3</v>
      </c>
      <c r="AA1417" s="1">
        <f>IF(P1417=1,$O$3,IF(P1417=2,$O$4,$O$5))</f>
        <v>0</v>
      </c>
    </row>
    <row r="1418">
      <c r="A1418" s="1" t="s">
        <v>183</v>
      </c>
      <c r="E1418" s="27" t="s">
        <v>180</v>
      </c>
    </row>
    <row r="1419">
      <c r="A1419" s="1" t="s">
        <v>184</v>
      </c>
      <c r="E1419" s="33" t="s">
        <v>961</v>
      </c>
    </row>
    <row r="1420">
      <c r="A1420" s="1" t="s">
        <v>185</v>
      </c>
      <c r="E1420" s="27" t="s">
        <v>180</v>
      </c>
    </row>
    <row r="1421">
      <c r="A1421" s="1" t="s">
        <v>178</v>
      </c>
      <c r="B1421" s="1">
        <v>65</v>
      </c>
      <c r="C1421" s="26" t="s">
        <v>4784</v>
      </c>
      <c r="D1421" t="s">
        <v>180</v>
      </c>
      <c r="E1421" s="27" t="s">
        <v>4785</v>
      </c>
      <c r="F1421" s="28" t="s">
        <v>4635</v>
      </c>
      <c r="G1421" s="29">
        <v>1</v>
      </c>
      <c r="H1421" s="28">
        <v>0</v>
      </c>
      <c r="I1421" s="30">
        <f>ROUND(G1421*H1421,P4)</f>
        <v>0</v>
      </c>
      <c r="L1421" s="31">
        <v>0</v>
      </c>
      <c r="M1421" s="24">
        <f>ROUND(G1421*L1421,P4)</f>
        <v>0</v>
      </c>
      <c r="N1421" s="25" t="s">
        <v>180</v>
      </c>
      <c r="O1421" s="32">
        <f>M1421*AA1421</f>
        <v>0</v>
      </c>
      <c r="P1421" s="1">
        <v>3</v>
      </c>
      <c r="AA1421" s="1">
        <f>IF(P1421=1,$O$3,IF(P1421=2,$O$4,$O$5))</f>
        <v>0</v>
      </c>
    </row>
    <row r="1422">
      <c r="A1422" s="1" t="s">
        <v>183</v>
      </c>
      <c r="E1422" s="27" t="s">
        <v>180</v>
      </c>
    </row>
    <row r="1423">
      <c r="A1423" s="1" t="s">
        <v>184</v>
      </c>
      <c r="E1423" s="33" t="s">
        <v>961</v>
      </c>
    </row>
    <row r="1424">
      <c r="A1424" s="1" t="s">
        <v>185</v>
      </c>
      <c r="E1424" s="27" t="s">
        <v>180</v>
      </c>
    </row>
    <row r="1425">
      <c r="A1425" s="1" t="s">
        <v>175</v>
      </c>
      <c r="C1425" s="22" t="s">
        <v>4786</v>
      </c>
      <c r="E1425" s="23" t="s">
        <v>4787</v>
      </c>
      <c r="L1425" s="24">
        <f>SUMIFS(L1426:L1469,A1426:A1469,"P")</f>
        <v>0</v>
      </c>
      <c r="M1425" s="24">
        <f>SUMIFS(M1426:M1469,A1426:A1469,"P")</f>
        <v>0</v>
      </c>
      <c r="N1425" s="25"/>
    </row>
    <row r="1426" ht="25.5">
      <c r="A1426" s="1" t="s">
        <v>178</v>
      </c>
      <c r="B1426" s="1">
        <v>6</v>
      </c>
      <c r="C1426" s="26" t="s">
        <v>4788</v>
      </c>
      <c r="D1426" t="s">
        <v>180</v>
      </c>
      <c r="E1426" s="27" t="s">
        <v>4789</v>
      </c>
      <c r="F1426" s="28" t="s">
        <v>194</v>
      </c>
      <c r="G1426" s="29">
        <v>80</v>
      </c>
      <c r="H1426" s="28">
        <v>0.00046000000000000001</v>
      </c>
      <c r="I1426" s="30">
        <f>ROUND(G1426*H1426,P4)</f>
        <v>0</v>
      </c>
      <c r="L1426" s="31">
        <v>0</v>
      </c>
      <c r="M1426" s="24">
        <f>ROUND(G1426*L1426,P4)</f>
        <v>0</v>
      </c>
      <c r="N1426" s="25" t="s">
        <v>835</v>
      </c>
      <c r="O1426" s="32">
        <f>M1426*AA1426</f>
        <v>0</v>
      </c>
      <c r="P1426" s="1">
        <v>3</v>
      </c>
      <c r="AA1426" s="1">
        <f>IF(P1426=1,$O$3,IF(P1426=2,$O$4,$O$5))</f>
        <v>0</v>
      </c>
    </row>
    <row r="1427">
      <c r="A1427" s="1" t="s">
        <v>183</v>
      </c>
      <c r="E1427" s="27" t="s">
        <v>180</v>
      </c>
    </row>
    <row r="1428">
      <c r="A1428" s="1" t="s">
        <v>184</v>
      </c>
      <c r="E1428" s="33" t="s">
        <v>4753</v>
      </c>
    </row>
    <row r="1429">
      <c r="A1429" s="1" t="s">
        <v>185</v>
      </c>
      <c r="E1429" s="27" t="s">
        <v>180</v>
      </c>
    </row>
    <row r="1430" ht="25.5">
      <c r="A1430" s="1" t="s">
        <v>178</v>
      </c>
      <c r="B1430" s="1">
        <v>7</v>
      </c>
      <c r="C1430" s="26" t="s">
        <v>4790</v>
      </c>
      <c r="D1430" t="s">
        <v>180</v>
      </c>
      <c r="E1430" s="27" t="s">
        <v>4791</v>
      </c>
      <c r="F1430" s="28" t="s">
        <v>194</v>
      </c>
      <c r="G1430" s="29">
        <v>19</v>
      </c>
      <c r="H1430" s="28">
        <v>0.00055999999999999995</v>
      </c>
      <c r="I1430" s="30">
        <f>ROUND(G1430*H1430,P4)</f>
        <v>0</v>
      </c>
      <c r="L1430" s="31">
        <v>0</v>
      </c>
      <c r="M1430" s="24">
        <f>ROUND(G1430*L1430,P4)</f>
        <v>0</v>
      </c>
      <c r="N1430" s="25" t="s">
        <v>835</v>
      </c>
      <c r="O1430" s="32">
        <f>M1430*AA1430</f>
        <v>0</v>
      </c>
      <c r="P1430" s="1">
        <v>3</v>
      </c>
      <c r="AA1430" s="1">
        <f>IF(P1430=1,$O$3,IF(P1430=2,$O$4,$O$5))</f>
        <v>0</v>
      </c>
    </row>
    <row r="1431">
      <c r="A1431" s="1" t="s">
        <v>183</v>
      </c>
      <c r="E1431" s="27" t="s">
        <v>180</v>
      </c>
    </row>
    <row r="1432">
      <c r="A1432" s="1" t="s">
        <v>184</v>
      </c>
      <c r="E1432" s="33" t="s">
        <v>4756</v>
      </c>
    </row>
    <row r="1433">
      <c r="A1433" s="1" t="s">
        <v>185</v>
      </c>
      <c r="E1433" s="27" t="s">
        <v>180</v>
      </c>
    </row>
    <row r="1434" ht="25.5">
      <c r="A1434" s="1" t="s">
        <v>178</v>
      </c>
      <c r="B1434" s="1">
        <v>8</v>
      </c>
      <c r="C1434" s="26" t="s">
        <v>4792</v>
      </c>
      <c r="D1434" t="s">
        <v>180</v>
      </c>
      <c r="E1434" s="27" t="s">
        <v>4793</v>
      </c>
      <c r="F1434" s="28" t="s">
        <v>194</v>
      </c>
      <c r="G1434" s="29">
        <v>17</v>
      </c>
      <c r="H1434" s="28">
        <v>0.00071000000000000002</v>
      </c>
      <c r="I1434" s="30">
        <f>ROUND(G1434*H1434,P4)</f>
        <v>0</v>
      </c>
      <c r="L1434" s="31">
        <v>0</v>
      </c>
      <c r="M1434" s="24">
        <f>ROUND(G1434*L1434,P4)</f>
        <v>0</v>
      </c>
      <c r="N1434" s="25" t="s">
        <v>835</v>
      </c>
      <c r="O1434" s="32">
        <f>M1434*AA1434</f>
        <v>0</v>
      </c>
      <c r="P1434" s="1">
        <v>3</v>
      </c>
      <c r="AA1434" s="1">
        <f>IF(P1434=1,$O$3,IF(P1434=2,$O$4,$O$5))</f>
        <v>0</v>
      </c>
    </row>
    <row r="1435">
      <c r="A1435" s="1" t="s">
        <v>183</v>
      </c>
      <c r="E1435" s="27" t="s">
        <v>180</v>
      </c>
    </row>
    <row r="1436">
      <c r="A1436" s="1" t="s">
        <v>184</v>
      </c>
      <c r="E1436" s="33" t="s">
        <v>4759</v>
      </c>
    </row>
    <row r="1437">
      <c r="A1437" s="1" t="s">
        <v>185</v>
      </c>
      <c r="E1437" s="27" t="s">
        <v>180</v>
      </c>
    </row>
    <row r="1438">
      <c r="A1438" s="1" t="s">
        <v>178</v>
      </c>
      <c r="B1438" s="1">
        <v>66</v>
      </c>
      <c r="C1438" s="26" t="s">
        <v>4794</v>
      </c>
      <c r="D1438" t="s">
        <v>180</v>
      </c>
      <c r="E1438" s="27" t="s">
        <v>4795</v>
      </c>
      <c r="F1438" s="28" t="s">
        <v>194</v>
      </c>
      <c r="G1438" s="29">
        <v>1</v>
      </c>
      <c r="H1438" s="28">
        <v>0</v>
      </c>
      <c r="I1438" s="30">
        <f>ROUND(G1438*H1438,P4)</f>
        <v>0</v>
      </c>
      <c r="L1438" s="31">
        <v>0</v>
      </c>
      <c r="M1438" s="24">
        <f>ROUND(G1438*L1438,P4)</f>
        <v>0</v>
      </c>
      <c r="N1438" s="25" t="s">
        <v>180</v>
      </c>
      <c r="O1438" s="32">
        <f>M1438*AA1438</f>
        <v>0</v>
      </c>
      <c r="P1438" s="1">
        <v>3</v>
      </c>
      <c r="AA1438" s="1">
        <f>IF(P1438=1,$O$3,IF(P1438=2,$O$4,$O$5))</f>
        <v>0</v>
      </c>
    </row>
    <row r="1439">
      <c r="A1439" s="1" t="s">
        <v>183</v>
      </c>
      <c r="E1439" s="27" t="s">
        <v>180</v>
      </c>
    </row>
    <row r="1440">
      <c r="A1440" s="1" t="s">
        <v>184</v>
      </c>
      <c r="E1440" s="33" t="s">
        <v>961</v>
      </c>
    </row>
    <row r="1441">
      <c r="A1441" s="1" t="s">
        <v>185</v>
      </c>
      <c r="E1441" s="27" t="s">
        <v>180</v>
      </c>
    </row>
    <row r="1442">
      <c r="A1442" s="1" t="s">
        <v>178</v>
      </c>
      <c r="B1442" s="1">
        <v>67</v>
      </c>
      <c r="C1442" s="26" t="s">
        <v>4796</v>
      </c>
      <c r="D1442" t="s">
        <v>180</v>
      </c>
      <c r="E1442" s="27" t="s">
        <v>4797</v>
      </c>
      <c r="F1442" s="28" t="s">
        <v>4635</v>
      </c>
      <c r="G1442" s="29">
        <v>1</v>
      </c>
      <c r="H1442" s="28">
        <v>0</v>
      </c>
      <c r="I1442" s="30">
        <f>ROUND(G1442*H1442,P4)</f>
        <v>0</v>
      </c>
      <c r="L1442" s="31">
        <v>0</v>
      </c>
      <c r="M1442" s="24">
        <f>ROUND(G1442*L1442,P4)</f>
        <v>0</v>
      </c>
      <c r="N1442" s="25" t="s">
        <v>180</v>
      </c>
      <c r="O1442" s="32">
        <f>M1442*AA1442</f>
        <v>0</v>
      </c>
      <c r="P1442" s="1">
        <v>3</v>
      </c>
      <c r="AA1442" s="1">
        <f>IF(P1442=1,$O$3,IF(P1442=2,$O$4,$O$5))</f>
        <v>0</v>
      </c>
    </row>
    <row r="1443">
      <c r="A1443" s="1" t="s">
        <v>183</v>
      </c>
      <c r="E1443" s="27" t="s">
        <v>180</v>
      </c>
    </row>
    <row r="1444">
      <c r="A1444" s="1" t="s">
        <v>184</v>
      </c>
      <c r="E1444" s="33" t="s">
        <v>961</v>
      </c>
    </row>
    <row r="1445">
      <c r="A1445" s="1" t="s">
        <v>185</v>
      </c>
      <c r="E1445" s="27" t="s">
        <v>180</v>
      </c>
    </row>
    <row r="1446">
      <c r="A1446" s="1" t="s">
        <v>178</v>
      </c>
      <c r="B1446" s="1">
        <v>68</v>
      </c>
      <c r="C1446" s="26" t="s">
        <v>4798</v>
      </c>
      <c r="D1446" t="s">
        <v>180</v>
      </c>
      <c r="E1446" s="27" t="s">
        <v>4799</v>
      </c>
      <c r="F1446" s="28" t="s">
        <v>4635</v>
      </c>
      <c r="G1446" s="29">
        <v>1</v>
      </c>
      <c r="H1446" s="28">
        <v>0</v>
      </c>
      <c r="I1446" s="30">
        <f>ROUND(G1446*H1446,P4)</f>
        <v>0</v>
      </c>
      <c r="L1446" s="31">
        <v>0</v>
      </c>
      <c r="M1446" s="24">
        <f>ROUND(G1446*L1446,P4)</f>
        <v>0</v>
      </c>
      <c r="N1446" s="25" t="s">
        <v>180</v>
      </c>
      <c r="O1446" s="32">
        <f>M1446*AA1446</f>
        <v>0</v>
      </c>
      <c r="P1446" s="1">
        <v>3</v>
      </c>
      <c r="AA1446" s="1">
        <f>IF(P1446=1,$O$3,IF(P1446=2,$O$4,$O$5))</f>
        <v>0</v>
      </c>
    </row>
    <row r="1447">
      <c r="A1447" s="1" t="s">
        <v>183</v>
      </c>
      <c r="E1447" s="27" t="s">
        <v>180</v>
      </c>
    </row>
    <row r="1448">
      <c r="A1448" s="1" t="s">
        <v>184</v>
      </c>
      <c r="E1448" s="33" t="s">
        <v>961</v>
      </c>
    </row>
    <row r="1449">
      <c r="A1449" s="1" t="s">
        <v>185</v>
      </c>
      <c r="E1449" s="27" t="s">
        <v>180</v>
      </c>
    </row>
    <row r="1450">
      <c r="A1450" s="1" t="s">
        <v>178</v>
      </c>
      <c r="B1450" s="1">
        <v>69</v>
      </c>
      <c r="C1450" s="26" t="s">
        <v>4800</v>
      </c>
      <c r="D1450" t="s">
        <v>180</v>
      </c>
      <c r="E1450" s="27" t="s">
        <v>4801</v>
      </c>
      <c r="F1450" s="28" t="s">
        <v>374</v>
      </c>
      <c r="G1450" s="29">
        <v>0.10000000000000001</v>
      </c>
      <c r="H1450" s="28">
        <v>0</v>
      </c>
      <c r="I1450" s="30">
        <f>ROUND(G1450*H1450,P4)</f>
        <v>0</v>
      </c>
      <c r="L1450" s="31">
        <v>0</v>
      </c>
      <c r="M1450" s="24">
        <f>ROUND(G1450*L1450,P4)</f>
        <v>0</v>
      </c>
      <c r="N1450" s="25" t="s">
        <v>180</v>
      </c>
      <c r="O1450" s="32">
        <f>M1450*AA1450</f>
        <v>0</v>
      </c>
      <c r="P1450" s="1">
        <v>3</v>
      </c>
      <c r="AA1450" s="1">
        <f>IF(P1450=1,$O$3,IF(P1450=2,$O$4,$O$5))</f>
        <v>0</v>
      </c>
    </row>
    <row r="1451">
      <c r="A1451" s="1" t="s">
        <v>183</v>
      </c>
      <c r="E1451" s="27" t="s">
        <v>180</v>
      </c>
    </row>
    <row r="1452">
      <c r="A1452" s="1" t="s">
        <v>184</v>
      </c>
      <c r="E1452" s="33" t="s">
        <v>1796</v>
      </c>
    </row>
    <row r="1453">
      <c r="A1453" s="1" t="s">
        <v>185</v>
      </c>
      <c r="E1453" s="27" t="s">
        <v>180</v>
      </c>
    </row>
    <row r="1454" ht="38.25">
      <c r="A1454" s="1" t="s">
        <v>178</v>
      </c>
      <c r="B1454" s="1">
        <v>70</v>
      </c>
      <c r="C1454" s="26" t="s">
        <v>4802</v>
      </c>
      <c r="D1454" t="s">
        <v>180</v>
      </c>
      <c r="E1454" s="27" t="s">
        <v>4803</v>
      </c>
      <c r="F1454" s="28" t="s">
        <v>1422</v>
      </c>
      <c r="G1454" s="29">
        <v>1</v>
      </c>
      <c r="H1454" s="28">
        <v>0</v>
      </c>
      <c r="I1454" s="30">
        <f>ROUND(G1454*H1454,P4)</f>
        <v>0</v>
      </c>
      <c r="L1454" s="31">
        <v>0</v>
      </c>
      <c r="M1454" s="24">
        <f>ROUND(G1454*L1454,P4)</f>
        <v>0</v>
      </c>
      <c r="N1454" s="25" t="s">
        <v>180</v>
      </c>
      <c r="O1454" s="32">
        <f>M1454*AA1454</f>
        <v>0</v>
      </c>
      <c r="P1454" s="1">
        <v>3</v>
      </c>
      <c r="AA1454" s="1">
        <f>IF(P1454=1,$O$3,IF(P1454=2,$O$4,$O$5))</f>
        <v>0</v>
      </c>
    </row>
    <row r="1455">
      <c r="A1455" s="1" t="s">
        <v>183</v>
      </c>
      <c r="E1455" s="27" t="s">
        <v>180</v>
      </c>
    </row>
    <row r="1456">
      <c r="A1456" s="1" t="s">
        <v>184</v>
      </c>
      <c r="E1456" s="33" t="s">
        <v>961</v>
      </c>
    </row>
    <row r="1457">
      <c r="A1457" s="1" t="s">
        <v>185</v>
      </c>
      <c r="E1457" s="27" t="s">
        <v>180</v>
      </c>
    </row>
    <row r="1458">
      <c r="A1458" s="1" t="s">
        <v>178</v>
      </c>
      <c r="B1458" s="1">
        <v>71</v>
      </c>
      <c r="C1458" s="26" t="s">
        <v>4804</v>
      </c>
      <c r="D1458" t="s">
        <v>180</v>
      </c>
      <c r="E1458" s="27" t="s">
        <v>4805</v>
      </c>
      <c r="F1458" s="28" t="s">
        <v>1422</v>
      </c>
      <c r="G1458" s="29">
        <v>1</v>
      </c>
      <c r="H1458" s="28">
        <v>0</v>
      </c>
      <c r="I1458" s="30">
        <f>ROUND(G1458*H1458,P4)</f>
        <v>0</v>
      </c>
      <c r="L1458" s="31">
        <v>0</v>
      </c>
      <c r="M1458" s="24">
        <f>ROUND(G1458*L1458,P4)</f>
        <v>0</v>
      </c>
      <c r="N1458" s="25" t="s">
        <v>180</v>
      </c>
      <c r="O1458" s="32">
        <f>M1458*AA1458</f>
        <v>0</v>
      </c>
      <c r="P1458" s="1">
        <v>3</v>
      </c>
      <c r="AA1458" s="1">
        <f>IF(P1458=1,$O$3,IF(P1458=2,$O$4,$O$5))</f>
        <v>0</v>
      </c>
    </row>
    <row r="1459">
      <c r="A1459" s="1" t="s">
        <v>183</v>
      </c>
      <c r="E1459" s="27" t="s">
        <v>180</v>
      </c>
    </row>
    <row r="1460">
      <c r="A1460" s="1" t="s">
        <v>184</v>
      </c>
      <c r="E1460" s="33" t="s">
        <v>961</v>
      </c>
    </row>
    <row r="1461">
      <c r="A1461" s="1" t="s">
        <v>185</v>
      </c>
      <c r="E1461" s="27" t="s">
        <v>180</v>
      </c>
    </row>
    <row r="1462">
      <c r="A1462" s="1" t="s">
        <v>178</v>
      </c>
      <c r="B1462" s="1">
        <v>72</v>
      </c>
      <c r="C1462" s="26" t="s">
        <v>4806</v>
      </c>
      <c r="D1462" t="s">
        <v>180</v>
      </c>
      <c r="E1462" s="27" t="s">
        <v>4807</v>
      </c>
      <c r="F1462" s="28" t="s">
        <v>4635</v>
      </c>
      <c r="G1462" s="29">
        <v>1</v>
      </c>
      <c r="H1462" s="28">
        <v>0</v>
      </c>
      <c r="I1462" s="30">
        <f>ROUND(G1462*H1462,P4)</f>
        <v>0</v>
      </c>
      <c r="L1462" s="31">
        <v>0</v>
      </c>
      <c r="M1462" s="24">
        <f>ROUND(G1462*L1462,P4)</f>
        <v>0</v>
      </c>
      <c r="N1462" s="25" t="s">
        <v>180</v>
      </c>
      <c r="O1462" s="32">
        <f>M1462*AA1462</f>
        <v>0</v>
      </c>
      <c r="P1462" s="1">
        <v>3</v>
      </c>
      <c r="AA1462" s="1">
        <f>IF(P1462=1,$O$3,IF(P1462=2,$O$4,$O$5))</f>
        <v>0</v>
      </c>
    </row>
    <row r="1463">
      <c r="A1463" s="1" t="s">
        <v>183</v>
      </c>
      <c r="E1463" s="27" t="s">
        <v>180</v>
      </c>
    </row>
    <row r="1464">
      <c r="A1464" s="1" t="s">
        <v>184</v>
      </c>
      <c r="E1464" s="33" t="s">
        <v>961</v>
      </c>
    </row>
    <row r="1465">
      <c r="A1465" s="1" t="s">
        <v>185</v>
      </c>
      <c r="E1465" s="27" t="s">
        <v>180</v>
      </c>
    </row>
    <row r="1466">
      <c r="A1466" s="1" t="s">
        <v>178</v>
      </c>
      <c r="B1466" s="1">
        <v>100</v>
      </c>
      <c r="C1466" s="26" t="s">
        <v>4808</v>
      </c>
      <c r="D1466" t="s">
        <v>180</v>
      </c>
      <c r="E1466" s="27" t="s">
        <v>4809</v>
      </c>
      <c r="F1466" s="28" t="s">
        <v>194</v>
      </c>
      <c r="G1466" s="29">
        <v>25</v>
      </c>
      <c r="H1466" s="28">
        <v>0.0012700000000000001</v>
      </c>
      <c r="I1466" s="30">
        <f>ROUND(G1466*H1466,P4)</f>
        <v>0</v>
      </c>
      <c r="L1466" s="31">
        <v>0</v>
      </c>
      <c r="M1466" s="24">
        <f>ROUND(G1466*L1466,P4)</f>
        <v>0</v>
      </c>
      <c r="N1466" s="25" t="s">
        <v>180</v>
      </c>
      <c r="O1466" s="32">
        <f>M1466*AA1466</f>
        <v>0</v>
      </c>
      <c r="P1466" s="1">
        <v>3</v>
      </c>
      <c r="AA1466" s="1">
        <f>IF(P1466=1,$O$3,IF(P1466=2,$O$4,$O$5))</f>
        <v>0</v>
      </c>
    </row>
    <row r="1467">
      <c r="A1467" s="1" t="s">
        <v>183</v>
      </c>
      <c r="E1467" s="27" t="s">
        <v>180</v>
      </c>
    </row>
    <row r="1468">
      <c r="A1468" s="1" t="s">
        <v>184</v>
      </c>
      <c r="E1468" s="33" t="s">
        <v>4810</v>
      </c>
    </row>
    <row r="1469">
      <c r="A1469" s="1" t="s">
        <v>185</v>
      </c>
      <c r="E1469" s="27" t="s">
        <v>180</v>
      </c>
    </row>
    <row r="1470">
      <c r="A1470" s="1" t="s">
        <v>175</v>
      </c>
      <c r="C1470" s="22" t="s">
        <v>4811</v>
      </c>
      <c r="E1470" s="23" t="s">
        <v>4812</v>
      </c>
      <c r="L1470" s="24">
        <f>SUMIFS(L1471:L1566,A1471:A1566,"P")</f>
        <v>0</v>
      </c>
      <c r="M1470" s="24">
        <f>SUMIFS(M1471:M1566,A1471:A1566,"P")</f>
        <v>0</v>
      </c>
      <c r="N1470" s="25"/>
    </row>
    <row r="1471">
      <c r="A1471" s="1" t="s">
        <v>178</v>
      </c>
      <c r="B1471" s="1">
        <v>1</v>
      </c>
      <c r="C1471" s="26" t="s">
        <v>4813</v>
      </c>
      <c r="D1471" t="s">
        <v>180</v>
      </c>
      <c r="E1471" s="27" t="s">
        <v>4814</v>
      </c>
      <c r="F1471" s="28" t="s">
        <v>207</v>
      </c>
      <c r="G1471" s="29">
        <v>1</v>
      </c>
      <c r="H1471" s="28">
        <v>0.00033</v>
      </c>
      <c r="I1471" s="30">
        <f>ROUND(G1471*H1471,P4)</f>
        <v>0</v>
      </c>
      <c r="L1471" s="31">
        <v>0</v>
      </c>
      <c r="M1471" s="24">
        <f>ROUND(G1471*L1471,P4)</f>
        <v>0</v>
      </c>
      <c r="N1471" s="25" t="s">
        <v>835</v>
      </c>
      <c r="O1471" s="32">
        <f>M1471*AA1471</f>
        <v>0</v>
      </c>
      <c r="P1471" s="1">
        <v>3</v>
      </c>
      <c r="AA1471" s="1">
        <f>IF(P1471=1,$O$3,IF(P1471=2,$O$4,$O$5))</f>
        <v>0</v>
      </c>
    </row>
    <row r="1472">
      <c r="A1472" s="1" t="s">
        <v>183</v>
      </c>
      <c r="E1472" s="27" t="s">
        <v>180</v>
      </c>
    </row>
    <row r="1473">
      <c r="A1473" s="1" t="s">
        <v>184</v>
      </c>
      <c r="E1473" s="33" t="s">
        <v>3341</v>
      </c>
    </row>
    <row r="1474">
      <c r="A1474" s="1" t="s">
        <v>185</v>
      </c>
      <c r="E1474" s="27" t="s">
        <v>180</v>
      </c>
    </row>
    <row r="1475">
      <c r="A1475" s="1" t="s">
        <v>178</v>
      </c>
      <c r="B1475" s="1">
        <v>2</v>
      </c>
      <c r="C1475" s="26" t="s">
        <v>4815</v>
      </c>
      <c r="D1475" t="s">
        <v>180</v>
      </c>
      <c r="E1475" s="27" t="s">
        <v>4816</v>
      </c>
      <c r="F1475" s="28" t="s">
        <v>207</v>
      </c>
      <c r="G1475" s="29">
        <v>10</v>
      </c>
      <c r="H1475" s="28">
        <v>0.00050000000000000001</v>
      </c>
      <c r="I1475" s="30">
        <f>ROUND(G1475*H1475,P4)</f>
        <v>0</v>
      </c>
      <c r="L1475" s="31">
        <v>0</v>
      </c>
      <c r="M1475" s="24">
        <f>ROUND(G1475*L1475,P4)</f>
        <v>0</v>
      </c>
      <c r="N1475" s="25" t="s">
        <v>835</v>
      </c>
      <c r="O1475" s="32">
        <f>M1475*AA1475</f>
        <v>0</v>
      </c>
      <c r="P1475" s="1">
        <v>3</v>
      </c>
      <c r="AA1475" s="1">
        <f>IF(P1475=1,$O$3,IF(P1475=2,$O$4,$O$5))</f>
        <v>0</v>
      </c>
    </row>
    <row r="1476">
      <c r="A1476" s="1" t="s">
        <v>183</v>
      </c>
      <c r="E1476" s="27" t="s">
        <v>180</v>
      </c>
    </row>
    <row r="1477">
      <c r="A1477" s="1" t="s">
        <v>184</v>
      </c>
      <c r="E1477" s="33" t="s">
        <v>4817</v>
      </c>
    </row>
    <row r="1478">
      <c r="A1478" s="1" t="s">
        <v>185</v>
      </c>
      <c r="E1478" s="27" t="s">
        <v>180</v>
      </c>
    </row>
    <row r="1479">
      <c r="A1479" s="1" t="s">
        <v>178</v>
      </c>
      <c r="B1479" s="1">
        <v>3</v>
      </c>
      <c r="C1479" s="26" t="s">
        <v>4818</v>
      </c>
      <c r="D1479" t="s">
        <v>180</v>
      </c>
      <c r="E1479" s="27" t="s">
        <v>4819</v>
      </c>
      <c r="F1479" s="28" t="s">
        <v>207</v>
      </c>
      <c r="G1479" s="29">
        <v>6</v>
      </c>
      <c r="H1479" s="28">
        <v>0.00020000000000000001</v>
      </c>
      <c r="I1479" s="30">
        <f>ROUND(G1479*H1479,P4)</f>
        <v>0</v>
      </c>
      <c r="L1479" s="31">
        <v>0</v>
      </c>
      <c r="M1479" s="24">
        <f>ROUND(G1479*L1479,P4)</f>
        <v>0</v>
      </c>
      <c r="N1479" s="25" t="s">
        <v>835</v>
      </c>
      <c r="O1479" s="32">
        <f>M1479*AA1479</f>
        <v>0</v>
      </c>
      <c r="P1479" s="1">
        <v>3</v>
      </c>
      <c r="AA1479" s="1">
        <f>IF(P1479=1,$O$3,IF(P1479=2,$O$4,$O$5))</f>
        <v>0</v>
      </c>
    </row>
    <row r="1480">
      <c r="A1480" s="1" t="s">
        <v>183</v>
      </c>
      <c r="E1480" s="27" t="s">
        <v>180</v>
      </c>
    </row>
    <row r="1481">
      <c r="A1481" s="1" t="s">
        <v>184</v>
      </c>
      <c r="E1481" s="33" t="s">
        <v>4820</v>
      </c>
    </row>
    <row r="1482">
      <c r="A1482" s="1" t="s">
        <v>185</v>
      </c>
      <c r="E1482" s="27" t="s">
        <v>180</v>
      </c>
    </row>
    <row r="1483">
      <c r="A1483" s="1" t="s">
        <v>178</v>
      </c>
      <c r="B1483" s="1">
        <v>4</v>
      </c>
      <c r="C1483" s="26" t="s">
        <v>4821</v>
      </c>
      <c r="D1483" t="s">
        <v>180</v>
      </c>
      <c r="E1483" s="27" t="s">
        <v>4822</v>
      </c>
      <c r="F1483" s="28" t="s">
        <v>207</v>
      </c>
      <c r="G1483" s="29">
        <v>3</v>
      </c>
      <c r="H1483" s="28">
        <v>0.00012</v>
      </c>
      <c r="I1483" s="30">
        <f>ROUND(G1483*H1483,P4)</f>
        <v>0</v>
      </c>
      <c r="L1483" s="31">
        <v>0</v>
      </c>
      <c r="M1483" s="24">
        <f>ROUND(G1483*L1483,P4)</f>
        <v>0</v>
      </c>
      <c r="N1483" s="25" t="s">
        <v>835</v>
      </c>
      <c r="O1483" s="32">
        <f>M1483*AA1483</f>
        <v>0</v>
      </c>
      <c r="P1483" s="1">
        <v>3</v>
      </c>
      <c r="AA1483" s="1">
        <f>IF(P1483=1,$O$3,IF(P1483=2,$O$4,$O$5))</f>
        <v>0</v>
      </c>
    </row>
    <row r="1484">
      <c r="A1484" s="1" t="s">
        <v>183</v>
      </c>
      <c r="E1484" s="27" t="s">
        <v>180</v>
      </c>
    </row>
    <row r="1485">
      <c r="A1485" s="1" t="s">
        <v>184</v>
      </c>
      <c r="E1485" s="33" t="s">
        <v>4823</v>
      </c>
    </row>
    <row r="1486">
      <c r="A1486" s="1" t="s">
        <v>185</v>
      </c>
      <c r="E1486" s="27" t="s">
        <v>180</v>
      </c>
    </row>
    <row r="1487">
      <c r="A1487" s="1" t="s">
        <v>178</v>
      </c>
      <c r="B1487" s="1">
        <v>5</v>
      </c>
      <c r="C1487" s="26" t="s">
        <v>4824</v>
      </c>
      <c r="D1487" t="s">
        <v>180</v>
      </c>
      <c r="E1487" s="27" t="s">
        <v>4825</v>
      </c>
      <c r="F1487" s="28" t="s">
        <v>1422</v>
      </c>
      <c r="G1487" s="29">
        <v>1</v>
      </c>
      <c r="H1487" s="28">
        <v>0.00031</v>
      </c>
      <c r="I1487" s="30">
        <f>ROUND(G1487*H1487,P4)</f>
        <v>0</v>
      </c>
      <c r="L1487" s="31">
        <v>0</v>
      </c>
      <c r="M1487" s="24">
        <f>ROUND(G1487*L1487,P4)</f>
        <v>0</v>
      </c>
      <c r="N1487" s="25" t="s">
        <v>835</v>
      </c>
      <c r="O1487" s="32">
        <f>M1487*AA1487</f>
        <v>0</v>
      </c>
      <c r="P1487" s="1">
        <v>3</v>
      </c>
      <c r="AA1487" s="1">
        <f>IF(P1487=1,$O$3,IF(P1487=2,$O$4,$O$5))</f>
        <v>0</v>
      </c>
    </row>
    <row r="1488">
      <c r="A1488" s="1" t="s">
        <v>183</v>
      </c>
      <c r="E1488" s="27" t="s">
        <v>180</v>
      </c>
    </row>
    <row r="1489">
      <c r="A1489" s="1" t="s">
        <v>184</v>
      </c>
      <c r="E1489" s="33" t="s">
        <v>961</v>
      </c>
    </row>
    <row r="1490">
      <c r="A1490" s="1" t="s">
        <v>185</v>
      </c>
      <c r="E1490" s="27" t="s">
        <v>180</v>
      </c>
    </row>
    <row r="1491">
      <c r="A1491" s="1" t="s">
        <v>178</v>
      </c>
      <c r="B1491" s="1">
        <v>9</v>
      </c>
      <c r="C1491" s="26" t="s">
        <v>4826</v>
      </c>
      <c r="D1491" t="s">
        <v>180</v>
      </c>
      <c r="E1491" s="27" t="s">
        <v>4827</v>
      </c>
      <c r="F1491" s="28" t="s">
        <v>1422</v>
      </c>
      <c r="G1491" s="29">
        <v>31</v>
      </c>
      <c r="H1491" s="28">
        <v>9.0000000000000006E-05</v>
      </c>
      <c r="I1491" s="30">
        <f>ROUND(G1491*H1491,P4)</f>
        <v>0</v>
      </c>
      <c r="L1491" s="31">
        <v>0</v>
      </c>
      <c r="M1491" s="24">
        <f>ROUND(G1491*L1491,P4)</f>
        <v>0</v>
      </c>
      <c r="N1491" s="25" t="s">
        <v>835</v>
      </c>
      <c r="O1491" s="32">
        <f>M1491*AA1491</f>
        <v>0</v>
      </c>
      <c r="P1491" s="1">
        <v>3</v>
      </c>
      <c r="AA1491" s="1">
        <f>IF(P1491=1,$O$3,IF(P1491=2,$O$4,$O$5))</f>
        <v>0</v>
      </c>
    </row>
    <row r="1492">
      <c r="A1492" s="1" t="s">
        <v>183</v>
      </c>
      <c r="E1492" s="27" t="s">
        <v>180</v>
      </c>
    </row>
    <row r="1493">
      <c r="A1493" s="1" t="s">
        <v>184</v>
      </c>
      <c r="E1493" s="33" t="s">
        <v>4828</v>
      </c>
    </row>
    <row r="1494">
      <c r="A1494" s="1" t="s">
        <v>185</v>
      </c>
      <c r="E1494" s="27" t="s">
        <v>180</v>
      </c>
    </row>
    <row r="1495">
      <c r="A1495" s="1" t="s">
        <v>178</v>
      </c>
      <c r="B1495" s="1">
        <v>10</v>
      </c>
      <c r="C1495" s="26" t="s">
        <v>4829</v>
      </c>
      <c r="D1495" t="s">
        <v>180</v>
      </c>
      <c r="E1495" s="27" t="s">
        <v>4830</v>
      </c>
      <c r="F1495" s="28" t="s">
        <v>1422</v>
      </c>
      <c r="G1495" s="29">
        <v>12</v>
      </c>
      <c r="H1495" s="28">
        <v>8.0000000000000007E-05</v>
      </c>
      <c r="I1495" s="30">
        <f>ROUND(G1495*H1495,P4)</f>
        <v>0</v>
      </c>
      <c r="L1495" s="31">
        <v>0</v>
      </c>
      <c r="M1495" s="24">
        <f>ROUND(G1495*L1495,P4)</f>
        <v>0</v>
      </c>
      <c r="N1495" s="25" t="s">
        <v>835</v>
      </c>
      <c r="O1495" s="32">
        <f>M1495*AA1495</f>
        <v>0</v>
      </c>
      <c r="P1495" s="1">
        <v>3</v>
      </c>
      <c r="AA1495" s="1">
        <f>IF(P1495=1,$O$3,IF(P1495=2,$O$4,$O$5))</f>
        <v>0</v>
      </c>
    </row>
    <row r="1496">
      <c r="A1496" s="1" t="s">
        <v>183</v>
      </c>
      <c r="E1496" s="27" t="s">
        <v>180</v>
      </c>
    </row>
    <row r="1497">
      <c r="A1497" s="1" t="s">
        <v>184</v>
      </c>
      <c r="E1497" s="33" t="s">
        <v>893</v>
      </c>
    </row>
    <row r="1498">
      <c r="A1498" s="1" t="s">
        <v>185</v>
      </c>
      <c r="E1498" s="27" t="s">
        <v>180</v>
      </c>
    </row>
    <row r="1499">
      <c r="A1499" s="1" t="s">
        <v>178</v>
      </c>
      <c r="B1499" s="1">
        <v>11</v>
      </c>
      <c r="C1499" s="26" t="s">
        <v>4831</v>
      </c>
      <c r="D1499" t="s">
        <v>180</v>
      </c>
      <c r="E1499" s="27" t="s">
        <v>4832</v>
      </c>
      <c r="F1499" s="28" t="s">
        <v>1422</v>
      </c>
      <c r="G1499" s="29">
        <v>1</v>
      </c>
      <c r="H1499" s="28">
        <v>0.0001</v>
      </c>
      <c r="I1499" s="30">
        <f>ROUND(G1499*H1499,P4)</f>
        <v>0</v>
      </c>
      <c r="L1499" s="31">
        <v>0</v>
      </c>
      <c r="M1499" s="24">
        <f>ROUND(G1499*L1499,P4)</f>
        <v>0</v>
      </c>
      <c r="N1499" s="25" t="s">
        <v>835</v>
      </c>
      <c r="O1499" s="32">
        <f>M1499*AA1499</f>
        <v>0</v>
      </c>
      <c r="P1499" s="1">
        <v>3</v>
      </c>
      <c r="AA1499" s="1">
        <f>IF(P1499=1,$O$3,IF(P1499=2,$O$4,$O$5))</f>
        <v>0</v>
      </c>
    </row>
    <row r="1500">
      <c r="A1500" s="1" t="s">
        <v>183</v>
      </c>
      <c r="E1500" s="27" t="s">
        <v>180</v>
      </c>
    </row>
    <row r="1501">
      <c r="A1501" s="1" t="s">
        <v>184</v>
      </c>
      <c r="E1501" s="33" t="s">
        <v>961</v>
      </c>
    </row>
    <row r="1502">
      <c r="A1502" s="1" t="s">
        <v>185</v>
      </c>
      <c r="E1502" s="27" t="s">
        <v>180</v>
      </c>
    </row>
    <row r="1503">
      <c r="A1503" s="1" t="s">
        <v>178</v>
      </c>
      <c r="B1503" s="1">
        <v>12</v>
      </c>
      <c r="C1503" s="26" t="s">
        <v>4833</v>
      </c>
      <c r="D1503" t="s">
        <v>180</v>
      </c>
      <c r="E1503" s="27" t="s">
        <v>4834</v>
      </c>
      <c r="F1503" s="28" t="s">
        <v>1422</v>
      </c>
      <c r="G1503" s="29">
        <v>17</v>
      </c>
      <c r="H1503" s="28">
        <v>0.00013999999999999999</v>
      </c>
      <c r="I1503" s="30">
        <f>ROUND(G1503*H1503,P4)</f>
        <v>0</v>
      </c>
      <c r="L1503" s="31">
        <v>0</v>
      </c>
      <c r="M1503" s="24">
        <f>ROUND(G1503*L1503,P4)</f>
        <v>0</v>
      </c>
      <c r="N1503" s="25" t="s">
        <v>835</v>
      </c>
      <c r="O1503" s="32">
        <f>M1503*AA1503</f>
        <v>0</v>
      </c>
      <c r="P1503" s="1">
        <v>3</v>
      </c>
      <c r="AA1503" s="1">
        <f>IF(P1503=1,$O$3,IF(P1503=2,$O$4,$O$5))</f>
        <v>0</v>
      </c>
    </row>
    <row r="1504">
      <c r="A1504" s="1" t="s">
        <v>183</v>
      </c>
      <c r="E1504" s="27" t="s">
        <v>180</v>
      </c>
    </row>
    <row r="1505">
      <c r="A1505" s="1" t="s">
        <v>184</v>
      </c>
      <c r="E1505" s="33" t="s">
        <v>4759</v>
      </c>
    </row>
    <row r="1506">
      <c r="A1506" s="1" t="s">
        <v>185</v>
      </c>
      <c r="E1506" s="27" t="s">
        <v>180</v>
      </c>
    </row>
    <row r="1507" ht="25.5">
      <c r="A1507" s="1" t="s">
        <v>178</v>
      </c>
      <c r="B1507" s="1">
        <v>73</v>
      </c>
      <c r="C1507" s="26" t="s">
        <v>4835</v>
      </c>
      <c r="D1507" t="s">
        <v>180</v>
      </c>
      <c r="E1507" s="27" t="s">
        <v>4836</v>
      </c>
      <c r="F1507" s="28" t="s">
        <v>1422</v>
      </c>
      <c r="G1507" s="29">
        <v>12</v>
      </c>
      <c r="H1507" s="28">
        <v>0</v>
      </c>
      <c r="I1507" s="30">
        <f>ROUND(G1507*H1507,P4)</f>
        <v>0</v>
      </c>
      <c r="L1507" s="31">
        <v>0</v>
      </c>
      <c r="M1507" s="24">
        <f>ROUND(G1507*L1507,P4)</f>
        <v>0</v>
      </c>
      <c r="N1507" s="25" t="s">
        <v>180</v>
      </c>
      <c r="O1507" s="32">
        <f>M1507*AA1507</f>
        <v>0</v>
      </c>
      <c r="P1507" s="1">
        <v>3</v>
      </c>
      <c r="AA1507" s="1">
        <f>IF(P1507=1,$O$3,IF(P1507=2,$O$4,$O$5))</f>
        <v>0</v>
      </c>
    </row>
    <row r="1508">
      <c r="A1508" s="1" t="s">
        <v>183</v>
      </c>
      <c r="E1508" s="27" t="s">
        <v>180</v>
      </c>
    </row>
    <row r="1509">
      <c r="A1509" s="1" t="s">
        <v>184</v>
      </c>
      <c r="E1509" s="33" t="s">
        <v>893</v>
      </c>
    </row>
    <row r="1510">
      <c r="A1510" s="1" t="s">
        <v>185</v>
      </c>
      <c r="E1510" s="27" t="s">
        <v>180</v>
      </c>
    </row>
    <row r="1511">
      <c r="A1511" s="1" t="s">
        <v>178</v>
      </c>
      <c r="B1511" s="1">
        <v>74</v>
      </c>
      <c r="C1511" s="26" t="s">
        <v>4837</v>
      </c>
      <c r="D1511" t="s">
        <v>180</v>
      </c>
      <c r="E1511" s="27" t="s">
        <v>4838</v>
      </c>
      <c r="F1511" s="28" t="s">
        <v>1422</v>
      </c>
      <c r="G1511" s="29">
        <v>12</v>
      </c>
      <c r="H1511" s="28">
        <v>0</v>
      </c>
      <c r="I1511" s="30">
        <f>ROUND(G1511*H1511,P4)</f>
        <v>0</v>
      </c>
      <c r="L1511" s="31">
        <v>0</v>
      </c>
      <c r="M1511" s="24">
        <f>ROUND(G1511*L1511,P4)</f>
        <v>0</v>
      </c>
      <c r="N1511" s="25" t="s">
        <v>180</v>
      </c>
      <c r="O1511" s="32">
        <f>M1511*AA1511</f>
        <v>0</v>
      </c>
      <c r="P1511" s="1">
        <v>3</v>
      </c>
      <c r="AA1511" s="1">
        <f>IF(P1511=1,$O$3,IF(P1511=2,$O$4,$O$5))</f>
        <v>0</v>
      </c>
    </row>
    <row r="1512">
      <c r="A1512" s="1" t="s">
        <v>183</v>
      </c>
      <c r="E1512" s="27" t="s">
        <v>180</v>
      </c>
    </row>
    <row r="1513">
      <c r="A1513" s="1" t="s">
        <v>184</v>
      </c>
      <c r="E1513" s="33" t="s">
        <v>893</v>
      </c>
    </row>
    <row r="1514">
      <c r="A1514" s="1" t="s">
        <v>185</v>
      </c>
      <c r="E1514" s="27" t="s">
        <v>180</v>
      </c>
    </row>
    <row r="1515">
      <c r="A1515" s="1" t="s">
        <v>178</v>
      </c>
      <c r="B1515" s="1">
        <v>75</v>
      </c>
      <c r="C1515" s="26" t="s">
        <v>4839</v>
      </c>
      <c r="D1515" t="s">
        <v>180</v>
      </c>
      <c r="E1515" s="27" t="s">
        <v>4840</v>
      </c>
      <c r="F1515" s="28" t="s">
        <v>1422</v>
      </c>
      <c r="G1515" s="29">
        <v>1</v>
      </c>
      <c r="H1515" s="28">
        <v>0</v>
      </c>
      <c r="I1515" s="30">
        <f>ROUND(G1515*H1515,P4)</f>
        <v>0</v>
      </c>
      <c r="L1515" s="31">
        <v>0</v>
      </c>
      <c r="M1515" s="24">
        <f>ROUND(G1515*L1515,P4)</f>
        <v>0</v>
      </c>
      <c r="N1515" s="25" t="s">
        <v>180</v>
      </c>
      <c r="O1515" s="32">
        <f>M1515*AA1515</f>
        <v>0</v>
      </c>
      <c r="P1515" s="1">
        <v>3</v>
      </c>
      <c r="AA1515" s="1">
        <f>IF(P1515=1,$O$3,IF(P1515=2,$O$4,$O$5))</f>
        <v>0</v>
      </c>
    </row>
    <row r="1516">
      <c r="A1516" s="1" t="s">
        <v>183</v>
      </c>
      <c r="E1516" s="27" t="s">
        <v>180</v>
      </c>
    </row>
    <row r="1517">
      <c r="A1517" s="1" t="s">
        <v>184</v>
      </c>
      <c r="E1517" s="33" t="s">
        <v>961</v>
      </c>
    </row>
    <row r="1518">
      <c r="A1518" s="1" t="s">
        <v>185</v>
      </c>
      <c r="E1518" s="27" t="s">
        <v>180</v>
      </c>
    </row>
    <row r="1519">
      <c r="A1519" s="1" t="s">
        <v>178</v>
      </c>
      <c r="B1519" s="1">
        <v>76</v>
      </c>
      <c r="C1519" s="26" t="s">
        <v>4841</v>
      </c>
      <c r="D1519" t="s">
        <v>180</v>
      </c>
      <c r="E1519" s="27" t="s">
        <v>4842</v>
      </c>
      <c r="F1519" s="28" t="s">
        <v>1422</v>
      </c>
      <c r="G1519" s="29">
        <v>1</v>
      </c>
      <c r="H1519" s="28">
        <v>0</v>
      </c>
      <c r="I1519" s="30">
        <f>ROUND(G1519*H1519,P4)</f>
        <v>0</v>
      </c>
      <c r="L1519" s="31">
        <v>0</v>
      </c>
      <c r="M1519" s="24">
        <f>ROUND(G1519*L1519,P4)</f>
        <v>0</v>
      </c>
      <c r="N1519" s="25" t="s">
        <v>180</v>
      </c>
      <c r="O1519" s="32">
        <f>M1519*AA1519</f>
        <v>0</v>
      </c>
      <c r="P1519" s="1">
        <v>3</v>
      </c>
      <c r="AA1519" s="1">
        <f>IF(P1519=1,$O$3,IF(P1519=2,$O$4,$O$5))</f>
        <v>0</v>
      </c>
    </row>
    <row r="1520">
      <c r="A1520" s="1" t="s">
        <v>183</v>
      </c>
      <c r="E1520" s="27" t="s">
        <v>180</v>
      </c>
    </row>
    <row r="1521">
      <c r="A1521" s="1" t="s">
        <v>184</v>
      </c>
      <c r="E1521" s="33" t="s">
        <v>961</v>
      </c>
    </row>
    <row r="1522">
      <c r="A1522" s="1" t="s">
        <v>185</v>
      </c>
      <c r="E1522" s="27" t="s">
        <v>180</v>
      </c>
    </row>
    <row r="1523">
      <c r="A1523" s="1" t="s">
        <v>178</v>
      </c>
      <c r="B1523" s="1">
        <v>77</v>
      </c>
      <c r="C1523" s="26" t="s">
        <v>4843</v>
      </c>
      <c r="D1523" t="s">
        <v>180</v>
      </c>
      <c r="E1523" s="27" t="s">
        <v>4844</v>
      </c>
      <c r="F1523" s="28" t="s">
        <v>1422</v>
      </c>
      <c r="G1523" s="29">
        <v>4</v>
      </c>
      <c r="H1523" s="28">
        <v>0</v>
      </c>
      <c r="I1523" s="30">
        <f>ROUND(G1523*H1523,P4)</f>
        <v>0</v>
      </c>
      <c r="L1523" s="31">
        <v>0</v>
      </c>
      <c r="M1523" s="24">
        <f>ROUND(G1523*L1523,P4)</f>
        <v>0</v>
      </c>
      <c r="N1523" s="25" t="s">
        <v>180</v>
      </c>
      <c r="O1523" s="32">
        <f>M1523*AA1523</f>
        <v>0</v>
      </c>
      <c r="P1523" s="1">
        <v>3</v>
      </c>
      <c r="AA1523" s="1">
        <f>IF(P1523=1,$O$3,IF(P1523=2,$O$4,$O$5))</f>
        <v>0</v>
      </c>
    </row>
    <row r="1524">
      <c r="A1524" s="1" t="s">
        <v>183</v>
      </c>
      <c r="E1524" s="27" t="s">
        <v>180</v>
      </c>
    </row>
    <row r="1525">
      <c r="A1525" s="1" t="s">
        <v>184</v>
      </c>
      <c r="E1525" s="33" t="s">
        <v>2180</v>
      </c>
    </row>
    <row r="1526">
      <c r="A1526" s="1" t="s">
        <v>185</v>
      </c>
      <c r="E1526" s="27" t="s">
        <v>180</v>
      </c>
    </row>
    <row r="1527" ht="25.5">
      <c r="A1527" s="1" t="s">
        <v>178</v>
      </c>
      <c r="B1527" s="1">
        <v>78</v>
      </c>
      <c r="C1527" s="26" t="s">
        <v>4845</v>
      </c>
      <c r="D1527" t="s">
        <v>180</v>
      </c>
      <c r="E1527" s="27" t="s">
        <v>4846</v>
      </c>
      <c r="F1527" s="28" t="s">
        <v>1422</v>
      </c>
      <c r="G1527" s="29">
        <v>1</v>
      </c>
      <c r="H1527" s="28">
        <v>0</v>
      </c>
      <c r="I1527" s="30">
        <f>ROUND(G1527*H1527,P4)</f>
        <v>0</v>
      </c>
      <c r="L1527" s="31">
        <v>0</v>
      </c>
      <c r="M1527" s="24">
        <f>ROUND(G1527*L1527,P4)</f>
        <v>0</v>
      </c>
      <c r="N1527" s="25" t="s">
        <v>180</v>
      </c>
      <c r="O1527" s="32">
        <f>M1527*AA1527</f>
        <v>0</v>
      </c>
      <c r="P1527" s="1">
        <v>3</v>
      </c>
      <c r="AA1527" s="1">
        <f>IF(P1527=1,$O$3,IF(P1527=2,$O$4,$O$5))</f>
        <v>0</v>
      </c>
    </row>
    <row r="1528">
      <c r="A1528" s="1" t="s">
        <v>183</v>
      </c>
      <c r="E1528" s="27" t="s">
        <v>180</v>
      </c>
    </row>
    <row r="1529">
      <c r="A1529" s="1" t="s">
        <v>184</v>
      </c>
      <c r="E1529" s="33" t="s">
        <v>961</v>
      </c>
    </row>
    <row r="1530">
      <c r="A1530" s="1" t="s">
        <v>185</v>
      </c>
      <c r="E1530" s="27" t="s">
        <v>180</v>
      </c>
    </row>
    <row r="1531" ht="25.5">
      <c r="A1531" s="1" t="s">
        <v>178</v>
      </c>
      <c r="B1531" s="1">
        <v>79</v>
      </c>
      <c r="C1531" s="26" t="s">
        <v>4847</v>
      </c>
      <c r="D1531" t="s">
        <v>180</v>
      </c>
      <c r="E1531" s="27" t="s">
        <v>4848</v>
      </c>
      <c r="F1531" s="28" t="s">
        <v>1422</v>
      </c>
      <c r="G1531" s="29">
        <v>1</v>
      </c>
      <c r="H1531" s="28">
        <v>0</v>
      </c>
      <c r="I1531" s="30">
        <f>ROUND(G1531*H1531,P4)</f>
        <v>0</v>
      </c>
      <c r="L1531" s="31">
        <v>0</v>
      </c>
      <c r="M1531" s="24">
        <f>ROUND(G1531*L1531,P4)</f>
        <v>0</v>
      </c>
      <c r="N1531" s="25" t="s">
        <v>180</v>
      </c>
      <c r="O1531" s="32">
        <f>M1531*AA1531</f>
        <v>0</v>
      </c>
      <c r="P1531" s="1">
        <v>3</v>
      </c>
      <c r="AA1531" s="1">
        <f>IF(P1531=1,$O$3,IF(P1531=2,$O$4,$O$5))</f>
        <v>0</v>
      </c>
    </row>
    <row r="1532">
      <c r="A1532" s="1" t="s">
        <v>183</v>
      </c>
      <c r="E1532" s="27" t="s">
        <v>180</v>
      </c>
    </row>
    <row r="1533">
      <c r="A1533" s="1" t="s">
        <v>184</v>
      </c>
      <c r="E1533" s="33" t="s">
        <v>961</v>
      </c>
    </row>
    <row r="1534">
      <c r="A1534" s="1" t="s">
        <v>185</v>
      </c>
      <c r="E1534" s="27" t="s">
        <v>180</v>
      </c>
    </row>
    <row r="1535">
      <c r="A1535" s="1" t="s">
        <v>178</v>
      </c>
      <c r="B1535" s="1">
        <v>80</v>
      </c>
      <c r="C1535" s="26" t="s">
        <v>4849</v>
      </c>
      <c r="D1535" t="s">
        <v>180</v>
      </c>
      <c r="E1535" s="27" t="s">
        <v>4850</v>
      </c>
      <c r="F1535" s="28" t="s">
        <v>1422</v>
      </c>
      <c r="G1535" s="29">
        <v>4</v>
      </c>
      <c r="H1535" s="28">
        <v>0</v>
      </c>
      <c r="I1535" s="30">
        <f>ROUND(G1535*H1535,P4)</f>
        <v>0</v>
      </c>
      <c r="L1535" s="31">
        <v>0</v>
      </c>
      <c r="M1535" s="24">
        <f>ROUND(G1535*L1535,P4)</f>
        <v>0</v>
      </c>
      <c r="N1535" s="25" t="s">
        <v>180</v>
      </c>
      <c r="O1535" s="32">
        <f>M1535*AA1535</f>
        <v>0</v>
      </c>
      <c r="P1535" s="1">
        <v>3</v>
      </c>
      <c r="AA1535" s="1">
        <f>IF(P1535=1,$O$3,IF(P1535=2,$O$4,$O$5))</f>
        <v>0</v>
      </c>
    </row>
    <row r="1536">
      <c r="A1536" s="1" t="s">
        <v>183</v>
      </c>
      <c r="E1536" s="27" t="s">
        <v>180</v>
      </c>
    </row>
    <row r="1537">
      <c r="A1537" s="1" t="s">
        <v>184</v>
      </c>
      <c r="E1537" s="33" t="s">
        <v>2180</v>
      </c>
    </row>
    <row r="1538">
      <c r="A1538" s="1" t="s">
        <v>185</v>
      </c>
      <c r="E1538" s="27" t="s">
        <v>180</v>
      </c>
    </row>
    <row r="1539">
      <c r="A1539" s="1" t="s">
        <v>178</v>
      </c>
      <c r="B1539" s="1">
        <v>81</v>
      </c>
      <c r="C1539" s="26" t="s">
        <v>4851</v>
      </c>
      <c r="D1539" t="s">
        <v>180</v>
      </c>
      <c r="E1539" s="27" t="s">
        <v>4852</v>
      </c>
      <c r="F1539" s="28" t="s">
        <v>1422</v>
      </c>
      <c r="G1539" s="29">
        <v>1</v>
      </c>
      <c r="H1539" s="28">
        <v>0</v>
      </c>
      <c r="I1539" s="30">
        <f>ROUND(G1539*H1539,P4)</f>
        <v>0</v>
      </c>
      <c r="L1539" s="31">
        <v>0</v>
      </c>
      <c r="M1539" s="24">
        <f>ROUND(G1539*L1539,P4)</f>
        <v>0</v>
      </c>
      <c r="N1539" s="25" t="s">
        <v>180</v>
      </c>
      <c r="O1539" s="32">
        <f>M1539*AA1539</f>
        <v>0</v>
      </c>
      <c r="P1539" s="1">
        <v>3</v>
      </c>
      <c r="AA1539" s="1">
        <f>IF(P1539=1,$O$3,IF(P1539=2,$O$4,$O$5))</f>
        <v>0</v>
      </c>
    </row>
    <row r="1540">
      <c r="A1540" s="1" t="s">
        <v>183</v>
      </c>
      <c r="E1540" s="27" t="s">
        <v>180</v>
      </c>
    </row>
    <row r="1541">
      <c r="A1541" s="1" t="s">
        <v>184</v>
      </c>
      <c r="E1541" s="33" t="s">
        <v>961</v>
      </c>
    </row>
    <row r="1542">
      <c r="A1542" s="1" t="s">
        <v>185</v>
      </c>
      <c r="E1542" s="27" t="s">
        <v>180</v>
      </c>
    </row>
    <row r="1543">
      <c r="A1543" s="1" t="s">
        <v>178</v>
      </c>
      <c r="B1543" s="1">
        <v>82</v>
      </c>
      <c r="C1543" s="26" t="s">
        <v>4853</v>
      </c>
      <c r="D1543" t="s">
        <v>180</v>
      </c>
      <c r="E1543" s="27" t="s">
        <v>4854</v>
      </c>
      <c r="F1543" s="28" t="s">
        <v>1422</v>
      </c>
      <c r="G1543" s="29">
        <v>1</v>
      </c>
      <c r="H1543" s="28">
        <v>0</v>
      </c>
      <c r="I1543" s="30">
        <f>ROUND(G1543*H1543,P4)</f>
        <v>0</v>
      </c>
      <c r="L1543" s="31">
        <v>0</v>
      </c>
      <c r="M1543" s="24">
        <f>ROUND(G1543*L1543,P4)</f>
        <v>0</v>
      </c>
      <c r="N1543" s="25" t="s">
        <v>180</v>
      </c>
      <c r="O1543" s="32">
        <f>M1543*AA1543</f>
        <v>0</v>
      </c>
      <c r="P1543" s="1">
        <v>3</v>
      </c>
      <c r="AA1543" s="1">
        <f>IF(P1543=1,$O$3,IF(P1543=2,$O$4,$O$5))</f>
        <v>0</v>
      </c>
    </row>
    <row r="1544">
      <c r="A1544" s="1" t="s">
        <v>183</v>
      </c>
      <c r="E1544" s="27" t="s">
        <v>180</v>
      </c>
    </row>
    <row r="1545">
      <c r="A1545" s="1" t="s">
        <v>184</v>
      </c>
      <c r="E1545" s="33" t="s">
        <v>961</v>
      </c>
    </row>
    <row r="1546">
      <c r="A1546" s="1" t="s">
        <v>185</v>
      </c>
      <c r="E1546" s="27" t="s">
        <v>180</v>
      </c>
    </row>
    <row r="1547">
      <c r="A1547" s="1" t="s">
        <v>178</v>
      </c>
      <c r="B1547" s="1">
        <v>83</v>
      </c>
      <c r="C1547" s="26" t="s">
        <v>4855</v>
      </c>
      <c r="D1547" t="s">
        <v>180</v>
      </c>
      <c r="E1547" s="27" t="s">
        <v>4856</v>
      </c>
      <c r="F1547" s="28" t="s">
        <v>1422</v>
      </c>
      <c r="G1547" s="29">
        <v>6</v>
      </c>
      <c r="H1547" s="28">
        <v>0</v>
      </c>
      <c r="I1547" s="30">
        <f>ROUND(G1547*H1547,P4)</f>
        <v>0</v>
      </c>
      <c r="L1547" s="31">
        <v>0</v>
      </c>
      <c r="M1547" s="24">
        <f>ROUND(G1547*L1547,P4)</f>
        <v>0</v>
      </c>
      <c r="N1547" s="25" t="s">
        <v>180</v>
      </c>
      <c r="O1547" s="32">
        <f>M1547*AA1547</f>
        <v>0</v>
      </c>
      <c r="P1547" s="1">
        <v>3</v>
      </c>
      <c r="AA1547" s="1">
        <f>IF(P1547=1,$O$3,IF(P1547=2,$O$4,$O$5))</f>
        <v>0</v>
      </c>
    </row>
    <row r="1548">
      <c r="A1548" s="1" t="s">
        <v>183</v>
      </c>
      <c r="E1548" s="27" t="s">
        <v>180</v>
      </c>
    </row>
    <row r="1549">
      <c r="A1549" s="1" t="s">
        <v>184</v>
      </c>
      <c r="E1549" s="33" t="s">
        <v>1818</v>
      </c>
    </row>
    <row r="1550">
      <c r="A1550" s="1" t="s">
        <v>185</v>
      </c>
      <c r="E1550" s="27" t="s">
        <v>180</v>
      </c>
    </row>
    <row r="1551">
      <c r="A1551" s="1" t="s">
        <v>178</v>
      </c>
      <c r="B1551" s="1">
        <v>84</v>
      </c>
      <c r="C1551" s="26" t="s">
        <v>4857</v>
      </c>
      <c r="D1551" t="s">
        <v>180</v>
      </c>
      <c r="E1551" s="27" t="s">
        <v>4858</v>
      </c>
      <c r="F1551" s="28" t="s">
        <v>1422</v>
      </c>
      <c r="G1551" s="29">
        <v>6</v>
      </c>
      <c r="H1551" s="28">
        <v>0</v>
      </c>
      <c r="I1551" s="30">
        <f>ROUND(G1551*H1551,P4)</f>
        <v>0</v>
      </c>
      <c r="L1551" s="31">
        <v>0</v>
      </c>
      <c r="M1551" s="24">
        <f>ROUND(G1551*L1551,P4)</f>
        <v>0</v>
      </c>
      <c r="N1551" s="25" t="s">
        <v>180</v>
      </c>
      <c r="O1551" s="32">
        <f>M1551*AA1551</f>
        <v>0</v>
      </c>
      <c r="P1551" s="1">
        <v>3</v>
      </c>
      <c r="AA1551" s="1">
        <f>IF(P1551=1,$O$3,IF(P1551=2,$O$4,$O$5))</f>
        <v>0</v>
      </c>
    </row>
    <row r="1552">
      <c r="A1552" s="1" t="s">
        <v>183</v>
      </c>
      <c r="E1552" s="27" t="s">
        <v>180</v>
      </c>
    </row>
    <row r="1553">
      <c r="A1553" s="1" t="s">
        <v>184</v>
      </c>
      <c r="E1553" s="33" t="s">
        <v>1818</v>
      </c>
    </row>
    <row r="1554">
      <c r="A1554" s="1" t="s">
        <v>185</v>
      </c>
      <c r="E1554" s="27" t="s">
        <v>180</v>
      </c>
    </row>
    <row r="1555">
      <c r="A1555" s="1" t="s">
        <v>178</v>
      </c>
      <c r="B1555" s="1">
        <v>85</v>
      </c>
      <c r="C1555" s="26" t="s">
        <v>4859</v>
      </c>
      <c r="D1555" t="s">
        <v>180</v>
      </c>
      <c r="E1555" s="27" t="s">
        <v>4860</v>
      </c>
      <c r="F1555" s="28" t="s">
        <v>1422</v>
      </c>
      <c r="G1555" s="29">
        <v>2</v>
      </c>
      <c r="H1555" s="28">
        <v>0</v>
      </c>
      <c r="I1555" s="30">
        <f>ROUND(G1555*H1555,P4)</f>
        <v>0</v>
      </c>
      <c r="L1555" s="31">
        <v>0</v>
      </c>
      <c r="M1555" s="24">
        <f>ROUND(G1555*L1555,P4)</f>
        <v>0</v>
      </c>
      <c r="N1555" s="25" t="s">
        <v>180</v>
      </c>
      <c r="O1555" s="32">
        <f>M1555*AA1555</f>
        <v>0</v>
      </c>
      <c r="P1555" s="1">
        <v>3</v>
      </c>
      <c r="AA1555" s="1">
        <f>IF(P1555=1,$O$3,IF(P1555=2,$O$4,$O$5))</f>
        <v>0</v>
      </c>
    </row>
    <row r="1556">
      <c r="A1556" s="1" t="s">
        <v>183</v>
      </c>
      <c r="E1556" s="27" t="s">
        <v>180</v>
      </c>
    </row>
    <row r="1557">
      <c r="A1557" s="1" t="s">
        <v>184</v>
      </c>
      <c r="E1557" s="33" t="s">
        <v>908</v>
      </c>
    </row>
    <row r="1558">
      <c r="A1558" s="1" t="s">
        <v>185</v>
      </c>
      <c r="E1558" s="27" t="s">
        <v>180</v>
      </c>
    </row>
    <row r="1559">
      <c r="A1559" s="1" t="s">
        <v>178</v>
      </c>
      <c r="B1559" s="1">
        <v>86</v>
      </c>
      <c r="C1559" s="26" t="s">
        <v>4861</v>
      </c>
      <c r="D1559" t="s">
        <v>180</v>
      </c>
      <c r="E1559" s="27" t="s">
        <v>4862</v>
      </c>
      <c r="F1559" s="28" t="s">
        <v>374</v>
      </c>
      <c r="G1559" s="29">
        <v>0.20000000000000001</v>
      </c>
      <c r="H1559" s="28">
        <v>0</v>
      </c>
      <c r="I1559" s="30">
        <f>ROUND(G1559*H1559,P4)</f>
        <v>0</v>
      </c>
      <c r="L1559" s="31">
        <v>0</v>
      </c>
      <c r="M1559" s="24">
        <f>ROUND(G1559*L1559,P4)</f>
        <v>0</v>
      </c>
      <c r="N1559" s="25" t="s">
        <v>180</v>
      </c>
      <c r="O1559" s="32">
        <f>M1559*AA1559</f>
        <v>0</v>
      </c>
      <c r="P1559" s="1">
        <v>3</v>
      </c>
      <c r="AA1559" s="1">
        <f>IF(P1559=1,$O$3,IF(P1559=2,$O$4,$O$5))</f>
        <v>0</v>
      </c>
    </row>
    <row r="1560">
      <c r="A1560" s="1" t="s">
        <v>183</v>
      </c>
      <c r="E1560" s="27" t="s">
        <v>180</v>
      </c>
    </row>
    <row r="1561">
      <c r="A1561" s="1" t="s">
        <v>184</v>
      </c>
      <c r="E1561" s="33" t="s">
        <v>1793</v>
      </c>
    </row>
    <row r="1562">
      <c r="A1562" s="1" t="s">
        <v>185</v>
      </c>
      <c r="E1562" s="27" t="s">
        <v>180</v>
      </c>
    </row>
    <row r="1563">
      <c r="A1563" s="1" t="s">
        <v>178</v>
      </c>
      <c r="B1563" s="1">
        <v>101</v>
      </c>
      <c r="C1563" s="26" t="s">
        <v>4863</v>
      </c>
      <c r="D1563" t="s">
        <v>180</v>
      </c>
      <c r="E1563" s="27" t="s">
        <v>4864</v>
      </c>
      <c r="F1563" s="28" t="s">
        <v>1422</v>
      </c>
      <c r="G1563" s="29">
        <v>1</v>
      </c>
      <c r="H1563" s="28">
        <v>0</v>
      </c>
      <c r="I1563" s="30">
        <f>ROUND(G1563*H1563,P4)</f>
        <v>0</v>
      </c>
      <c r="L1563" s="31">
        <v>0</v>
      </c>
      <c r="M1563" s="24">
        <f>ROUND(G1563*L1563,P4)</f>
        <v>0</v>
      </c>
      <c r="N1563" s="25" t="s">
        <v>180</v>
      </c>
      <c r="O1563" s="32">
        <f>M1563*AA1563</f>
        <v>0</v>
      </c>
      <c r="P1563" s="1">
        <v>3</v>
      </c>
      <c r="AA1563" s="1">
        <f>IF(P1563=1,$O$3,IF(P1563=2,$O$4,$O$5))</f>
        <v>0</v>
      </c>
    </row>
    <row r="1564">
      <c r="A1564" s="1" t="s">
        <v>183</v>
      </c>
      <c r="E1564" s="27" t="s">
        <v>180</v>
      </c>
    </row>
    <row r="1565">
      <c r="A1565" s="1" t="s">
        <v>184</v>
      </c>
      <c r="E1565" s="33" t="s">
        <v>961</v>
      </c>
    </row>
    <row r="1566">
      <c r="A1566" s="1" t="s">
        <v>185</v>
      </c>
      <c r="E1566" s="27" t="s">
        <v>180</v>
      </c>
    </row>
    <row r="1567">
      <c r="A1567" s="1" t="s">
        <v>175</v>
      </c>
      <c r="C1567" s="22" t="s">
        <v>4865</v>
      </c>
      <c r="E1567" s="23" t="s">
        <v>4866</v>
      </c>
      <c r="L1567" s="24">
        <f>SUMIFS(L1568:L1619,A1568:A1619,"P")</f>
        <v>0</v>
      </c>
      <c r="M1567" s="24">
        <f>SUMIFS(M1568:M1619,A1568:A1619,"P")</f>
        <v>0</v>
      </c>
      <c r="N1567" s="25"/>
    </row>
    <row r="1568">
      <c r="A1568" s="1" t="s">
        <v>178</v>
      </c>
      <c r="B1568" s="1">
        <v>87</v>
      </c>
      <c r="C1568" s="26" t="s">
        <v>4867</v>
      </c>
      <c r="D1568" t="s">
        <v>180</v>
      </c>
      <c r="E1568" s="27" t="s">
        <v>4868</v>
      </c>
      <c r="F1568" s="28" t="s">
        <v>1422</v>
      </c>
      <c r="G1568" s="29">
        <v>1</v>
      </c>
      <c r="H1568" s="28">
        <v>0</v>
      </c>
      <c r="I1568" s="30">
        <f>ROUND(G1568*H1568,P4)</f>
        <v>0</v>
      </c>
      <c r="L1568" s="31">
        <v>0</v>
      </c>
      <c r="M1568" s="24">
        <f>ROUND(G1568*L1568,P4)</f>
        <v>0</v>
      </c>
      <c r="N1568" s="25" t="s">
        <v>180</v>
      </c>
      <c r="O1568" s="32">
        <f>M1568*AA1568</f>
        <v>0</v>
      </c>
      <c r="P1568" s="1">
        <v>3</v>
      </c>
      <c r="AA1568" s="1">
        <f>IF(P1568=1,$O$3,IF(P1568=2,$O$4,$O$5))</f>
        <v>0</v>
      </c>
    </row>
    <row r="1569">
      <c r="A1569" s="1" t="s">
        <v>183</v>
      </c>
      <c r="E1569" s="27" t="s">
        <v>180</v>
      </c>
    </row>
    <row r="1570">
      <c r="A1570" s="1" t="s">
        <v>184</v>
      </c>
      <c r="E1570" s="33" t="s">
        <v>961</v>
      </c>
    </row>
    <row r="1571">
      <c r="A1571" s="1" t="s">
        <v>185</v>
      </c>
      <c r="E1571" s="27" t="s">
        <v>180</v>
      </c>
    </row>
    <row r="1572">
      <c r="A1572" s="1" t="s">
        <v>178</v>
      </c>
      <c r="B1572" s="1">
        <v>88</v>
      </c>
      <c r="C1572" s="26" t="s">
        <v>4869</v>
      </c>
      <c r="D1572" t="s">
        <v>180</v>
      </c>
      <c r="E1572" s="27" t="s">
        <v>4870</v>
      </c>
      <c r="F1572" s="28" t="s">
        <v>1422</v>
      </c>
      <c r="G1572" s="29">
        <v>1</v>
      </c>
      <c r="H1572" s="28">
        <v>0</v>
      </c>
      <c r="I1572" s="30">
        <f>ROUND(G1572*H1572,P4)</f>
        <v>0</v>
      </c>
      <c r="L1572" s="31">
        <v>0</v>
      </c>
      <c r="M1572" s="24">
        <f>ROUND(G1572*L1572,P4)</f>
        <v>0</v>
      </c>
      <c r="N1572" s="25" t="s">
        <v>180</v>
      </c>
      <c r="O1572" s="32">
        <f>M1572*AA1572</f>
        <v>0</v>
      </c>
      <c r="P1572" s="1">
        <v>3</v>
      </c>
      <c r="AA1572" s="1">
        <f>IF(P1572=1,$O$3,IF(P1572=2,$O$4,$O$5))</f>
        <v>0</v>
      </c>
    </row>
    <row r="1573">
      <c r="A1573" s="1" t="s">
        <v>183</v>
      </c>
      <c r="E1573" s="27" t="s">
        <v>180</v>
      </c>
    </row>
    <row r="1574">
      <c r="A1574" s="1" t="s">
        <v>184</v>
      </c>
      <c r="E1574" s="33" t="s">
        <v>961</v>
      </c>
    </row>
    <row r="1575">
      <c r="A1575" s="1" t="s">
        <v>185</v>
      </c>
      <c r="E1575" s="27" t="s">
        <v>180</v>
      </c>
    </row>
    <row r="1576">
      <c r="A1576" s="1" t="s">
        <v>178</v>
      </c>
      <c r="B1576" s="1">
        <v>89</v>
      </c>
      <c r="C1576" s="26" t="s">
        <v>4871</v>
      </c>
      <c r="D1576" t="s">
        <v>180</v>
      </c>
      <c r="E1576" s="27" t="s">
        <v>4872</v>
      </c>
      <c r="F1576" s="28" t="s">
        <v>1422</v>
      </c>
      <c r="G1576" s="29">
        <v>1</v>
      </c>
      <c r="H1576" s="28">
        <v>0</v>
      </c>
      <c r="I1576" s="30">
        <f>ROUND(G1576*H1576,P4)</f>
        <v>0</v>
      </c>
      <c r="L1576" s="31">
        <v>0</v>
      </c>
      <c r="M1576" s="24">
        <f>ROUND(G1576*L1576,P4)</f>
        <v>0</v>
      </c>
      <c r="N1576" s="25" t="s">
        <v>180</v>
      </c>
      <c r="O1576" s="32">
        <f>M1576*AA1576</f>
        <v>0</v>
      </c>
      <c r="P1576" s="1">
        <v>3</v>
      </c>
      <c r="AA1576" s="1">
        <f>IF(P1576=1,$O$3,IF(P1576=2,$O$4,$O$5))</f>
        <v>0</v>
      </c>
    </row>
    <row r="1577">
      <c r="A1577" s="1" t="s">
        <v>183</v>
      </c>
      <c r="E1577" s="27" t="s">
        <v>180</v>
      </c>
    </row>
    <row r="1578">
      <c r="A1578" s="1" t="s">
        <v>184</v>
      </c>
      <c r="E1578" s="33" t="s">
        <v>961</v>
      </c>
    </row>
    <row r="1579">
      <c r="A1579" s="1" t="s">
        <v>185</v>
      </c>
      <c r="E1579" s="27" t="s">
        <v>180</v>
      </c>
    </row>
    <row r="1580">
      <c r="A1580" s="1" t="s">
        <v>178</v>
      </c>
      <c r="B1580" s="1">
        <v>90</v>
      </c>
      <c r="C1580" s="26" t="s">
        <v>4873</v>
      </c>
      <c r="D1580" t="s">
        <v>180</v>
      </c>
      <c r="E1580" s="27" t="s">
        <v>4874</v>
      </c>
      <c r="F1580" s="28" t="s">
        <v>1422</v>
      </c>
      <c r="G1580" s="29">
        <v>1</v>
      </c>
      <c r="H1580" s="28">
        <v>0</v>
      </c>
      <c r="I1580" s="30">
        <f>ROUND(G1580*H1580,P4)</f>
        <v>0</v>
      </c>
      <c r="L1580" s="31">
        <v>0</v>
      </c>
      <c r="M1580" s="24">
        <f>ROUND(G1580*L1580,P4)</f>
        <v>0</v>
      </c>
      <c r="N1580" s="25" t="s">
        <v>180</v>
      </c>
      <c r="O1580" s="32">
        <f>M1580*AA1580</f>
        <v>0</v>
      </c>
      <c r="P1580" s="1">
        <v>3</v>
      </c>
      <c r="AA1580" s="1">
        <f>IF(P1580=1,$O$3,IF(P1580=2,$O$4,$O$5))</f>
        <v>0</v>
      </c>
    </row>
    <row r="1581">
      <c r="A1581" s="1" t="s">
        <v>183</v>
      </c>
      <c r="E1581" s="27" t="s">
        <v>180</v>
      </c>
    </row>
    <row r="1582">
      <c r="A1582" s="1" t="s">
        <v>184</v>
      </c>
      <c r="E1582" s="33" t="s">
        <v>961</v>
      </c>
    </row>
    <row r="1583">
      <c r="A1583" s="1" t="s">
        <v>185</v>
      </c>
      <c r="E1583" s="27" t="s">
        <v>180</v>
      </c>
    </row>
    <row r="1584">
      <c r="A1584" s="1" t="s">
        <v>178</v>
      </c>
      <c r="B1584" s="1">
        <v>91</v>
      </c>
      <c r="C1584" s="26" t="s">
        <v>4875</v>
      </c>
      <c r="D1584" t="s">
        <v>180</v>
      </c>
      <c r="E1584" s="27" t="s">
        <v>4876</v>
      </c>
      <c r="F1584" s="28" t="s">
        <v>1422</v>
      </c>
      <c r="G1584" s="29">
        <v>1</v>
      </c>
      <c r="H1584" s="28">
        <v>0</v>
      </c>
      <c r="I1584" s="30">
        <f>ROUND(G1584*H1584,P4)</f>
        <v>0</v>
      </c>
      <c r="L1584" s="31">
        <v>0</v>
      </c>
      <c r="M1584" s="24">
        <f>ROUND(G1584*L1584,P4)</f>
        <v>0</v>
      </c>
      <c r="N1584" s="25" t="s">
        <v>180</v>
      </c>
      <c r="O1584" s="32">
        <f>M1584*AA1584</f>
        <v>0</v>
      </c>
      <c r="P1584" s="1">
        <v>3</v>
      </c>
      <c r="AA1584" s="1">
        <f>IF(P1584=1,$O$3,IF(P1584=2,$O$4,$O$5))</f>
        <v>0</v>
      </c>
    </row>
    <row r="1585">
      <c r="A1585" s="1" t="s">
        <v>183</v>
      </c>
      <c r="E1585" s="27" t="s">
        <v>180</v>
      </c>
    </row>
    <row r="1586">
      <c r="A1586" s="1" t="s">
        <v>184</v>
      </c>
      <c r="E1586" s="33" t="s">
        <v>961</v>
      </c>
    </row>
    <row r="1587">
      <c r="A1587" s="1" t="s">
        <v>185</v>
      </c>
      <c r="E1587" s="27" t="s">
        <v>180</v>
      </c>
    </row>
    <row r="1588">
      <c r="A1588" s="1" t="s">
        <v>178</v>
      </c>
      <c r="B1588" s="1">
        <v>92</v>
      </c>
      <c r="C1588" s="26" t="s">
        <v>4877</v>
      </c>
      <c r="D1588" t="s">
        <v>180</v>
      </c>
      <c r="E1588" s="27" t="s">
        <v>4878</v>
      </c>
      <c r="F1588" s="28" t="s">
        <v>1422</v>
      </c>
      <c r="G1588" s="29">
        <v>1</v>
      </c>
      <c r="H1588" s="28">
        <v>0</v>
      </c>
      <c r="I1588" s="30">
        <f>ROUND(G1588*H1588,P4)</f>
        <v>0</v>
      </c>
      <c r="L1588" s="31">
        <v>0</v>
      </c>
      <c r="M1588" s="24">
        <f>ROUND(G1588*L1588,P4)</f>
        <v>0</v>
      </c>
      <c r="N1588" s="25" t="s">
        <v>180</v>
      </c>
      <c r="O1588" s="32">
        <f>M1588*AA1588</f>
        <v>0</v>
      </c>
      <c r="P1588" s="1">
        <v>3</v>
      </c>
      <c r="AA1588" s="1">
        <f>IF(P1588=1,$O$3,IF(P1588=2,$O$4,$O$5))</f>
        <v>0</v>
      </c>
    </row>
    <row r="1589">
      <c r="A1589" s="1" t="s">
        <v>183</v>
      </c>
      <c r="E1589" s="27" t="s">
        <v>180</v>
      </c>
    </row>
    <row r="1590">
      <c r="A1590" s="1" t="s">
        <v>184</v>
      </c>
      <c r="E1590" s="33" t="s">
        <v>961</v>
      </c>
    </row>
    <row r="1591">
      <c r="A1591" s="1" t="s">
        <v>185</v>
      </c>
      <c r="E1591" s="27" t="s">
        <v>180</v>
      </c>
    </row>
    <row r="1592">
      <c r="A1592" s="1" t="s">
        <v>178</v>
      </c>
      <c r="B1592" s="1">
        <v>93</v>
      </c>
      <c r="C1592" s="26" t="s">
        <v>4879</v>
      </c>
      <c r="D1592" t="s">
        <v>180</v>
      </c>
      <c r="E1592" s="27" t="s">
        <v>4880</v>
      </c>
      <c r="F1592" s="28" t="s">
        <v>1422</v>
      </c>
      <c r="G1592" s="29">
        <v>1</v>
      </c>
      <c r="H1592" s="28">
        <v>0</v>
      </c>
      <c r="I1592" s="30">
        <f>ROUND(G1592*H1592,P4)</f>
        <v>0</v>
      </c>
      <c r="L1592" s="31">
        <v>0</v>
      </c>
      <c r="M1592" s="24">
        <f>ROUND(G1592*L1592,P4)</f>
        <v>0</v>
      </c>
      <c r="N1592" s="25" t="s">
        <v>180</v>
      </c>
      <c r="O1592" s="32">
        <f>M1592*AA1592</f>
        <v>0</v>
      </c>
      <c r="P1592" s="1">
        <v>3</v>
      </c>
      <c r="AA1592" s="1">
        <f>IF(P1592=1,$O$3,IF(P1592=2,$O$4,$O$5))</f>
        <v>0</v>
      </c>
    </row>
    <row r="1593">
      <c r="A1593" s="1" t="s">
        <v>183</v>
      </c>
      <c r="E1593" s="27" t="s">
        <v>180</v>
      </c>
    </row>
    <row r="1594">
      <c r="A1594" s="1" t="s">
        <v>184</v>
      </c>
      <c r="E1594" s="33" t="s">
        <v>961</v>
      </c>
    </row>
    <row r="1595">
      <c r="A1595" s="1" t="s">
        <v>185</v>
      </c>
      <c r="E1595" s="27" t="s">
        <v>180</v>
      </c>
    </row>
    <row r="1596">
      <c r="A1596" s="1" t="s">
        <v>178</v>
      </c>
      <c r="B1596" s="1">
        <v>94</v>
      </c>
      <c r="C1596" s="26" t="s">
        <v>4881</v>
      </c>
      <c r="D1596" t="s">
        <v>180</v>
      </c>
      <c r="E1596" s="27" t="s">
        <v>4882</v>
      </c>
      <c r="F1596" s="28" t="s">
        <v>1422</v>
      </c>
      <c r="G1596" s="29">
        <v>2</v>
      </c>
      <c r="H1596" s="28">
        <v>0</v>
      </c>
      <c r="I1596" s="30">
        <f>ROUND(G1596*H1596,P4)</f>
        <v>0</v>
      </c>
      <c r="L1596" s="31">
        <v>0</v>
      </c>
      <c r="M1596" s="24">
        <f>ROUND(G1596*L1596,P4)</f>
        <v>0</v>
      </c>
      <c r="N1596" s="25" t="s">
        <v>180</v>
      </c>
      <c r="O1596" s="32">
        <f>M1596*AA1596</f>
        <v>0</v>
      </c>
      <c r="P1596" s="1">
        <v>3</v>
      </c>
      <c r="AA1596" s="1">
        <f>IF(P1596=1,$O$3,IF(P1596=2,$O$4,$O$5))</f>
        <v>0</v>
      </c>
    </row>
    <row r="1597">
      <c r="A1597" s="1" t="s">
        <v>183</v>
      </c>
      <c r="E1597" s="27" t="s">
        <v>180</v>
      </c>
    </row>
    <row r="1598">
      <c r="A1598" s="1" t="s">
        <v>184</v>
      </c>
      <c r="E1598" s="33" t="s">
        <v>908</v>
      </c>
    </row>
    <row r="1599">
      <c r="A1599" s="1" t="s">
        <v>185</v>
      </c>
      <c r="E1599" s="27" t="s">
        <v>180</v>
      </c>
    </row>
    <row r="1600">
      <c r="A1600" s="1" t="s">
        <v>178</v>
      </c>
      <c r="B1600" s="1">
        <v>95</v>
      </c>
      <c r="C1600" s="26" t="s">
        <v>4883</v>
      </c>
      <c r="D1600" t="s">
        <v>180</v>
      </c>
      <c r="E1600" s="27" t="s">
        <v>4884</v>
      </c>
      <c r="F1600" s="28" t="s">
        <v>1422</v>
      </c>
      <c r="G1600" s="29">
        <v>1</v>
      </c>
      <c r="H1600" s="28">
        <v>0</v>
      </c>
      <c r="I1600" s="30">
        <f>ROUND(G1600*H1600,P4)</f>
        <v>0</v>
      </c>
      <c r="L1600" s="31">
        <v>0</v>
      </c>
      <c r="M1600" s="24">
        <f>ROUND(G1600*L1600,P4)</f>
        <v>0</v>
      </c>
      <c r="N1600" s="25" t="s">
        <v>180</v>
      </c>
      <c r="O1600" s="32">
        <f>M1600*AA1600</f>
        <v>0</v>
      </c>
      <c r="P1600" s="1">
        <v>3</v>
      </c>
      <c r="AA1600" s="1">
        <f>IF(P1600=1,$O$3,IF(P1600=2,$O$4,$O$5))</f>
        <v>0</v>
      </c>
    </row>
    <row r="1601">
      <c r="A1601" s="1" t="s">
        <v>183</v>
      </c>
      <c r="E1601" s="27" t="s">
        <v>180</v>
      </c>
    </row>
    <row r="1602">
      <c r="A1602" s="1" t="s">
        <v>184</v>
      </c>
      <c r="E1602" s="33" t="s">
        <v>961</v>
      </c>
    </row>
    <row r="1603">
      <c r="A1603" s="1" t="s">
        <v>185</v>
      </c>
      <c r="E1603" s="27" t="s">
        <v>180</v>
      </c>
    </row>
    <row r="1604">
      <c r="A1604" s="1" t="s">
        <v>178</v>
      </c>
      <c r="B1604" s="1">
        <v>96</v>
      </c>
      <c r="C1604" s="26" t="s">
        <v>4885</v>
      </c>
      <c r="D1604" t="s">
        <v>180</v>
      </c>
      <c r="E1604" s="27" t="s">
        <v>4886</v>
      </c>
      <c r="F1604" s="28" t="s">
        <v>1422</v>
      </c>
      <c r="G1604" s="29">
        <v>2</v>
      </c>
      <c r="H1604" s="28">
        <v>0</v>
      </c>
      <c r="I1604" s="30">
        <f>ROUND(G1604*H1604,P4)</f>
        <v>0</v>
      </c>
      <c r="L1604" s="31">
        <v>0</v>
      </c>
      <c r="M1604" s="24">
        <f>ROUND(G1604*L1604,P4)</f>
        <v>0</v>
      </c>
      <c r="N1604" s="25" t="s">
        <v>180</v>
      </c>
      <c r="O1604" s="32">
        <f>M1604*AA1604</f>
        <v>0</v>
      </c>
      <c r="P1604" s="1">
        <v>3</v>
      </c>
      <c r="AA1604" s="1">
        <f>IF(P1604=1,$O$3,IF(P1604=2,$O$4,$O$5))</f>
        <v>0</v>
      </c>
    </row>
    <row r="1605">
      <c r="A1605" s="1" t="s">
        <v>183</v>
      </c>
      <c r="E1605" s="27" t="s">
        <v>180</v>
      </c>
    </row>
    <row r="1606">
      <c r="A1606" s="1" t="s">
        <v>184</v>
      </c>
      <c r="E1606" s="33" t="s">
        <v>908</v>
      </c>
    </row>
    <row r="1607">
      <c r="A1607" s="1" t="s">
        <v>185</v>
      </c>
      <c r="E1607" s="27" t="s">
        <v>180</v>
      </c>
    </row>
    <row r="1608">
      <c r="A1608" s="1" t="s">
        <v>178</v>
      </c>
      <c r="B1608" s="1">
        <v>97</v>
      </c>
      <c r="C1608" s="26" t="s">
        <v>4887</v>
      </c>
      <c r="D1608" t="s">
        <v>180</v>
      </c>
      <c r="E1608" s="27" t="s">
        <v>4888</v>
      </c>
      <c r="F1608" s="28" t="s">
        <v>4635</v>
      </c>
      <c r="G1608" s="29">
        <v>1</v>
      </c>
      <c r="H1608" s="28">
        <v>0</v>
      </c>
      <c r="I1608" s="30">
        <f>ROUND(G1608*H1608,P4)</f>
        <v>0</v>
      </c>
      <c r="L1608" s="31">
        <v>0</v>
      </c>
      <c r="M1608" s="24">
        <f>ROUND(G1608*L1608,P4)</f>
        <v>0</v>
      </c>
      <c r="N1608" s="25" t="s">
        <v>180</v>
      </c>
      <c r="O1608" s="32">
        <f>M1608*AA1608</f>
        <v>0</v>
      </c>
      <c r="P1608" s="1">
        <v>3</v>
      </c>
      <c r="AA1608" s="1">
        <f>IF(P1608=1,$O$3,IF(P1608=2,$O$4,$O$5))</f>
        <v>0</v>
      </c>
    </row>
    <row r="1609">
      <c r="A1609" s="1" t="s">
        <v>183</v>
      </c>
      <c r="E1609" s="27" t="s">
        <v>180</v>
      </c>
    </row>
    <row r="1610">
      <c r="A1610" s="1" t="s">
        <v>184</v>
      </c>
      <c r="E1610" s="33" t="s">
        <v>961</v>
      </c>
    </row>
    <row r="1611">
      <c r="A1611" s="1" t="s">
        <v>185</v>
      </c>
      <c r="E1611" s="27" t="s">
        <v>180</v>
      </c>
    </row>
    <row r="1612">
      <c r="A1612" s="1" t="s">
        <v>178</v>
      </c>
      <c r="B1612" s="1">
        <v>98</v>
      </c>
      <c r="C1612" s="26" t="s">
        <v>4889</v>
      </c>
      <c r="D1612" t="s">
        <v>180</v>
      </c>
      <c r="E1612" s="27" t="s">
        <v>4890</v>
      </c>
      <c r="F1612" s="28" t="s">
        <v>374</v>
      </c>
      <c r="G1612" s="29">
        <v>1.8</v>
      </c>
      <c r="H1612" s="28">
        <v>0</v>
      </c>
      <c r="I1612" s="30">
        <f>ROUND(G1612*H1612,P4)</f>
        <v>0</v>
      </c>
      <c r="L1612" s="31">
        <v>0</v>
      </c>
      <c r="M1612" s="24">
        <f>ROUND(G1612*L1612,P4)</f>
        <v>0</v>
      </c>
      <c r="N1612" s="25" t="s">
        <v>180</v>
      </c>
      <c r="O1612" s="32">
        <f>M1612*AA1612</f>
        <v>0</v>
      </c>
      <c r="P1612" s="1">
        <v>3</v>
      </c>
      <c r="AA1612" s="1">
        <f>IF(P1612=1,$O$3,IF(P1612=2,$O$4,$O$5))</f>
        <v>0</v>
      </c>
    </row>
    <row r="1613">
      <c r="A1613" s="1" t="s">
        <v>183</v>
      </c>
      <c r="E1613" s="27" t="s">
        <v>180</v>
      </c>
    </row>
    <row r="1614">
      <c r="A1614" s="1" t="s">
        <v>184</v>
      </c>
      <c r="E1614" s="33" t="s">
        <v>4891</v>
      </c>
    </row>
    <row r="1615">
      <c r="A1615" s="1" t="s">
        <v>185</v>
      </c>
      <c r="E1615" s="27" t="s">
        <v>180</v>
      </c>
    </row>
    <row r="1616">
      <c r="A1616" s="1" t="s">
        <v>178</v>
      </c>
      <c r="B1616" s="1">
        <v>102</v>
      </c>
      <c r="C1616" s="26" t="s">
        <v>4892</v>
      </c>
      <c r="D1616" t="s">
        <v>180</v>
      </c>
      <c r="E1616" s="27" t="s">
        <v>4893</v>
      </c>
      <c r="F1616" s="28" t="s">
        <v>1422</v>
      </c>
      <c r="G1616" s="29">
        <v>12</v>
      </c>
      <c r="H1616" s="28">
        <v>0</v>
      </c>
      <c r="I1616" s="30">
        <f>ROUND(G1616*H1616,P4)</f>
        <v>0</v>
      </c>
      <c r="L1616" s="31">
        <v>0</v>
      </c>
      <c r="M1616" s="24">
        <f>ROUND(G1616*L1616,P4)</f>
        <v>0</v>
      </c>
      <c r="N1616" s="25" t="s">
        <v>180</v>
      </c>
      <c r="O1616" s="32">
        <f>M1616*AA1616</f>
        <v>0</v>
      </c>
      <c r="P1616" s="1">
        <v>3</v>
      </c>
      <c r="AA1616" s="1">
        <f>IF(P1616=1,$O$3,IF(P1616=2,$O$4,$O$5))</f>
        <v>0</v>
      </c>
    </row>
    <row r="1617">
      <c r="A1617" s="1" t="s">
        <v>183</v>
      </c>
      <c r="E1617" s="27" t="s">
        <v>180</v>
      </c>
    </row>
    <row r="1618">
      <c r="A1618" s="1" t="s">
        <v>184</v>
      </c>
      <c r="E1618" s="33" t="s">
        <v>893</v>
      </c>
    </row>
    <row r="1619">
      <c r="A1619" s="1" t="s">
        <v>185</v>
      </c>
      <c r="E1619" s="27" t="s">
        <v>180</v>
      </c>
    </row>
    <row r="1620">
      <c r="A1620" s="1" t="s">
        <v>175</v>
      </c>
      <c r="C1620" s="22" t="s">
        <v>4894</v>
      </c>
      <c r="E1620" s="23" t="s">
        <v>4895</v>
      </c>
      <c r="L1620" s="24">
        <f>SUMIFS(L1621:L1640,A1621:A1640,"P")</f>
        <v>0</v>
      </c>
      <c r="M1620" s="24">
        <f>SUMIFS(M1621:M1640,A1621:A1640,"P")</f>
        <v>0</v>
      </c>
      <c r="N1620" s="25"/>
    </row>
    <row r="1621" ht="38.25">
      <c r="A1621" s="1" t="s">
        <v>178</v>
      </c>
      <c r="B1621" s="1">
        <v>13</v>
      </c>
      <c r="C1621" s="26" t="s">
        <v>4896</v>
      </c>
      <c r="D1621" t="s">
        <v>180</v>
      </c>
      <c r="E1621" s="27" t="s">
        <v>4897</v>
      </c>
      <c r="F1621" s="28" t="s">
        <v>207</v>
      </c>
      <c r="G1621" s="29">
        <v>1</v>
      </c>
      <c r="H1621" s="28">
        <v>0</v>
      </c>
      <c r="I1621" s="30">
        <f>ROUND(G1621*H1621,P4)</f>
        <v>0</v>
      </c>
      <c r="L1621" s="31">
        <v>0</v>
      </c>
      <c r="M1621" s="24">
        <f>ROUND(G1621*L1621,P4)</f>
        <v>0</v>
      </c>
      <c r="N1621" s="25" t="s">
        <v>835</v>
      </c>
      <c r="O1621" s="32">
        <f>M1621*AA1621</f>
        <v>0</v>
      </c>
      <c r="P1621" s="1">
        <v>3</v>
      </c>
      <c r="AA1621" s="1">
        <f>IF(P1621=1,$O$3,IF(P1621=2,$O$4,$O$5))</f>
        <v>0</v>
      </c>
    </row>
    <row r="1622">
      <c r="A1622" s="1" t="s">
        <v>183</v>
      </c>
      <c r="E1622" s="27" t="s">
        <v>180</v>
      </c>
    </row>
    <row r="1623">
      <c r="A1623" s="1" t="s">
        <v>184</v>
      </c>
      <c r="E1623" s="33" t="s">
        <v>961</v>
      </c>
    </row>
    <row r="1624">
      <c r="A1624" s="1" t="s">
        <v>185</v>
      </c>
      <c r="E1624" s="27" t="s">
        <v>180</v>
      </c>
    </row>
    <row r="1625" ht="25.5">
      <c r="A1625" s="1" t="s">
        <v>178</v>
      </c>
      <c r="B1625" s="1">
        <v>14</v>
      </c>
      <c r="C1625" s="26" t="s">
        <v>4898</v>
      </c>
      <c r="D1625" t="s">
        <v>180</v>
      </c>
      <c r="E1625" s="27" t="s">
        <v>4899</v>
      </c>
      <c r="F1625" s="28" t="s">
        <v>194</v>
      </c>
      <c r="G1625" s="29">
        <v>6</v>
      </c>
      <c r="H1625" s="28">
        <v>0</v>
      </c>
      <c r="I1625" s="30">
        <f>ROUND(G1625*H1625,P4)</f>
        <v>0</v>
      </c>
      <c r="L1625" s="31">
        <v>0</v>
      </c>
      <c r="M1625" s="24">
        <f>ROUND(G1625*L1625,P4)</f>
        <v>0</v>
      </c>
      <c r="N1625" s="25" t="s">
        <v>835</v>
      </c>
      <c r="O1625" s="32">
        <f>M1625*AA1625</f>
        <v>0</v>
      </c>
      <c r="P1625" s="1">
        <v>3</v>
      </c>
      <c r="AA1625" s="1">
        <f>IF(P1625=1,$O$3,IF(P1625=2,$O$4,$O$5))</f>
        <v>0</v>
      </c>
    </row>
    <row r="1626">
      <c r="A1626" s="1" t="s">
        <v>183</v>
      </c>
      <c r="E1626" s="27" t="s">
        <v>180</v>
      </c>
    </row>
    <row r="1627">
      <c r="A1627" s="1" t="s">
        <v>184</v>
      </c>
      <c r="E1627" s="33" t="s">
        <v>1818</v>
      </c>
    </row>
    <row r="1628">
      <c r="A1628" s="1" t="s">
        <v>185</v>
      </c>
      <c r="E1628" s="27" t="s">
        <v>180</v>
      </c>
    </row>
    <row r="1629">
      <c r="A1629" s="1" t="s">
        <v>178</v>
      </c>
      <c r="B1629" s="1">
        <v>49</v>
      </c>
      <c r="C1629" s="26" t="s">
        <v>4900</v>
      </c>
      <c r="D1629" t="s">
        <v>180</v>
      </c>
      <c r="E1629" s="27" t="s">
        <v>4901</v>
      </c>
      <c r="F1629" s="28" t="s">
        <v>4635</v>
      </c>
      <c r="G1629" s="29">
        <v>1</v>
      </c>
      <c r="H1629" s="28">
        <v>0</v>
      </c>
      <c r="I1629" s="30">
        <f>ROUND(G1629*H1629,P4)</f>
        <v>0</v>
      </c>
      <c r="L1629" s="31">
        <v>0</v>
      </c>
      <c r="M1629" s="24">
        <f>ROUND(G1629*L1629,P4)</f>
        <v>0</v>
      </c>
      <c r="N1629" s="25" t="s">
        <v>180</v>
      </c>
      <c r="O1629" s="32">
        <f>M1629*AA1629</f>
        <v>0</v>
      </c>
      <c r="P1629" s="1">
        <v>3</v>
      </c>
      <c r="AA1629" s="1">
        <f>IF(P1629=1,$O$3,IF(P1629=2,$O$4,$O$5))</f>
        <v>0</v>
      </c>
    </row>
    <row r="1630">
      <c r="A1630" s="1" t="s">
        <v>183</v>
      </c>
      <c r="E1630" s="27" t="s">
        <v>180</v>
      </c>
    </row>
    <row r="1631">
      <c r="A1631" s="1" t="s">
        <v>184</v>
      </c>
      <c r="E1631" s="33" t="s">
        <v>961</v>
      </c>
    </row>
    <row r="1632">
      <c r="A1632" s="1" t="s">
        <v>185</v>
      </c>
      <c r="E1632" s="27" t="s">
        <v>180</v>
      </c>
    </row>
    <row r="1633">
      <c r="A1633" s="1" t="s">
        <v>178</v>
      </c>
      <c r="B1633" s="1">
        <v>50</v>
      </c>
      <c r="C1633" s="26" t="s">
        <v>4902</v>
      </c>
      <c r="D1633" t="s">
        <v>180</v>
      </c>
      <c r="E1633" s="27" t="s">
        <v>4903</v>
      </c>
      <c r="F1633" s="28" t="s">
        <v>4635</v>
      </c>
      <c r="G1633" s="29">
        <v>1</v>
      </c>
      <c r="H1633" s="28">
        <v>0</v>
      </c>
      <c r="I1633" s="30">
        <f>ROUND(G1633*H1633,P4)</f>
        <v>0</v>
      </c>
      <c r="L1633" s="31">
        <v>0</v>
      </c>
      <c r="M1633" s="24">
        <f>ROUND(G1633*L1633,P4)</f>
        <v>0</v>
      </c>
      <c r="N1633" s="25" t="s">
        <v>180</v>
      </c>
      <c r="O1633" s="32">
        <f>M1633*AA1633</f>
        <v>0</v>
      </c>
      <c r="P1633" s="1">
        <v>3</v>
      </c>
      <c r="AA1633" s="1">
        <f>IF(P1633=1,$O$3,IF(P1633=2,$O$4,$O$5))</f>
        <v>0</v>
      </c>
    </row>
    <row r="1634">
      <c r="A1634" s="1" t="s">
        <v>183</v>
      </c>
      <c r="E1634" s="27" t="s">
        <v>180</v>
      </c>
    </row>
    <row r="1635">
      <c r="A1635" s="1" t="s">
        <v>184</v>
      </c>
      <c r="E1635" s="33" t="s">
        <v>961</v>
      </c>
    </row>
    <row r="1636">
      <c r="A1636" s="1" t="s">
        <v>185</v>
      </c>
      <c r="E1636" s="27" t="s">
        <v>180</v>
      </c>
    </row>
    <row r="1637" ht="25.5">
      <c r="A1637" s="1" t="s">
        <v>178</v>
      </c>
      <c r="B1637" s="1">
        <v>51</v>
      </c>
      <c r="C1637" s="26" t="s">
        <v>4904</v>
      </c>
      <c r="D1637" t="s">
        <v>180</v>
      </c>
      <c r="E1637" s="27" t="s">
        <v>4905</v>
      </c>
      <c r="F1637" s="28" t="s">
        <v>374</v>
      </c>
      <c r="G1637" s="29">
        <v>0.10000000000000001</v>
      </c>
      <c r="H1637" s="28">
        <v>0</v>
      </c>
      <c r="I1637" s="30">
        <f>ROUND(G1637*H1637,P4)</f>
        <v>0</v>
      </c>
      <c r="L1637" s="31">
        <v>0</v>
      </c>
      <c r="M1637" s="24">
        <f>ROUND(G1637*L1637,P4)</f>
        <v>0</v>
      </c>
      <c r="N1637" s="25" t="s">
        <v>180</v>
      </c>
      <c r="O1637" s="32">
        <f>M1637*AA1637</f>
        <v>0</v>
      </c>
      <c r="P1637" s="1">
        <v>3</v>
      </c>
      <c r="AA1637" s="1">
        <f>IF(P1637=1,$O$3,IF(P1637=2,$O$4,$O$5))</f>
        <v>0</v>
      </c>
    </row>
    <row r="1638">
      <c r="A1638" s="1" t="s">
        <v>183</v>
      </c>
      <c r="E1638" s="27" t="s">
        <v>180</v>
      </c>
    </row>
    <row r="1639">
      <c r="A1639" s="1" t="s">
        <v>184</v>
      </c>
      <c r="E1639" s="33" t="s">
        <v>1796</v>
      </c>
    </row>
    <row r="1640">
      <c r="A1640" s="1" t="s">
        <v>185</v>
      </c>
      <c r="E1640" s="27" t="s">
        <v>180</v>
      </c>
    </row>
  </sheetData>
  <sheetProtection sheet="1" objects="1" scenarios="1" spinCount="100000" saltValue="S8KfbsobuMKvZ4jES7GWIgelV1GS/ssIsbBAYPWYFm+sfdOErqh5g7FQltOfDWIuawnvukheNbJUJZhE/8NuuA==" hashValue="63mJhh3UVfjZ1Tr5wCb2AOcqXFzccHMV3pq9iqa9dpxsW9OqS9EIO+f40GboJ92Y2v0W2IGOIrYrbXxtfeyao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COUNTIFS(L8:L87,"=0",A8:A87,"P")+COUNTIFS(L8:L87,"",A8:A87,"P")+SUM(Q8:Q87)</f>
        <v>0</v>
      </c>
    </row>
    <row r="8">
      <c r="A8" s="1" t="s">
        <v>173</v>
      </c>
      <c r="C8" s="22" t="s">
        <v>4906</v>
      </c>
      <c r="E8" s="23" t="s">
        <v>146</v>
      </c>
      <c r="L8" s="24">
        <f>L9+L14+L23+L72+L77+L82</f>
        <v>0</v>
      </c>
      <c r="M8" s="24">
        <f>M9+M14+M23+M72+M77+M82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1</v>
      </c>
      <c r="C10" s="26" t="s">
        <v>4907</v>
      </c>
      <c r="D10" t="s">
        <v>180</v>
      </c>
      <c r="E10" s="27" t="s">
        <v>4908</v>
      </c>
      <c r="F10" s="28" t="s">
        <v>182</v>
      </c>
      <c r="G10" s="29">
        <v>6.1440000000000001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76.5">
      <c r="A12" s="1" t="s">
        <v>184</v>
      </c>
      <c r="E12" s="33" t="s">
        <v>4909</v>
      </c>
    </row>
    <row r="13" ht="89.25">
      <c r="A13" s="1" t="s">
        <v>185</v>
      </c>
      <c r="E13" s="27" t="s">
        <v>4910</v>
      </c>
    </row>
    <row r="14">
      <c r="A14" s="1" t="s">
        <v>175</v>
      </c>
      <c r="C14" s="22" t="s">
        <v>594</v>
      </c>
      <c r="E14" s="23" t="s">
        <v>595</v>
      </c>
      <c r="L14" s="24">
        <f>SUMIFS(L15:L22,A15:A22,"P")</f>
        <v>0</v>
      </c>
      <c r="M14" s="24">
        <f>SUMIFS(M15:M22,A15:A22,"P")</f>
        <v>0</v>
      </c>
      <c r="N14" s="25"/>
    </row>
    <row r="15">
      <c r="A15" s="1" t="s">
        <v>178</v>
      </c>
      <c r="B15" s="1">
        <v>2</v>
      </c>
      <c r="C15" s="26" t="s">
        <v>4911</v>
      </c>
      <c r="D15" t="s">
        <v>180</v>
      </c>
      <c r="E15" s="27" t="s">
        <v>4912</v>
      </c>
      <c r="F15" s="28" t="s">
        <v>182</v>
      </c>
      <c r="G15" s="29">
        <v>0.51200000000000001</v>
      </c>
      <c r="H15" s="28">
        <v>1.98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835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 ht="76.5">
      <c r="A17" s="1" t="s">
        <v>184</v>
      </c>
      <c r="E17" s="33" t="s">
        <v>4913</v>
      </c>
    </row>
    <row r="18">
      <c r="A18" s="1" t="s">
        <v>185</v>
      </c>
      <c r="E18" s="27" t="s">
        <v>180</v>
      </c>
    </row>
    <row r="19">
      <c r="A19" s="1" t="s">
        <v>178</v>
      </c>
      <c r="B19" s="1">
        <v>3</v>
      </c>
      <c r="C19" s="26" t="s">
        <v>3029</v>
      </c>
      <c r="D19" t="s">
        <v>180</v>
      </c>
      <c r="E19" s="27" t="s">
        <v>3030</v>
      </c>
      <c r="F19" s="28" t="s">
        <v>182</v>
      </c>
      <c r="G19" s="29">
        <v>6.9119999999999999</v>
      </c>
      <c r="H19" s="28">
        <v>2.5018699999999998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835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 ht="102">
      <c r="A21" s="1" t="s">
        <v>184</v>
      </c>
      <c r="E21" s="33" t="s">
        <v>4914</v>
      </c>
    </row>
    <row r="22">
      <c r="A22" s="1" t="s">
        <v>185</v>
      </c>
      <c r="E22" s="27" t="s">
        <v>180</v>
      </c>
    </row>
    <row r="23">
      <c r="A23" s="1" t="s">
        <v>175</v>
      </c>
      <c r="C23" s="22" t="s">
        <v>1034</v>
      </c>
      <c r="E23" s="23" t="s">
        <v>1372</v>
      </c>
      <c r="L23" s="24">
        <f>SUMIFS(L24:L71,A24:A71,"P")</f>
        <v>0</v>
      </c>
      <c r="M23" s="24">
        <f>SUMIFS(M24:M71,A24:A71,"P")</f>
        <v>0</v>
      </c>
      <c r="N23" s="25"/>
    </row>
    <row r="24">
      <c r="A24" s="1" t="s">
        <v>178</v>
      </c>
      <c r="B24" s="1">
        <v>4</v>
      </c>
      <c r="C24" s="26" t="s">
        <v>4915</v>
      </c>
      <c r="D24" t="s">
        <v>180</v>
      </c>
      <c r="E24" s="27" t="s">
        <v>4916</v>
      </c>
      <c r="F24" s="28" t="s">
        <v>207</v>
      </c>
      <c r="G24" s="29">
        <v>6</v>
      </c>
      <c r="H24" s="28">
        <v>0.0011999999999999999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835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183</v>
      </c>
      <c r="E25" s="27" t="s">
        <v>180</v>
      </c>
    </row>
    <row r="26" ht="63.75">
      <c r="A26" s="1" t="s">
        <v>184</v>
      </c>
      <c r="E26" s="33" t="s">
        <v>4917</v>
      </c>
    </row>
    <row r="27">
      <c r="A27" s="1" t="s">
        <v>185</v>
      </c>
      <c r="E27" s="27" t="s">
        <v>180</v>
      </c>
    </row>
    <row r="28">
      <c r="A28" s="1" t="s">
        <v>178</v>
      </c>
      <c r="B28" s="1">
        <v>5</v>
      </c>
      <c r="C28" s="26" t="s">
        <v>4918</v>
      </c>
      <c r="D28" t="s">
        <v>180</v>
      </c>
      <c r="E28" s="27" t="s">
        <v>4919</v>
      </c>
      <c r="F28" s="28" t="s">
        <v>207</v>
      </c>
      <c r="G28" s="29">
        <v>26</v>
      </c>
      <c r="H28" s="28">
        <v>0.0011999999999999999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835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183</v>
      </c>
      <c r="E29" s="27" t="s">
        <v>180</v>
      </c>
    </row>
    <row r="30" ht="63.75">
      <c r="A30" s="1" t="s">
        <v>184</v>
      </c>
      <c r="E30" s="33" t="s">
        <v>4920</v>
      </c>
    </row>
    <row r="31">
      <c r="A31" s="1" t="s">
        <v>185</v>
      </c>
      <c r="E31" s="27" t="s">
        <v>180</v>
      </c>
    </row>
    <row r="32">
      <c r="A32" s="1" t="s">
        <v>178</v>
      </c>
      <c r="B32" s="1">
        <v>6</v>
      </c>
      <c r="C32" s="26" t="s">
        <v>3351</v>
      </c>
      <c r="D32" t="s">
        <v>180</v>
      </c>
      <c r="E32" s="27" t="s">
        <v>4921</v>
      </c>
      <c r="F32" s="28" t="s">
        <v>194</v>
      </c>
      <c r="G32" s="29">
        <v>75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835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183</v>
      </c>
      <c r="E33" s="27" t="s">
        <v>180</v>
      </c>
    </row>
    <row r="34" ht="38.25">
      <c r="A34" s="1" t="s">
        <v>184</v>
      </c>
      <c r="E34" s="33" t="s">
        <v>4922</v>
      </c>
    </row>
    <row r="35" ht="25.5">
      <c r="A35" s="1" t="s">
        <v>185</v>
      </c>
      <c r="E35" s="27" t="s">
        <v>4923</v>
      </c>
    </row>
    <row r="36" ht="25.5">
      <c r="A36" s="1" t="s">
        <v>178</v>
      </c>
      <c r="B36" s="1">
        <v>7</v>
      </c>
      <c r="C36" s="26" t="s">
        <v>4924</v>
      </c>
      <c r="D36" t="s">
        <v>180</v>
      </c>
      <c r="E36" s="27" t="s">
        <v>4925</v>
      </c>
      <c r="F36" s="28" t="s">
        <v>207</v>
      </c>
      <c r="G36" s="29">
        <v>8</v>
      </c>
      <c r="H36" s="28">
        <v>0.002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835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180</v>
      </c>
    </row>
    <row r="38" ht="63.75">
      <c r="A38" s="1" t="s">
        <v>184</v>
      </c>
      <c r="E38" s="33" t="s">
        <v>4926</v>
      </c>
    </row>
    <row r="39">
      <c r="A39" s="1" t="s">
        <v>185</v>
      </c>
      <c r="E39" s="27" t="s">
        <v>180</v>
      </c>
    </row>
    <row r="40" ht="25.5">
      <c r="A40" s="1" t="s">
        <v>178</v>
      </c>
      <c r="B40" s="1">
        <v>8</v>
      </c>
      <c r="C40" s="26" t="s">
        <v>4927</v>
      </c>
      <c r="D40" t="s">
        <v>180</v>
      </c>
      <c r="E40" s="27" t="s">
        <v>4928</v>
      </c>
      <c r="F40" s="28" t="s">
        <v>207</v>
      </c>
      <c r="G40" s="29">
        <v>8</v>
      </c>
      <c r="H40" s="28">
        <v>0.00020000000000000001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835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4929</v>
      </c>
    </row>
    <row r="43">
      <c r="A43" s="1" t="s">
        <v>185</v>
      </c>
      <c r="E43" s="27" t="s">
        <v>180</v>
      </c>
    </row>
    <row r="44">
      <c r="A44" s="1" t="s">
        <v>178</v>
      </c>
      <c r="B44" s="1">
        <v>9</v>
      </c>
      <c r="C44" s="26" t="s">
        <v>4930</v>
      </c>
      <c r="D44" t="s">
        <v>180</v>
      </c>
      <c r="E44" s="27" t="s">
        <v>4931</v>
      </c>
      <c r="F44" s="28" t="s">
        <v>207</v>
      </c>
      <c r="G44" s="29">
        <v>8</v>
      </c>
      <c r="H44" s="28">
        <v>0.0001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835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4932</v>
      </c>
    </row>
    <row r="47">
      <c r="A47" s="1" t="s">
        <v>185</v>
      </c>
      <c r="E47" s="27" t="s">
        <v>180</v>
      </c>
    </row>
    <row r="48" ht="25.5">
      <c r="A48" s="1" t="s">
        <v>178</v>
      </c>
      <c r="B48" s="1">
        <v>10</v>
      </c>
      <c r="C48" s="26" t="s">
        <v>4933</v>
      </c>
      <c r="D48" t="s">
        <v>180</v>
      </c>
      <c r="E48" s="27" t="s">
        <v>4934</v>
      </c>
      <c r="F48" s="28" t="s">
        <v>207</v>
      </c>
      <c r="G48" s="29">
        <v>64</v>
      </c>
      <c r="H48" s="28">
        <v>0.0025000000000000001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835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4935</v>
      </c>
    </row>
    <row r="51">
      <c r="A51" s="1" t="s">
        <v>185</v>
      </c>
      <c r="E51" s="27" t="s">
        <v>180</v>
      </c>
    </row>
    <row r="52">
      <c r="A52" s="1" t="s">
        <v>178</v>
      </c>
      <c r="B52" s="1">
        <v>13</v>
      </c>
      <c r="C52" s="26" t="s">
        <v>4936</v>
      </c>
      <c r="D52" t="s">
        <v>180</v>
      </c>
      <c r="E52" s="27" t="s">
        <v>4937</v>
      </c>
      <c r="F52" s="28" t="s">
        <v>194</v>
      </c>
      <c r="G52" s="29">
        <v>75</v>
      </c>
      <c r="H52" s="28">
        <v>0.0011999999999999999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180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4938</v>
      </c>
    </row>
    <row r="55">
      <c r="A55" s="1" t="s">
        <v>185</v>
      </c>
      <c r="E55" s="27" t="s">
        <v>180</v>
      </c>
    </row>
    <row r="56">
      <c r="A56" s="1" t="s">
        <v>178</v>
      </c>
      <c r="B56" s="1">
        <v>14</v>
      </c>
      <c r="C56" s="26" t="s">
        <v>4939</v>
      </c>
      <c r="D56" t="s">
        <v>180</v>
      </c>
      <c r="E56" s="27" t="s">
        <v>4940</v>
      </c>
      <c r="F56" s="28" t="s">
        <v>207</v>
      </c>
      <c r="G56" s="29">
        <v>40</v>
      </c>
      <c r="H56" s="28">
        <v>0.0070200000000000002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180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 ht="63.75">
      <c r="A58" s="1" t="s">
        <v>184</v>
      </c>
      <c r="E58" s="33" t="s">
        <v>4941</v>
      </c>
    </row>
    <row r="59" ht="127.5">
      <c r="A59" s="1" t="s">
        <v>185</v>
      </c>
      <c r="E59" s="27" t="s">
        <v>4942</v>
      </c>
    </row>
    <row r="60" ht="25.5">
      <c r="A60" s="1" t="s">
        <v>178</v>
      </c>
      <c r="B60" s="1">
        <v>15</v>
      </c>
      <c r="C60" s="26" t="s">
        <v>4943</v>
      </c>
      <c r="D60" t="s">
        <v>180</v>
      </c>
      <c r="E60" s="27" t="s">
        <v>4944</v>
      </c>
      <c r="F60" s="28" t="s">
        <v>207</v>
      </c>
      <c r="G60" s="29">
        <v>32</v>
      </c>
      <c r="H60" s="28">
        <v>0.0051999999999999998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 ht="63.75">
      <c r="A62" s="1" t="s">
        <v>184</v>
      </c>
      <c r="E62" s="33" t="s">
        <v>4945</v>
      </c>
    </row>
    <row r="63">
      <c r="A63" s="1" t="s">
        <v>185</v>
      </c>
      <c r="E63" s="27" t="s">
        <v>180</v>
      </c>
    </row>
    <row r="64" ht="25.5">
      <c r="A64" s="1" t="s">
        <v>178</v>
      </c>
      <c r="B64" s="1">
        <v>16</v>
      </c>
      <c r="C64" s="26" t="s">
        <v>4946</v>
      </c>
      <c r="D64" t="s">
        <v>180</v>
      </c>
      <c r="E64" s="27" t="s">
        <v>4947</v>
      </c>
      <c r="F64" s="28" t="s">
        <v>207</v>
      </c>
      <c r="G64" s="29">
        <v>26</v>
      </c>
      <c r="H64" s="28">
        <v>0.070000000000000007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4948</v>
      </c>
    </row>
    <row r="67">
      <c r="A67" s="1" t="s">
        <v>185</v>
      </c>
      <c r="E67" s="27" t="s">
        <v>180</v>
      </c>
    </row>
    <row r="68" ht="25.5">
      <c r="A68" s="1" t="s">
        <v>178</v>
      </c>
      <c r="B68" s="1">
        <v>17</v>
      </c>
      <c r="C68" s="26" t="s">
        <v>4949</v>
      </c>
      <c r="D68" t="s">
        <v>180</v>
      </c>
      <c r="E68" s="27" t="s">
        <v>4950</v>
      </c>
      <c r="F68" s="28" t="s">
        <v>207</v>
      </c>
      <c r="G68" s="29">
        <v>6</v>
      </c>
      <c r="H68" s="28">
        <v>0.070000000000000007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4820</v>
      </c>
    </row>
    <row r="71">
      <c r="A71" s="1" t="s">
        <v>185</v>
      </c>
      <c r="E71" s="27" t="s">
        <v>180</v>
      </c>
    </row>
    <row r="72">
      <c r="A72" s="1" t="s">
        <v>175</v>
      </c>
      <c r="C72" s="22" t="s">
        <v>653</v>
      </c>
      <c r="E72" s="23" t="s">
        <v>1131</v>
      </c>
      <c r="L72" s="24">
        <f>SUMIFS(L73:L76,A73:A76,"P")</f>
        <v>0</v>
      </c>
      <c r="M72" s="24">
        <f>SUMIFS(M73:M76,A73:A76,"P")</f>
        <v>0</v>
      </c>
      <c r="N72" s="25"/>
    </row>
    <row r="73">
      <c r="A73" s="1" t="s">
        <v>178</v>
      </c>
      <c r="B73" s="1">
        <v>18</v>
      </c>
      <c r="C73" s="26" t="s">
        <v>3311</v>
      </c>
      <c r="D73" t="s">
        <v>180</v>
      </c>
      <c r="E73" s="27" t="s">
        <v>3312</v>
      </c>
      <c r="F73" s="28" t="s">
        <v>194</v>
      </c>
      <c r="G73" s="29">
        <v>200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180</v>
      </c>
      <c r="O73" s="32">
        <f>M73*AA73</f>
        <v>0</v>
      </c>
      <c r="P73" s="1">
        <v>1</v>
      </c>
      <c r="AA73" s="1">
        <f>IF(P73=1,$O$3,IF(P73=2,$O$4,$O$5))</f>
        <v>0</v>
      </c>
    </row>
    <row r="74" ht="25.5">
      <c r="A74" s="1" t="s">
        <v>183</v>
      </c>
      <c r="E74" s="27" t="s">
        <v>4951</v>
      </c>
    </row>
    <row r="75">
      <c r="A75" s="1" t="s">
        <v>184</v>
      </c>
      <c r="E75" s="33" t="s">
        <v>4952</v>
      </c>
    </row>
    <row r="76" ht="51">
      <c r="A76" s="1" t="s">
        <v>185</v>
      </c>
      <c r="E76" s="27" t="s">
        <v>2623</v>
      </c>
    </row>
    <row r="77">
      <c r="A77" s="1" t="s">
        <v>175</v>
      </c>
      <c r="C77" s="22" t="s">
        <v>369</v>
      </c>
      <c r="E77" s="23" t="s">
        <v>855</v>
      </c>
      <c r="L77" s="24">
        <f>SUMIFS(L78:L81,A78:A81,"P")</f>
        <v>0</v>
      </c>
      <c r="M77" s="24">
        <f>SUMIFS(M78:M81,A78:A81,"P")</f>
        <v>0</v>
      </c>
      <c r="N77" s="25"/>
    </row>
    <row r="78" ht="38.25">
      <c r="A78" s="1" t="s">
        <v>178</v>
      </c>
      <c r="B78" s="1">
        <v>12</v>
      </c>
      <c r="C78" s="26" t="s">
        <v>1453</v>
      </c>
      <c r="D78" t="s">
        <v>372</v>
      </c>
      <c r="E78" s="27" t="s">
        <v>1454</v>
      </c>
      <c r="F78" s="28" t="s">
        <v>374</v>
      </c>
      <c r="G78" s="29">
        <v>9.8300000000000001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180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180</v>
      </c>
    </row>
    <row r="80">
      <c r="A80" s="1" t="s">
        <v>184</v>
      </c>
      <c r="E80" s="33" t="s">
        <v>4953</v>
      </c>
    </row>
    <row r="81" ht="153">
      <c r="A81" s="1" t="s">
        <v>185</v>
      </c>
      <c r="E81" s="27" t="s">
        <v>859</v>
      </c>
    </row>
    <row r="82">
      <c r="A82" s="1" t="s">
        <v>175</v>
      </c>
      <c r="C82" s="22" t="s">
        <v>3115</v>
      </c>
      <c r="E82" s="23" t="s">
        <v>3116</v>
      </c>
      <c r="L82" s="24">
        <f>SUMIFS(L83:L86,A83:A86,"P")</f>
        <v>0</v>
      </c>
      <c r="M82" s="24">
        <f>SUMIFS(M83:M86,A83:A86,"P")</f>
        <v>0</v>
      </c>
      <c r="N82" s="25"/>
    </row>
    <row r="83">
      <c r="A83" s="1" t="s">
        <v>178</v>
      </c>
      <c r="B83" s="1">
        <v>11</v>
      </c>
      <c r="C83" s="26" t="s">
        <v>3322</v>
      </c>
      <c r="D83" t="s">
        <v>180</v>
      </c>
      <c r="E83" s="27" t="s">
        <v>3323</v>
      </c>
      <c r="F83" s="28" t="s">
        <v>374</v>
      </c>
      <c r="G83" s="29">
        <v>21.300999999999998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835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183</v>
      </c>
      <c r="E84" s="27" t="s">
        <v>180</v>
      </c>
    </row>
    <row r="85">
      <c r="A85" s="1" t="s">
        <v>184</v>
      </c>
      <c r="E85" s="33" t="s">
        <v>4954</v>
      </c>
    </row>
    <row r="86">
      <c r="A86" s="1" t="s">
        <v>185</v>
      </c>
      <c r="E86" s="27" t="s">
        <v>180</v>
      </c>
    </row>
  </sheetData>
  <sheetProtection sheet="1" objects="1" scenarios="1" spinCount="100000" saltValue="dp9cQQx98PnHM1JZSqg9SwSKQ3pNiYo+fPD3Jaw9BqkoP0aZJLlHnjNtA1rEggcrveI+XppCxvnKO1fGeD43nA==" hashValue="Ry+mFAj1a12lASAV/+JIfDslYLbLXRL4+HJRU8DnNCn89t69xLDreCLiKXgTRxfcm3yWvEWLJWpyCyfPlvsW3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COUNTIFS(L8:L229,"=0",A8:A229,"P")+COUNTIFS(L8:L229,"",A8:A229,"P")+SUM(Q8:Q229)</f>
        <v>0</v>
      </c>
    </row>
    <row r="8">
      <c r="A8" s="1" t="s">
        <v>173</v>
      </c>
      <c r="C8" s="22" t="s">
        <v>4955</v>
      </c>
      <c r="E8" s="23" t="s">
        <v>148</v>
      </c>
      <c r="L8" s="24">
        <f>L9+L86+L103+L108+L141+L150+L167+L204</f>
        <v>0</v>
      </c>
      <c r="M8" s="24">
        <f>M9+M86+M103+M108+M141+M150+M167+M204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SUMIFS(L10:L85,A10:A85,"P")</f>
        <v>0</v>
      </c>
      <c r="M9" s="24">
        <f>SUMIFS(M10:M85,A10:A85,"P")</f>
        <v>0</v>
      </c>
      <c r="N9" s="25"/>
    </row>
    <row r="10">
      <c r="A10" s="1" t="s">
        <v>178</v>
      </c>
      <c r="B10" s="1">
        <v>1</v>
      </c>
      <c r="C10" s="26" t="s">
        <v>2937</v>
      </c>
      <c r="D10" t="s">
        <v>180</v>
      </c>
      <c r="E10" s="27" t="s">
        <v>2938</v>
      </c>
      <c r="F10" s="28" t="s">
        <v>201</v>
      </c>
      <c r="G10" s="29">
        <v>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2938</v>
      </c>
    </row>
    <row r="12" ht="25.5">
      <c r="A12" s="1" t="s">
        <v>184</v>
      </c>
      <c r="E12" s="33" t="s">
        <v>4956</v>
      </c>
    </row>
    <row r="13" ht="25.5">
      <c r="A13" s="1" t="s">
        <v>185</v>
      </c>
      <c r="E13" s="27" t="s">
        <v>4957</v>
      </c>
    </row>
    <row r="14">
      <c r="A14" s="1" t="s">
        <v>178</v>
      </c>
      <c r="B14" s="1">
        <v>2</v>
      </c>
      <c r="C14" s="26" t="s">
        <v>4958</v>
      </c>
      <c r="D14" t="s">
        <v>180</v>
      </c>
      <c r="E14" s="27" t="s">
        <v>4959</v>
      </c>
      <c r="F14" s="28" t="s">
        <v>207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4959</v>
      </c>
    </row>
    <row r="16" ht="25.5">
      <c r="A16" s="1" t="s">
        <v>184</v>
      </c>
      <c r="E16" s="33" t="s">
        <v>4960</v>
      </c>
    </row>
    <row r="17" ht="153">
      <c r="A17" s="1" t="s">
        <v>185</v>
      </c>
      <c r="E17" s="27" t="s">
        <v>4961</v>
      </c>
    </row>
    <row r="18">
      <c r="A18" s="1" t="s">
        <v>178</v>
      </c>
      <c r="B18" s="1">
        <v>3</v>
      </c>
      <c r="C18" s="26" t="s">
        <v>4962</v>
      </c>
      <c r="D18" t="s">
        <v>180</v>
      </c>
      <c r="E18" s="27" t="s">
        <v>4963</v>
      </c>
      <c r="F18" s="28" t="s">
        <v>207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4963</v>
      </c>
    </row>
    <row r="20" ht="25.5">
      <c r="A20" s="1" t="s">
        <v>184</v>
      </c>
      <c r="E20" s="33" t="s">
        <v>4960</v>
      </c>
    </row>
    <row r="21" ht="153">
      <c r="A21" s="1" t="s">
        <v>185</v>
      </c>
      <c r="E21" s="27" t="s">
        <v>4961</v>
      </c>
    </row>
    <row r="22" ht="25.5">
      <c r="A22" s="1" t="s">
        <v>178</v>
      </c>
      <c r="B22" s="1">
        <v>4</v>
      </c>
      <c r="C22" s="26" t="s">
        <v>2474</v>
      </c>
      <c r="D22" t="s">
        <v>180</v>
      </c>
      <c r="E22" s="27" t="s">
        <v>2475</v>
      </c>
      <c r="F22" s="28" t="s">
        <v>182</v>
      </c>
      <c r="G22" s="29">
        <v>1359.3800000000001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183</v>
      </c>
      <c r="E23" s="27" t="s">
        <v>2475</v>
      </c>
    </row>
    <row r="24" ht="38.25">
      <c r="A24" s="1" t="s">
        <v>184</v>
      </c>
      <c r="E24" s="33" t="s">
        <v>4964</v>
      </c>
    </row>
    <row r="25" ht="102">
      <c r="A25" s="1" t="s">
        <v>185</v>
      </c>
      <c r="E25" s="27" t="s">
        <v>2473</v>
      </c>
    </row>
    <row r="26" ht="25.5">
      <c r="A26" s="1" t="s">
        <v>178</v>
      </c>
      <c r="B26" s="1">
        <v>5</v>
      </c>
      <c r="C26" s="26" t="s">
        <v>2853</v>
      </c>
      <c r="D26" t="s">
        <v>180</v>
      </c>
      <c r="E26" s="27" t="s">
        <v>2854</v>
      </c>
      <c r="F26" s="28" t="s">
        <v>182</v>
      </c>
      <c r="G26" s="29">
        <v>109.8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183</v>
      </c>
      <c r="E27" s="27" t="s">
        <v>2854</v>
      </c>
    </row>
    <row r="28" ht="51">
      <c r="A28" s="1" t="s">
        <v>184</v>
      </c>
      <c r="E28" s="33" t="s">
        <v>4965</v>
      </c>
    </row>
    <row r="29" ht="63.75">
      <c r="A29" s="1" t="s">
        <v>185</v>
      </c>
      <c r="E29" s="27" t="s">
        <v>2767</v>
      </c>
    </row>
    <row r="30" ht="25.5">
      <c r="A30" s="1" t="s">
        <v>178</v>
      </c>
      <c r="B30" s="1">
        <v>6</v>
      </c>
      <c r="C30" s="26" t="s">
        <v>2477</v>
      </c>
      <c r="D30" t="s">
        <v>180</v>
      </c>
      <c r="E30" s="27" t="s">
        <v>2478</v>
      </c>
      <c r="F30" s="28" t="s">
        <v>194</v>
      </c>
      <c r="G30" s="29">
        <v>636.89999999999998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183</v>
      </c>
      <c r="E31" s="27" t="s">
        <v>2478</v>
      </c>
    </row>
    <row r="32" ht="38.25">
      <c r="A32" s="1" t="s">
        <v>184</v>
      </c>
      <c r="E32" s="33" t="s">
        <v>4966</v>
      </c>
    </row>
    <row r="33" ht="63.75">
      <c r="A33" s="1" t="s">
        <v>185</v>
      </c>
      <c r="E33" s="27" t="s">
        <v>2767</v>
      </c>
    </row>
    <row r="34">
      <c r="A34" s="1" t="s">
        <v>178</v>
      </c>
      <c r="B34" s="1">
        <v>7</v>
      </c>
      <c r="C34" s="26" t="s">
        <v>2967</v>
      </c>
      <c r="D34" t="s">
        <v>180</v>
      </c>
      <c r="E34" s="27" t="s">
        <v>2968</v>
      </c>
      <c r="F34" s="28" t="s">
        <v>194</v>
      </c>
      <c r="G34" s="29">
        <v>190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2968</v>
      </c>
    </row>
    <row r="36" ht="25.5">
      <c r="A36" s="1" t="s">
        <v>184</v>
      </c>
      <c r="E36" s="33" t="s">
        <v>4967</v>
      </c>
    </row>
    <row r="37" ht="63.75">
      <c r="A37" s="1" t="s">
        <v>185</v>
      </c>
      <c r="E37" s="27" t="s">
        <v>2767</v>
      </c>
    </row>
    <row r="38">
      <c r="A38" s="1" t="s">
        <v>178</v>
      </c>
      <c r="B38" s="1">
        <v>8</v>
      </c>
      <c r="C38" s="26" t="s">
        <v>2480</v>
      </c>
      <c r="D38" t="s">
        <v>180</v>
      </c>
      <c r="E38" s="27" t="s">
        <v>2481</v>
      </c>
      <c r="F38" s="28" t="s">
        <v>182</v>
      </c>
      <c r="G38" s="29">
        <v>763.84000000000003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2481</v>
      </c>
    </row>
    <row r="40" ht="25.5">
      <c r="A40" s="1" t="s">
        <v>184</v>
      </c>
      <c r="E40" s="33" t="s">
        <v>4968</v>
      </c>
    </row>
    <row r="41" ht="63.75">
      <c r="A41" s="1" t="s">
        <v>185</v>
      </c>
      <c r="E41" s="27" t="s">
        <v>2767</v>
      </c>
    </row>
    <row r="42">
      <c r="A42" s="1" t="s">
        <v>178</v>
      </c>
      <c r="B42" s="1">
        <v>9</v>
      </c>
      <c r="C42" s="26" t="s">
        <v>1872</v>
      </c>
      <c r="D42" t="s">
        <v>180</v>
      </c>
      <c r="E42" s="27" t="s">
        <v>1873</v>
      </c>
      <c r="F42" s="28" t="s">
        <v>182</v>
      </c>
      <c r="G42" s="29">
        <v>441.60000000000002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565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1873</v>
      </c>
    </row>
    <row r="44" ht="25.5">
      <c r="A44" s="1" t="s">
        <v>184</v>
      </c>
      <c r="E44" s="33" t="s">
        <v>4969</v>
      </c>
    </row>
    <row r="45" ht="25.5">
      <c r="A45" s="1" t="s">
        <v>185</v>
      </c>
      <c r="E45" s="27" t="s">
        <v>2859</v>
      </c>
    </row>
    <row r="46">
      <c r="A46" s="1" t="s">
        <v>178</v>
      </c>
      <c r="B46" s="1">
        <v>10</v>
      </c>
      <c r="C46" s="26" t="s">
        <v>2773</v>
      </c>
      <c r="D46" t="s">
        <v>180</v>
      </c>
      <c r="E46" s="27" t="s">
        <v>2774</v>
      </c>
      <c r="F46" s="28" t="s">
        <v>182</v>
      </c>
      <c r="G46" s="29">
        <v>3759.8000000000002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565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2774</v>
      </c>
    </row>
    <row r="48" ht="51">
      <c r="A48" s="1" t="s">
        <v>184</v>
      </c>
      <c r="E48" s="33" t="s">
        <v>4970</v>
      </c>
    </row>
    <row r="49" ht="408">
      <c r="A49" s="1" t="s">
        <v>185</v>
      </c>
      <c r="E49" s="27" t="s">
        <v>2488</v>
      </c>
    </row>
    <row r="50">
      <c r="A50" s="1" t="s">
        <v>178</v>
      </c>
      <c r="B50" s="1">
        <v>11</v>
      </c>
      <c r="C50" s="26" t="s">
        <v>1342</v>
      </c>
      <c r="D50" t="s">
        <v>180</v>
      </c>
      <c r="E50" s="27" t="s">
        <v>1343</v>
      </c>
      <c r="F50" s="28" t="s">
        <v>182</v>
      </c>
      <c r="G50" s="29">
        <v>960.83000000000004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565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1343</v>
      </c>
    </row>
    <row r="52" ht="51">
      <c r="A52" s="1" t="s">
        <v>184</v>
      </c>
      <c r="E52" s="33" t="s">
        <v>4971</v>
      </c>
    </row>
    <row r="53" ht="216.75">
      <c r="A53" s="1" t="s">
        <v>185</v>
      </c>
      <c r="E53" s="27" t="s">
        <v>2862</v>
      </c>
    </row>
    <row r="54">
      <c r="A54" s="1" t="s">
        <v>178</v>
      </c>
      <c r="B54" s="1">
        <v>12</v>
      </c>
      <c r="C54" s="26" t="s">
        <v>196</v>
      </c>
      <c r="D54" t="s">
        <v>180</v>
      </c>
      <c r="E54" s="27" t="s">
        <v>197</v>
      </c>
      <c r="F54" s="28" t="s">
        <v>182</v>
      </c>
      <c r="G54" s="29">
        <v>536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565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183</v>
      </c>
      <c r="E55" s="27" t="s">
        <v>197</v>
      </c>
    </row>
    <row r="56" ht="38.25">
      <c r="A56" s="1" t="s">
        <v>184</v>
      </c>
      <c r="E56" s="33" t="s">
        <v>4972</v>
      </c>
    </row>
    <row r="57" ht="229.5">
      <c r="A57" s="1" t="s">
        <v>185</v>
      </c>
      <c r="E57" s="27" t="s">
        <v>2495</v>
      </c>
    </row>
    <row r="58">
      <c r="A58" s="1" t="s">
        <v>178</v>
      </c>
      <c r="B58" s="1">
        <v>13</v>
      </c>
      <c r="C58" s="26" t="s">
        <v>579</v>
      </c>
      <c r="D58" t="s">
        <v>180</v>
      </c>
      <c r="E58" s="27" t="s">
        <v>580</v>
      </c>
      <c r="F58" s="28" t="s">
        <v>201</v>
      </c>
      <c r="G58" s="29">
        <v>6606.6999999999998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565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183</v>
      </c>
      <c r="E59" s="27" t="s">
        <v>580</v>
      </c>
    </row>
    <row r="60" ht="51">
      <c r="A60" s="1" t="s">
        <v>184</v>
      </c>
      <c r="E60" s="33" t="s">
        <v>4973</v>
      </c>
    </row>
    <row r="61" ht="25.5">
      <c r="A61" s="1" t="s">
        <v>185</v>
      </c>
      <c r="E61" s="27" t="s">
        <v>581</v>
      </c>
    </row>
    <row r="62">
      <c r="A62" s="1" t="s">
        <v>178</v>
      </c>
      <c r="B62" s="1">
        <v>14</v>
      </c>
      <c r="C62" s="26" t="s">
        <v>2500</v>
      </c>
      <c r="D62" t="s">
        <v>180</v>
      </c>
      <c r="E62" s="27" t="s">
        <v>2501</v>
      </c>
      <c r="F62" s="28" t="s">
        <v>182</v>
      </c>
      <c r="G62" s="29">
        <v>70.950000000000003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565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183</v>
      </c>
      <c r="E63" s="27" t="s">
        <v>2501</v>
      </c>
    </row>
    <row r="64" ht="25.5">
      <c r="A64" s="1" t="s">
        <v>184</v>
      </c>
      <c r="E64" s="33" t="s">
        <v>4974</v>
      </c>
    </row>
    <row r="65" ht="51">
      <c r="A65" s="1" t="s">
        <v>185</v>
      </c>
      <c r="E65" s="27" t="s">
        <v>2868</v>
      </c>
    </row>
    <row r="66">
      <c r="A66" s="1" t="s">
        <v>178</v>
      </c>
      <c r="B66" s="1">
        <v>15</v>
      </c>
      <c r="C66" s="26" t="s">
        <v>896</v>
      </c>
      <c r="D66" t="s">
        <v>180</v>
      </c>
      <c r="E66" s="27" t="s">
        <v>897</v>
      </c>
      <c r="F66" s="28" t="s">
        <v>201</v>
      </c>
      <c r="G66" s="29">
        <v>473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565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183</v>
      </c>
      <c r="E67" s="27" t="s">
        <v>897</v>
      </c>
    </row>
    <row r="68" ht="25.5">
      <c r="A68" s="1" t="s">
        <v>184</v>
      </c>
      <c r="E68" s="33" t="s">
        <v>4975</v>
      </c>
    </row>
    <row r="69" ht="25.5">
      <c r="A69" s="1" t="s">
        <v>185</v>
      </c>
      <c r="E69" s="27" t="s">
        <v>1887</v>
      </c>
    </row>
    <row r="70">
      <c r="A70" s="1" t="s">
        <v>178</v>
      </c>
      <c r="B70" s="1">
        <v>16</v>
      </c>
      <c r="C70" s="26" t="s">
        <v>588</v>
      </c>
      <c r="D70" t="s">
        <v>180</v>
      </c>
      <c r="E70" s="27" t="s">
        <v>589</v>
      </c>
      <c r="F70" s="28" t="s">
        <v>201</v>
      </c>
      <c r="G70" s="29">
        <v>473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565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183</v>
      </c>
      <c r="E71" s="27" t="s">
        <v>589</v>
      </c>
    </row>
    <row r="72" ht="25.5">
      <c r="A72" s="1" t="s">
        <v>184</v>
      </c>
      <c r="E72" s="33" t="s">
        <v>4975</v>
      </c>
    </row>
    <row r="73" ht="25.5">
      <c r="A73" s="1" t="s">
        <v>185</v>
      </c>
      <c r="E73" s="27" t="s">
        <v>2871</v>
      </c>
    </row>
    <row r="74">
      <c r="A74" s="1" t="s">
        <v>178</v>
      </c>
      <c r="B74" s="1">
        <v>17</v>
      </c>
      <c r="C74" s="26" t="s">
        <v>2505</v>
      </c>
      <c r="D74" t="s">
        <v>180</v>
      </c>
      <c r="E74" s="27" t="s">
        <v>2506</v>
      </c>
      <c r="F74" s="28" t="s">
        <v>201</v>
      </c>
      <c r="G74" s="29">
        <v>473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565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183</v>
      </c>
      <c r="E75" s="27" t="s">
        <v>2506</v>
      </c>
    </row>
    <row r="76" ht="25.5">
      <c r="A76" s="1" t="s">
        <v>184</v>
      </c>
      <c r="E76" s="33" t="s">
        <v>4975</v>
      </c>
    </row>
    <row r="77" ht="25.5">
      <c r="A77" s="1" t="s">
        <v>185</v>
      </c>
      <c r="E77" s="27" t="s">
        <v>2784</v>
      </c>
    </row>
    <row r="78">
      <c r="A78" s="1" t="s">
        <v>178</v>
      </c>
      <c r="B78" s="1">
        <v>18</v>
      </c>
      <c r="C78" s="26" t="s">
        <v>3768</v>
      </c>
      <c r="D78" t="s">
        <v>180</v>
      </c>
      <c r="E78" s="27" t="s">
        <v>3769</v>
      </c>
      <c r="F78" s="28" t="s">
        <v>201</v>
      </c>
      <c r="G78" s="29">
        <v>8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565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183</v>
      </c>
      <c r="E79" s="27" t="s">
        <v>3769</v>
      </c>
    </row>
    <row r="80" ht="25.5">
      <c r="A80" s="1" t="s">
        <v>184</v>
      </c>
      <c r="E80" s="33" t="s">
        <v>4976</v>
      </c>
    </row>
    <row r="81" ht="38.25">
      <c r="A81" s="1" t="s">
        <v>185</v>
      </c>
      <c r="E81" s="27" t="s">
        <v>4977</v>
      </c>
    </row>
    <row r="82">
      <c r="A82" s="1" t="s">
        <v>178</v>
      </c>
      <c r="B82" s="1">
        <v>19</v>
      </c>
      <c r="C82" s="26" t="s">
        <v>4978</v>
      </c>
      <c r="D82" t="s">
        <v>180</v>
      </c>
      <c r="E82" s="27" t="s">
        <v>4979</v>
      </c>
      <c r="F82" s="28" t="s">
        <v>4980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180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183</v>
      </c>
      <c r="E83" s="27" t="s">
        <v>4981</v>
      </c>
    </row>
    <row r="84" ht="25.5">
      <c r="A84" s="1" t="s">
        <v>184</v>
      </c>
      <c r="E84" s="33" t="s">
        <v>4982</v>
      </c>
    </row>
    <row r="85">
      <c r="A85" s="1" t="s">
        <v>185</v>
      </c>
      <c r="E85" s="27" t="s">
        <v>180</v>
      </c>
    </row>
    <row r="86">
      <c r="A86" s="1" t="s">
        <v>175</v>
      </c>
      <c r="C86" s="22" t="s">
        <v>594</v>
      </c>
      <c r="E86" s="23" t="s">
        <v>595</v>
      </c>
      <c r="L86" s="24">
        <f>SUMIFS(L87:L102,A87:A102,"P")</f>
        <v>0</v>
      </c>
      <c r="M86" s="24">
        <f>SUMIFS(M87:M102,A87:A102,"P")</f>
        <v>0</v>
      </c>
      <c r="N86" s="25"/>
    </row>
    <row r="87">
      <c r="A87" s="1" t="s">
        <v>178</v>
      </c>
      <c r="B87" s="1">
        <v>20</v>
      </c>
      <c r="C87" s="26" t="s">
        <v>2516</v>
      </c>
      <c r="D87" t="s">
        <v>180</v>
      </c>
      <c r="E87" s="27" t="s">
        <v>2517</v>
      </c>
      <c r="F87" s="28" t="s">
        <v>201</v>
      </c>
      <c r="G87" s="29">
        <v>3641.4000000000001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565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183</v>
      </c>
      <c r="E88" s="27" t="s">
        <v>2517</v>
      </c>
    </row>
    <row r="89" ht="25.5">
      <c r="A89" s="1" t="s">
        <v>184</v>
      </c>
      <c r="E89" s="33" t="s">
        <v>4983</v>
      </c>
    </row>
    <row r="90" ht="25.5">
      <c r="A90" s="1" t="s">
        <v>185</v>
      </c>
      <c r="E90" s="27" t="s">
        <v>2787</v>
      </c>
    </row>
    <row r="91">
      <c r="A91" s="1" t="s">
        <v>178</v>
      </c>
      <c r="B91" s="1">
        <v>21</v>
      </c>
      <c r="C91" s="26" t="s">
        <v>2788</v>
      </c>
      <c r="D91" t="s">
        <v>180</v>
      </c>
      <c r="E91" s="27" t="s">
        <v>2789</v>
      </c>
      <c r="F91" s="28" t="s">
        <v>194</v>
      </c>
      <c r="G91" s="29">
        <v>1213.8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565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183</v>
      </c>
      <c r="E92" s="27" t="s">
        <v>2789</v>
      </c>
    </row>
    <row r="93" ht="25.5">
      <c r="A93" s="1" t="s">
        <v>184</v>
      </c>
      <c r="E93" s="33" t="s">
        <v>4984</v>
      </c>
    </row>
    <row r="94" ht="114.75">
      <c r="A94" s="1" t="s">
        <v>185</v>
      </c>
      <c r="E94" s="27" t="s">
        <v>2791</v>
      </c>
    </row>
    <row r="95">
      <c r="A95" s="1" t="s">
        <v>178</v>
      </c>
      <c r="B95" s="1">
        <v>22</v>
      </c>
      <c r="C95" s="26" t="s">
        <v>2524</v>
      </c>
      <c r="D95" t="s">
        <v>180</v>
      </c>
      <c r="E95" s="27" t="s">
        <v>2525</v>
      </c>
      <c r="F95" s="28" t="s">
        <v>182</v>
      </c>
      <c r="G95" s="29">
        <v>3303.3499999999999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565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183</v>
      </c>
      <c r="E96" s="27" t="s">
        <v>2525</v>
      </c>
    </row>
    <row r="97" ht="25.5">
      <c r="A97" s="1" t="s">
        <v>184</v>
      </c>
      <c r="E97" s="33" t="s">
        <v>4985</v>
      </c>
    </row>
    <row r="98" ht="38.25">
      <c r="A98" s="1" t="s">
        <v>185</v>
      </c>
      <c r="E98" s="27" t="s">
        <v>2876</v>
      </c>
    </row>
    <row r="99">
      <c r="A99" s="1" t="s">
        <v>178</v>
      </c>
      <c r="B99" s="1">
        <v>23</v>
      </c>
      <c r="C99" s="26" t="s">
        <v>599</v>
      </c>
      <c r="D99" t="s">
        <v>180</v>
      </c>
      <c r="E99" s="27" t="s">
        <v>600</v>
      </c>
      <c r="F99" s="28" t="s">
        <v>201</v>
      </c>
      <c r="G99" s="29">
        <v>7674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565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183</v>
      </c>
      <c r="E100" s="27" t="s">
        <v>600</v>
      </c>
    </row>
    <row r="101" ht="25.5">
      <c r="A101" s="1" t="s">
        <v>184</v>
      </c>
      <c r="E101" s="33" t="s">
        <v>4986</v>
      </c>
    </row>
    <row r="102" ht="102">
      <c r="A102" s="1" t="s">
        <v>185</v>
      </c>
      <c r="E102" s="27" t="s">
        <v>2529</v>
      </c>
    </row>
    <row r="103">
      <c r="A103" s="1" t="s">
        <v>175</v>
      </c>
      <c r="C103" s="22" t="s">
        <v>603</v>
      </c>
      <c r="E103" s="23" t="s">
        <v>604</v>
      </c>
      <c r="L103" s="24">
        <f>SUMIFS(L104:L107,A104:A107,"P")</f>
        <v>0</v>
      </c>
      <c r="M103" s="24">
        <f>SUMIFS(M104:M107,A104:A107,"P")</f>
        <v>0</v>
      </c>
      <c r="N103" s="25"/>
    </row>
    <row r="104">
      <c r="A104" s="1" t="s">
        <v>178</v>
      </c>
      <c r="B104" s="1">
        <v>24</v>
      </c>
      <c r="C104" s="26" t="s">
        <v>2893</v>
      </c>
      <c r="D104" t="s">
        <v>180</v>
      </c>
      <c r="E104" s="27" t="s">
        <v>2894</v>
      </c>
      <c r="F104" s="28" t="s">
        <v>201</v>
      </c>
      <c r="G104" s="29">
        <v>202.69999999999999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565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183</v>
      </c>
      <c r="E105" s="27" t="s">
        <v>2894</v>
      </c>
    </row>
    <row r="106" ht="25.5">
      <c r="A106" s="1" t="s">
        <v>184</v>
      </c>
      <c r="E106" s="33" t="s">
        <v>4987</v>
      </c>
    </row>
    <row r="107" ht="89.25">
      <c r="A107" s="1" t="s">
        <v>185</v>
      </c>
      <c r="E107" s="27" t="s">
        <v>2896</v>
      </c>
    </row>
    <row r="108">
      <c r="A108" s="1" t="s">
        <v>175</v>
      </c>
      <c r="C108" s="22" t="s">
        <v>608</v>
      </c>
      <c r="E108" s="23" t="s">
        <v>609</v>
      </c>
      <c r="L108" s="24">
        <f>SUMIFS(L109:L140,A109:A140,"P")</f>
        <v>0</v>
      </c>
      <c r="M108" s="24">
        <f>SUMIFS(M109:M140,A109:A140,"P")</f>
        <v>0</v>
      </c>
      <c r="N108" s="25"/>
    </row>
    <row r="109">
      <c r="A109" s="1" t="s">
        <v>178</v>
      </c>
      <c r="B109" s="1">
        <v>25</v>
      </c>
      <c r="C109" s="26" t="s">
        <v>2546</v>
      </c>
      <c r="D109" t="s">
        <v>180</v>
      </c>
      <c r="E109" s="27" t="s">
        <v>2547</v>
      </c>
      <c r="F109" s="28" t="s">
        <v>201</v>
      </c>
      <c r="G109" s="29">
        <v>14069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565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2547</v>
      </c>
    </row>
    <row r="111" ht="38.25">
      <c r="A111" s="1" t="s">
        <v>184</v>
      </c>
      <c r="E111" s="33" t="s">
        <v>4988</v>
      </c>
    </row>
    <row r="112" ht="51">
      <c r="A112" s="1" t="s">
        <v>185</v>
      </c>
      <c r="E112" s="27" t="s">
        <v>2898</v>
      </c>
    </row>
    <row r="113">
      <c r="A113" s="1" t="s">
        <v>178</v>
      </c>
      <c r="B113" s="1">
        <v>26</v>
      </c>
      <c r="C113" s="26" t="s">
        <v>2055</v>
      </c>
      <c r="D113" t="s">
        <v>180</v>
      </c>
      <c r="E113" s="27" t="s">
        <v>2056</v>
      </c>
      <c r="F113" s="28" t="s">
        <v>201</v>
      </c>
      <c r="G113" s="29">
        <v>202.69999999999999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565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183</v>
      </c>
      <c r="E114" s="27" t="s">
        <v>2056</v>
      </c>
    </row>
    <row r="115" ht="25.5">
      <c r="A115" s="1" t="s">
        <v>184</v>
      </c>
      <c r="E115" s="33" t="s">
        <v>4989</v>
      </c>
    </row>
    <row r="116" ht="51">
      <c r="A116" s="1" t="s">
        <v>185</v>
      </c>
      <c r="E116" s="27" t="s">
        <v>2898</v>
      </c>
    </row>
    <row r="117">
      <c r="A117" s="1" t="s">
        <v>178</v>
      </c>
      <c r="B117" s="1">
        <v>27</v>
      </c>
      <c r="C117" s="26" t="s">
        <v>2796</v>
      </c>
      <c r="D117" t="s">
        <v>180</v>
      </c>
      <c r="E117" s="27" t="s">
        <v>2797</v>
      </c>
      <c r="F117" s="28" t="s">
        <v>201</v>
      </c>
      <c r="G117" s="29">
        <v>6395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565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2797</v>
      </c>
    </row>
    <row r="119" ht="25.5">
      <c r="A119" s="1" t="s">
        <v>184</v>
      </c>
      <c r="E119" s="33" t="s">
        <v>4990</v>
      </c>
    </row>
    <row r="120" ht="51">
      <c r="A120" s="1" t="s">
        <v>185</v>
      </c>
      <c r="E120" s="27" t="s">
        <v>2900</v>
      </c>
    </row>
    <row r="121">
      <c r="A121" s="1" t="s">
        <v>178</v>
      </c>
      <c r="B121" s="1">
        <v>28</v>
      </c>
      <c r="C121" s="26" t="s">
        <v>2058</v>
      </c>
      <c r="D121" t="s">
        <v>180</v>
      </c>
      <c r="E121" s="27" t="s">
        <v>2059</v>
      </c>
      <c r="F121" s="28" t="s">
        <v>201</v>
      </c>
      <c r="G121" s="29">
        <v>12790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565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2059</v>
      </c>
    </row>
    <row r="123" ht="25.5">
      <c r="A123" s="1" t="s">
        <v>184</v>
      </c>
      <c r="E123" s="33" t="s">
        <v>4991</v>
      </c>
    </row>
    <row r="124" ht="51">
      <c r="A124" s="1" t="s">
        <v>185</v>
      </c>
      <c r="E124" s="27" t="s">
        <v>2900</v>
      </c>
    </row>
    <row r="125">
      <c r="A125" s="1" t="s">
        <v>178</v>
      </c>
      <c r="B125" s="1">
        <v>29</v>
      </c>
      <c r="C125" s="26" t="s">
        <v>2556</v>
      </c>
      <c r="D125" t="s">
        <v>180</v>
      </c>
      <c r="E125" s="27" t="s">
        <v>2557</v>
      </c>
      <c r="F125" s="28" t="s">
        <v>201</v>
      </c>
      <c r="G125" s="29">
        <v>6395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565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2557</v>
      </c>
    </row>
    <row r="127" ht="25.5">
      <c r="A127" s="1" t="s">
        <v>184</v>
      </c>
      <c r="E127" s="33" t="s">
        <v>4992</v>
      </c>
    </row>
    <row r="128" ht="140.25">
      <c r="A128" s="1" t="s">
        <v>185</v>
      </c>
      <c r="E128" s="27" t="s">
        <v>2903</v>
      </c>
    </row>
    <row r="129">
      <c r="A129" s="1" t="s">
        <v>178</v>
      </c>
      <c r="B129" s="1">
        <v>30</v>
      </c>
      <c r="C129" s="26" t="s">
        <v>2559</v>
      </c>
      <c r="D129" t="s">
        <v>180</v>
      </c>
      <c r="E129" s="27" t="s">
        <v>2560</v>
      </c>
      <c r="F129" s="28" t="s">
        <v>201</v>
      </c>
      <c r="G129" s="29">
        <v>6395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565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2560</v>
      </c>
    </row>
    <row r="131" ht="25.5">
      <c r="A131" s="1" t="s">
        <v>184</v>
      </c>
      <c r="E131" s="33" t="s">
        <v>4992</v>
      </c>
    </row>
    <row r="132" ht="140.25">
      <c r="A132" s="1" t="s">
        <v>185</v>
      </c>
      <c r="E132" s="27" t="s">
        <v>2903</v>
      </c>
    </row>
    <row r="133">
      <c r="A133" s="1" t="s">
        <v>178</v>
      </c>
      <c r="B133" s="1">
        <v>31</v>
      </c>
      <c r="C133" s="26" t="s">
        <v>2803</v>
      </c>
      <c r="D133" t="s">
        <v>180</v>
      </c>
      <c r="E133" s="27" t="s">
        <v>2804</v>
      </c>
      <c r="F133" s="28" t="s">
        <v>201</v>
      </c>
      <c r="G133" s="29">
        <v>6395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565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2804</v>
      </c>
    </row>
    <row r="135" ht="25.5">
      <c r="A135" s="1" t="s">
        <v>184</v>
      </c>
      <c r="E135" s="33" t="s">
        <v>4992</v>
      </c>
    </row>
    <row r="136" ht="140.25">
      <c r="A136" s="1" t="s">
        <v>185</v>
      </c>
      <c r="E136" s="27" t="s">
        <v>2903</v>
      </c>
    </row>
    <row r="137">
      <c r="A137" s="1" t="s">
        <v>178</v>
      </c>
      <c r="B137" s="1">
        <v>32</v>
      </c>
      <c r="C137" s="26" t="s">
        <v>4993</v>
      </c>
      <c r="D137" t="s">
        <v>180</v>
      </c>
      <c r="E137" s="27" t="s">
        <v>4994</v>
      </c>
      <c r="F137" s="28" t="s">
        <v>182</v>
      </c>
      <c r="G137" s="29">
        <v>13.279999999999999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565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183</v>
      </c>
      <c r="E138" s="27" t="s">
        <v>4994</v>
      </c>
    </row>
    <row r="139" ht="25.5">
      <c r="A139" s="1" t="s">
        <v>184</v>
      </c>
      <c r="E139" s="33" t="s">
        <v>4995</v>
      </c>
    </row>
    <row r="140" ht="76.5">
      <c r="A140" s="1" t="s">
        <v>185</v>
      </c>
      <c r="E140" s="27" t="s">
        <v>4996</v>
      </c>
    </row>
    <row r="141">
      <c r="A141" s="1" t="s">
        <v>175</v>
      </c>
      <c r="C141" s="22" t="s">
        <v>2573</v>
      </c>
      <c r="E141" s="23" t="s">
        <v>2574</v>
      </c>
      <c r="L141" s="24">
        <f>SUMIFS(L142:L149,A142:A149,"P")</f>
        <v>0</v>
      </c>
      <c r="M141" s="24">
        <f>SUMIFS(M142:M149,A142:A149,"P")</f>
        <v>0</v>
      </c>
      <c r="N141" s="25"/>
    </row>
    <row r="142">
      <c r="A142" s="1" t="s">
        <v>178</v>
      </c>
      <c r="B142" s="1">
        <v>33</v>
      </c>
      <c r="C142" s="26" t="s">
        <v>2577</v>
      </c>
      <c r="D142" t="s">
        <v>180</v>
      </c>
      <c r="E142" s="27" t="s">
        <v>2578</v>
      </c>
      <c r="F142" s="28" t="s">
        <v>194</v>
      </c>
      <c r="G142" s="29">
        <v>490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565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2578</v>
      </c>
    </row>
    <row r="144" ht="25.5">
      <c r="A144" s="1" t="s">
        <v>184</v>
      </c>
      <c r="E144" s="33" t="s">
        <v>4997</v>
      </c>
    </row>
    <row r="145" ht="89.25">
      <c r="A145" s="1" t="s">
        <v>185</v>
      </c>
      <c r="E145" s="27" t="s">
        <v>2909</v>
      </c>
    </row>
    <row r="146">
      <c r="A146" s="1" t="s">
        <v>178</v>
      </c>
      <c r="B146" s="1">
        <v>34</v>
      </c>
      <c r="C146" s="26" t="s">
        <v>1966</v>
      </c>
      <c r="D146" t="s">
        <v>180</v>
      </c>
      <c r="E146" s="27" t="s">
        <v>1967</v>
      </c>
      <c r="F146" s="28" t="s">
        <v>194</v>
      </c>
      <c r="G146" s="29">
        <v>490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565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1967</v>
      </c>
    </row>
    <row r="148" ht="25.5">
      <c r="A148" s="1" t="s">
        <v>184</v>
      </c>
      <c r="E148" s="33" t="s">
        <v>4997</v>
      </c>
    </row>
    <row r="149" ht="229.5">
      <c r="A149" s="1" t="s">
        <v>185</v>
      </c>
      <c r="E149" s="27" t="s">
        <v>4998</v>
      </c>
    </row>
    <row r="150">
      <c r="A150" s="1" t="s">
        <v>175</v>
      </c>
      <c r="C150" s="22" t="s">
        <v>624</v>
      </c>
      <c r="E150" s="23" t="s">
        <v>625</v>
      </c>
      <c r="L150" s="24">
        <f>SUMIFS(L151:L166,A151:A166,"P")</f>
        <v>0</v>
      </c>
      <c r="M150" s="24">
        <f>SUMIFS(M151:M166,A151:A166,"P")</f>
        <v>0</v>
      </c>
      <c r="N150" s="25"/>
    </row>
    <row r="151">
      <c r="A151" s="1" t="s">
        <v>178</v>
      </c>
      <c r="B151" s="1">
        <v>35</v>
      </c>
      <c r="C151" s="26" t="s">
        <v>2586</v>
      </c>
      <c r="D151" t="s">
        <v>180</v>
      </c>
      <c r="E151" s="27" t="s">
        <v>2587</v>
      </c>
      <c r="F151" s="28" t="s">
        <v>194</v>
      </c>
      <c r="G151" s="29">
        <v>180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565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183</v>
      </c>
      <c r="E152" s="27" t="s">
        <v>2587</v>
      </c>
    </row>
    <row r="153" ht="25.5">
      <c r="A153" s="1" t="s">
        <v>184</v>
      </c>
      <c r="E153" s="33" t="s">
        <v>4999</v>
      </c>
    </row>
    <row r="154" ht="242.25">
      <c r="A154" s="1" t="s">
        <v>185</v>
      </c>
      <c r="E154" s="27" t="s">
        <v>2911</v>
      </c>
    </row>
    <row r="155">
      <c r="A155" s="1" t="s">
        <v>178</v>
      </c>
      <c r="B155" s="1">
        <v>36</v>
      </c>
      <c r="C155" s="26" t="s">
        <v>2592</v>
      </c>
      <c r="D155" t="s">
        <v>180</v>
      </c>
      <c r="E155" s="27" t="s">
        <v>2593</v>
      </c>
      <c r="F155" s="28" t="s">
        <v>207</v>
      </c>
      <c r="G155" s="29">
        <v>26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565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183</v>
      </c>
      <c r="E156" s="27" t="s">
        <v>2593</v>
      </c>
    </row>
    <row r="157" ht="25.5">
      <c r="A157" s="1" t="s">
        <v>184</v>
      </c>
      <c r="E157" s="33" t="s">
        <v>5000</v>
      </c>
    </row>
    <row r="158" ht="76.5">
      <c r="A158" s="1" t="s">
        <v>185</v>
      </c>
      <c r="E158" s="27" t="s">
        <v>2913</v>
      </c>
    </row>
    <row r="159">
      <c r="A159" s="1" t="s">
        <v>178</v>
      </c>
      <c r="B159" s="1">
        <v>37</v>
      </c>
      <c r="C159" s="26" t="s">
        <v>2206</v>
      </c>
      <c r="D159" t="s">
        <v>180</v>
      </c>
      <c r="E159" s="27" t="s">
        <v>2207</v>
      </c>
      <c r="F159" s="28" t="s">
        <v>194</v>
      </c>
      <c r="G159" s="29">
        <v>180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565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183</v>
      </c>
      <c r="E160" s="27" t="s">
        <v>2207</v>
      </c>
    </row>
    <row r="161" ht="25.5">
      <c r="A161" s="1" t="s">
        <v>184</v>
      </c>
      <c r="E161" s="33" t="s">
        <v>4999</v>
      </c>
    </row>
    <row r="162" ht="102">
      <c r="A162" s="1" t="s">
        <v>185</v>
      </c>
      <c r="E162" s="27" t="s">
        <v>2607</v>
      </c>
    </row>
    <row r="163">
      <c r="A163" s="1" t="s">
        <v>178</v>
      </c>
      <c r="B163" s="1">
        <v>38</v>
      </c>
      <c r="C163" s="26" t="s">
        <v>2227</v>
      </c>
      <c r="D163" t="s">
        <v>180</v>
      </c>
      <c r="E163" s="27" t="s">
        <v>2228</v>
      </c>
      <c r="F163" s="28" t="s">
        <v>194</v>
      </c>
      <c r="G163" s="29">
        <v>180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565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183</v>
      </c>
      <c r="E164" s="27" t="s">
        <v>2228</v>
      </c>
    </row>
    <row r="165" ht="25.5">
      <c r="A165" s="1" t="s">
        <v>184</v>
      </c>
      <c r="E165" s="33" t="s">
        <v>4999</v>
      </c>
    </row>
    <row r="166" ht="25.5">
      <c r="A166" s="1" t="s">
        <v>185</v>
      </c>
      <c r="E166" s="27" t="s">
        <v>2230</v>
      </c>
    </row>
    <row r="167">
      <c r="A167" s="1" t="s">
        <v>175</v>
      </c>
      <c r="C167" s="22" t="s">
        <v>653</v>
      </c>
      <c r="E167" s="23" t="s">
        <v>654</v>
      </c>
      <c r="L167" s="24">
        <f>SUMIFS(L168:L203,A168:A203,"P")</f>
        <v>0</v>
      </c>
      <c r="M167" s="24">
        <f>SUMIFS(M168:M203,A168:A203,"P")</f>
        <v>0</v>
      </c>
      <c r="N167" s="25"/>
    </row>
    <row r="168">
      <c r="A168" s="1" t="s">
        <v>178</v>
      </c>
      <c r="B168" s="1">
        <v>39</v>
      </c>
      <c r="C168" s="26" t="s">
        <v>5001</v>
      </c>
      <c r="D168" t="s">
        <v>180</v>
      </c>
      <c r="E168" s="27" t="s">
        <v>5002</v>
      </c>
      <c r="F168" s="28" t="s">
        <v>207</v>
      </c>
      <c r="G168" s="29">
        <v>3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565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183</v>
      </c>
      <c r="E169" s="27" t="s">
        <v>5002</v>
      </c>
    </row>
    <row r="170" ht="25.5">
      <c r="A170" s="1" t="s">
        <v>184</v>
      </c>
      <c r="E170" s="33" t="s">
        <v>5003</v>
      </c>
    </row>
    <row r="171" ht="25.5">
      <c r="A171" s="1" t="s">
        <v>185</v>
      </c>
      <c r="E171" s="27" t="s">
        <v>1138</v>
      </c>
    </row>
    <row r="172">
      <c r="A172" s="1" t="s">
        <v>178</v>
      </c>
      <c r="B172" s="1">
        <v>40</v>
      </c>
      <c r="C172" s="26" t="s">
        <v>5004</v>
      </c>
      <c r="D172" t="s">
        <v>180</v>
      </c>
      <c r="E172" s="27" t="s">
        <v>5005</v>
      </c>
      <c r="F172" s="28" t="s">
        <v>207</v>
      </c>
      <c r="G172" s="29">
        <v>5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565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183</v>
      </c>
      <c r="E173" s="27" t="s">
        <v>5005</v>
      </c>
    </row>
    <row r="174" ht="25.5">
      <c r="A174" s="1" t="s">
        <v>184</v>
      </c>
      <c r="E174" s="33" t="s">
        <v>5006</v>
      </c>
    </row>
    <row r="175" ht="51">
      <c r="A175" s="1" t="s">
        <v>185</v>
      </c>
      <c r="E175" s="27" t="s">
        <v>5007</v>
      </c>
    </row>
    <row r="176" ht="25.5">
      <c r="A176" s="1" t="s">
        <v>178</v>
      </c>
      <c r="B176" s="1">
        <v>41</v>
      </c>
      <c r="C176" s="26" t="s">
        <v>5008</v>
      </c>
      <c r="D176" t="s">
        <v>180</v>
      </c>
      <c r="E176" s="27" t="s">
        <v>5009</v>
      </c>
      <c r="F176" s="28" t="s">
        <v>207</v>
      </c>
      <c r="G176" s="29">
        <v>3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565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 ht="25.5">
      <c r="A177" s="1" t="s">
        <v>183</v>
      </c>
      <c r="E177" s="27" t="s">
        <v>5009</v>
      </c>
    </row>
    <row r="178" ht="25.5">
      <c r="A178" s="1" t="s">
        <v>184</v>
      </c>
      <c r="E178" s="33" t="s">
        <v>5003</v>
      </c>
    </row>
    <row r="179" ht="25.5">
      <c r="A179" s="1" t="s">
        <v>185</v>
      </c>
      <c r="E179" s="27" t="s">
        <v>2833</v>
      </c>
    </row>
    <row r="180">
      <c r="A180" s="1" t="s">
        <v>178</v>
      </c>
      <c r="B180" s="1">
        <v>42</v>
      </c>
      <c r="C180" s="26" t="s">
        <v>5010</v>
      </c>
      <c r="D180" t="s">
        <v>180</v>
      </c>
      <c r="E180" s="27" t="s">
        <v>5011</v>
      </c>
      <c r="F180" s="28" t="s">
        <v>194</v>
      </c>
      <c r="G180" s="29">
        <v>120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565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183</v>
      </c>
      <c r="E181" s="27" t="s">
        <v>5011</v>
      </c>
    </row>
    <row r="182" ht="25.5">
      <c r="A182" s="1" t="s">
        <v>184</v>
      </c>
      <c r="E182" s="33" t="s">
        <v>5012</v>
      </c>
    </row>
    <row r="183" ht="38.25">
      <c r="A183" s="1" t="s">
        <v>185</v>
      </c>
      <c r="E183" s="27" t="s">
        <v>2925</v>
      </c>
    </row>
    <row r="184">
      <c r="A184" s="1" t="s">
        <v>178</v>
      </c>
      <c r="B184" s="1">
        <v>43</v>
      </c>
      <c r="C184" s="26" t="s">
        <v>946</v>
      </c>
      <c r="D184" t="s">
        <v>180</v>
      </c>
      <c r="E184" s="27" t="s">
        <v>947</v>
      </c>
      <c r="F184" s="28" t="s">
        <v>194</v>
      </c>
      <c r="G184" s="29">
        <v>1091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565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183</v>
      </c>
      <c r="E185" s="27" t="s">
        <v>947</v>
      </c>
    </row>
    <row r="186" ht="38.25">
      <c r="A186" s="1" t="s">
        <v>184</v>
      </c>
      <c r="E186" s="33" t="s">
        <v>5013</v>
      </c>
    </row>
    <row r="187" ht="38.25">
      <c r="A187" s="1" t="s">
        <v>185</v>
      </c>
      <c r="E187" s="27" t="s">
        <v>2925</v>
      </c>
    </row>
    <row r="188">
      <c r="A188" s="1" t="s">
        <v>178</v>
      </c>
      <c r="B188" s="1">
        <v>44</v>
      </c>
      <c r="C188" s="26" t="s">
        <v>5014</v>
      </c>
      <c r="D188" t="s">
        <v>180</v>
      </c>
      <c r="E188" s="27" t="s">
        <v>5015</v>
      </c>
      <c r="F188" s="28" t="s">
        <v>194</v>
      </c>
      <c r="G188" s="29">
        <v>137.5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565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183</v>
      </c>
      <c r="E189" s="27" t="s">
        <v>5015</v>
      </c>
    </row>
    <row r="190" ht="25.5">
      <c r="A190" s="1" t="s">
        <v>184</v>
      </c>
      <c r="E190" s="33" t="s">
        <v>5016</v>
      </c>
    </row>
    <row r="191">
      <c r="A191" s="1" t="s">
        <v>185</v>
      </c>
      <c r="E191" s="27" t="s">
        <v>1313</v>
      </c>
    </row>
    <row r="192" ht="25.5">
      <c r="A192" s="1" t="s">
        <v>178</v>
      </c>
      <c r="B192" s="1">
        <v>45</v>
      </c>
      <c r="C192" s="26" t="s">
        <v>5017</v>
      </c>
      <c r="D192" t="s">
        <v>180</v>
      </c>
      <c r="E192" s="27" t="s">
        <v>5018</v>
      </c>
      <c r="F192" s="28" t="s">
        <v>201</v>
      </c>
      <c r="G192" s="29">
        <v>4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565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 ht="25.5">
      <c r="A193" s="1" t="s">
        <v>183</v>
      </c>
      <c r="E193" s="27" t="s">
        <v>5018</v>
      </c>
    </row>
    <row r="194" ht="25.5">
      <c r="A194" s="1" t="s">
        <v>184</v>
      </c>
      <c r="E194" s="33" t="s">
        <v>5019</v>
      </c>
    </row>
    <row r="195" ht="191.25">
      <c r="A195" s="1" t="s">
        <v>185</v>
      </c>
      <c r="E195" s="27" t="s">
        <v>5020</v>
      </c>
    </row>
    <row r="196">
      <c r="A196" s="1" t="s">
        <v>178</v>
      </c>
      <c r="B196" s="1">
        <v>46</v>
      </c>
      <c r="C196" s="26" t="s">
        <v>2649</v>
      </c>
      <c r="D196" t="s">
        <v>180</v>
      </c>
      <c r="E196" s="27" t="s">
        <v>2650</v>
      </c>
      <c r="F196" s="28" t="s">
        <v>194</v>
      </c>
      <c r="G196" s="29">
        <v>161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565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183</v>
      </c>
      <c r="E197" s="27" t="s">
        <v>2650</v>
      </c>
    </row>
    <row r="198" ht="38.25">
      <c r="A198" s="1" t="s">
        <v>184</v>
      </c>
      <c r="E198" s="33" t="s">
        <v>5021</v>
      </c>
    </row>
    <row r="199" ht="25.5">
      <c r="A199" s="1" t="s">
        <v>185</v>
      </c>
      <c r="E199" s="27" t="s">
        <v>2652</v>
      </c>
    </row>
    <row r="200">
      <c r="A200" s="1" t="s">
        <v>178</v>
      </c>
      <c r="B200" s="1">
        <v>47</v>
      </c>
      <c r="C200" s="26" t="s">
        <v>2508</v>
      </c>
      <c r="D200" t="s">
        <v>180</v>
      </c>
      <c r="E200" s="27" t="s">
        <v>2509</v>
      </c>
      <c r="F200" s="28" t="s">
        <v>207</v>
      </c>
      <c r="G200" s="29">
        <v>19</v>
      </c>
      <c r="H200" s="28">
        <v>0</v>
      </c>
      <c r="I200" s="30">
        <f>ROUND(G200*H200,P4)</f>
        <v>0</v>
      </c>
      <c r="L200" s="31">
        <v>0</v>
      </c>
      <c r="M200" s="24">
        <f>ROUND(G200*L200,P4)</f>
        <v>0</v>
      </c>
      <c r="N200" s="25" t="s">
        <v>565</v>
      </c>
      <c r="O200" s="32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183</v>
      </c>
      <c r="E201" s="27" t="s">
        <v>2509</v>
      </c>
    </row>
    <row r="202" ht="25.5">
      <c r="A202" s="1" t="s">
        <v>184</v>
      </c>
      <c r="E202" s="33" t="s">
        <v>5022</v>
      </c>
    </row>
    <row r="203" ht="89.25">
      <c r="A203" s="1" t="s">
        <v>185</v>
      </c>
      <c r="E203" s="27" t="s">
        <v>5023</v>
      </c>
    </row>
    <row r="204">
      <c r="A204" s="1" t="s">
        <v>175</v>
      </c>
      <c r="C204" s="22" t="s">
        <v>369</v>
      </c>
      <c r="E204" s="23" t="s">
        <v>370</v>
      </c>
      <c r="L204" s="24">
        <f>SUMIFS(L205:L228,A205:A228,"P")</f>
        <v>0</v>
      </c>
      <c r="M204" s="24">
        <f>SUMIFS(M205:M228,A205:A228,"P")</f>
        <v>0</v>
      </c>
      <c r="N204" s="25"/>
    </row>
    <row r="205" ht="25.5">
      <c r="A205" s="1" t="s">
        <v>178</v>
      </c>
      <c r="B205" s="1">
        <v>48</v>
      </c>
      <c r="C205" s="26" t="s">
        <v>666</v>
      </c>
      <c r="D205" t="s">
        <v>372</v>
      </c>
      <c r="E205" s="27" t="s">
        <v>667</v>
      </c>
      <c r="F205" s="28" t="s">
        <v>374</v>
      </c>
      <c r="G205" s="29">
        <v>12420.786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180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 ht="204">
      <c r="A206" s="1" t="s">
        <v>183</v>
      </c>
      <c r="E206" s="27" t="s">
        <v>2752</v>
      </c>
    </row>
    <row r="207" ht="63.75">
      <c r="A207" s="1" t="s">
        <v>184</v>
      </c>
      <c r="E207" s="33" t="s">
        <v>5024</v>
      </c>
    </row>
    <row r="208">
      <c r="A208" s="1" t="s">
        <v>185</v>
      </c>
      <c r="E208" s="27" t="s">
        <v>180</v>
      </c>
    </row>
    <row r="209" ht="25.5">
      <c r="A209" s="1" t="s">
        <v>178</v>
      </c>
      <c r="B209" s="1">
        <v>49</v>
      </c>
      <c r="C209" s="26" t="s">
        <v>2658</v>
      </c>
      <c r="D209" t="s">
        <v>372</v>
      </c>
      <c r="E209" s="27" t="s">
        <v>2659</v>
      </c>
      <c r="F209" s="28" t="s">
        <v>374</v>
      </c>
      <c r="G209" s="29">
        <v>384.10899999999998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180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 ht="204">
      <c r="A210" s="1" t="s">
        <v>183</v>
      </c>
      <c r="E210" s="27" t="s">
        <v>2756</v>
      </c>
    </row>
    <row r="211" ht="38.25">
      <c r="A211" s="1" t="s">
        <v>184</v>
      </c>
      <c r="E211" s="33" t="s">
        <v>5025</v>
      </c>
    </row>
    <row r="212">
      <c r="A212" s="1" t="s">
        <v>185</v>
      </c>
      <c r="E212" s="27" t="s">
        <v>180</v>
      </c>
    </row>
    <row r="213" ht="25.5">
      <c r="A213" s="1" t="s">
        <v>178</v>
      </c>
      <c r="B213" s="1">
        <v>50</v>
      </c>
      <c r="C213" s="26" t="s">
        <v>2042</v>
      </c>
      <c r="D213" t="s">
        <v>372</v>
      </c>
      <c r="E213" s="27" t="s">
        <v>2043</v>
      </c>
      <c r="F213" s="28" t="s">
        <v>374</v>
      </c>
      <c r="G213" s="29">
        <v>1512.403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180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 ht="204">
      <c r="A214" s="1" t="s">
        <v>183</v>
      </c>
      <c r="E214" s="27" t="s">
        <v>2756</v>
      </c>
    </row>
    <row r="215" ht="25.5">
      <c r="A215" s="1" t="s">
        <v>184</v>
      </c>
      <c r="E215" s="33" t="s">
        <v>5026</v>
      </c>
    </row>
    <row r="216">
      <c r="A216" s="1" t="s">
        <v>185</v>
      </c>
      <c r="E216" s="27" t="s">
        <v>180</v>
      </c>
    </row>
    <row r="217" ht="25.5">
      <c r="A217" s="1" t="s">
        <v>178</v>
      </c>
      <c r="B217" s="1">
        <v>51</v>
      </c>
      <c r="C217" s="26" t="s">
        <v>3771</v>
      </c>
      <c r="D217" t="s">
        <v>372</v>
      </c>
      <c r="E217" s="27" t="s">
        <v>5027</v>
      </c>
      <c r="F217" s="28" t="s">
        <v>374</v>
      </c>
      <c r="G217" s="29">
        <v>0.10000000000000001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180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 ht="204">
      <c r="A218" s="1" t="s">
        <v>183</v>
      </c>
      <c r="E218" s="27" t="s">
        <v>5028</v>
      </c>
    </row>
    <row r="219" ht="25.5">
      <c r="A219" s="1" t="s">
        <v>184</v>
      </c>
      <c r="E219" s="33" t="s">
        <v>5029</v>
      </c>
    </row>
    <row r="220" ht="127.5">
      <c r="A220" s="1" t="s">
        <v>185</v>
      </c>
      <c r="E220" s="27" t="s">
        <v>5030</v>
      </c>
    </row>
    <row r="221" ht="25.5">
      <c r="A221" s="1" t="s">
        <v>178</v>
      </c>
      <c r="B221" s="1">
        <v>52</v>
      </c>
      <c r="C221" s="26" t="s">
        <v>2662</v>
      </c>
      <c r="D221" t="s">
        <v>372</v>
      </c>
      <c r="E221" s="27" t="s">
        <v>2663</v>
      </c>
      <c r="F221" s="28" t="s">
        <v>374</v>
      </c>
      <c r="G221" s="29">
        <v>1</v>
      </c>
      <c r="H221" s="28">
        <v>0</v>
      </c>
      <c r="I221" s="30">
        <f>ROUND(G221*H221,P4)</f>
        <v>0</v>
      </c>
      <c r="L221" s="31">
        <v>0</v>
      </c>
      <c r="M221" s="24">
        <f>ROUND(G221*L221,P4)</f>
        <v>0</v>
      </c>
      <c r="N221" s="25" t="s">
        <v>180</v>
      </c>
      <c r="O221" s="32">
        <f>M221*AA221</f>
        <v>0</v>
      </c>
      <c r="P221" s="1">
        <v>3</v>
      </c>
      <c r="AA221" s="1">
        <f>IF(P221=1,$O$3,IF(P221=2,$O$4,$O$5))</f>
        <v>0</v>
      </c>
    </row>
    <row r="222" ht="178.5">
      <c r="A222" s="1" t="s">
        <v>183</v>
      </c>
      <c r="E222" s="27" t="s">
        <v>2758</v>
      </c>
    </row>
    <row r="223" ht="25.5">
      <c r="A223" s="1" t="s">
        <v>184</v>
      </c>
      <c r="E223" s="33" t="s">
        <v>2931</v>
      </c>
    </row>
    <row r="224">
      <c r="A224" s="1" t="s">
        <v>185</v>
      </c>
      <c r="E224" s="27" t="s">
        <v>180</v>
      </c>
    </row>
    <row r="225" ht="38.25">
      <c r="A225" s="1" t="s">
        <v>178</v>
      </c>
      <c r="B225" s="1">
        <v>53</v>
      </c>
      <c r="C225" s="26" t="s">
        <v>2665</v>
      </c>
      <c r="D225" t="s">
        <v>372</v>
      </c>
      <c r="E225" s="27" t="s">
        <v>2666</v>
      </c>
      <c r="F225" s="28" t="s">
        <v>374</v>
      </c>
      <c r="G225" s="29">
        <v>168.04499999999999</v>
      </c>
      <c r="H225" s="28">
        <v>0</v>
      </c>
      <c r="I225" s="30">
        <f>ROUND(G225*H225,P4)</f>
        <v>0</v>
      </c>
      <c r="L225" s="31">
        <v>0</v>
      </c>
      <c r="M225" s="24">
        <f>ROUND(G225*L225,P4)</f>
        <v>0</v>
      </c>
      <c r="N225" s="25" t="s">
        <v>180</v>
      </c>
      <c r="O225" s="32">
        <f>M225*AA225</f>
        <v>0</v>
      </c>
      <c r="P225" s="1">
        <v>3</v>
      </c>
      <c r="AA225" s="1">
        <f>IF(P225=1,$O$3,IF(P225=2,$O$4,$O$5))</f>
        <v>0</v>
      </c>
    </row>
    <row r="226" ht="242.25">
      <c r="A226" s="1" t="s">
        <v>183</v>
      </c>
      <c r="E226" s="27" t="s">
        <v>2759</v>
      </c>
    </row>
    <row r="227" ht="25.5">
      <c r="A227" s="1" t="s">
        <v>184</v>
      </c>
      <c r="E227" s="33" t="s">
        <v>5031</v>
      </c>
    </row>
    <row r="228">
      <c r="A228" s="1" t="s">
        <v>185</v>
      </c>
      <c r="E228" s="27" t="s">
        <v>180</v>
      </c>
    </row>
  </sheetData>
  <sheetProtection sheet="1" objects="1" scenarios="1" spinCount="100000" saltValue="akshV00z//gFhM/el1r/R0+tPZWuEKUnikBRP41yhQuYDllsI4f7VdR95v505NTX6l2lrIhcNFjEgor29LRIfQ==" hashValue="ZBAxf5kU4Ey8MKGjZOB7uPKXk4+8dYHiE13hdtr63R8vSls+TMZme+HjNaEs14UD8tluaVBxLlg3O9N8/BSgh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COUNTIFS(L8:L69,"=0",A8:A69,"P")+COUNTIFS(L8:L69,"",A8:A69,"P")+SUM(Q8:Q69)</f>
        <v>0</v>
      </c>
    </row>
    <row r="8">
      <c r="A8" s="1" t="s">
        <v>173</v>
      </c>
      <c r="C8" s="22" t="s">
        <v>5032</v>
      </c>
      <c r="E8" s="23" t="s">
        <v>150</v>
      </c>
      <c r="L8" s="24">
        <f>L9+L14+L59+L64</f>
        <v>0</v>
      </c>
      <c r="M8" s="24">
        <f>M9+M14+M59+M64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178</v>
      </c>
      <c r="B10" s="1">
        <v>1</v>
      </c>
      <c r="C10" s="26" t="s">
        <v>2485</v>
      </c>
      <c r="D10" t="s">
        <v>180</v>
      </c>
      <c r="E10" s="27" t="s">
        <v>2486</v>
      </c>
      <c r="F10" s="28" t="s">
        <v>182</v>
      </c>
      <c r="G10" s="29">
        <v>209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5033</v>
      </c>
    </row>
    <row r="13" ht="242.25">
      <c r="A13" s="1" t="s">
        <v>185</v>
      </c>
      <c r="E13" s="27" t="s">
        <v>5034</v>
      </c>
    </row>
    <row r="14">
      <c r="A14" s="1" t="s">
        <v>175</v>
      </c>
      <c r="C14" s="22" t="s">
        <v>1034</v>
      </c>
      <c r="E14" s="23" t="s">
        <v>1372</v>
      </c>
      <c r="L14" s="24">
        <f>SUMIFS(L15:L58,A15:A58,"P")</f>
        <v>0</v>
      </c>
      <c r="M14" s="24">
        <f>SUMIFS(M15:M58,A15:A58,"P")</f>
        <v>0</v>
      </c>
      <c r="N14" s="25"/>
    </row>
    <row r="15">
      <c r="A15" s="1" t="s">
        <v>178</v>
      </c>
      <c r="B15" s="1">
        <v>3</v>
      </c>
      <c r="C15" s="26" t="s">
        <v>542</v>
      </c>
      <c r="D15" t="s">
        <v>180</v>
      </c>
      <c r="E15" s="27" t="s">
        <v>5035</v>
      </c>
      <c r="F15" s="28" t="s">
        <v>207</v>
      </c>
      <c r="G15" s="29">
        <v>2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180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183</v>
      </c>
      <c r="E16" s="27" t="s">
        <v>180</v>
      </c>
    </row>
    <row r="17">
      <c r="A17" s="1" t="s">
        <v>184</v>
      </c>
      <c r="E17" s="33" t="s">
        <v>908</v>
      </c>
    </row>
    <row r="18">
      <c r="A18" s="1" t="s">
        <v>185</v>
      </c>
      <c r="E18" s="27" t="s">
        <v>180</v>
      </c>
    </row>
    <row r="19">
      <c r="A19" s="1" t="s">
        <v>178</v>
      </c>
      <c r="B19" s="1">
        <v>4</v>
      </c>
      <c r="C19" s="26" t="s">
        <v>546</v>
      </c>
      <c r="D19" t="s">
        <v>180</v>
      </c>
      <c r="E19" s="27" t="s">
        <v>5036</v>
      </c>
      <c r="F19" s="28" t="s">
        <v>207</v>
      </c>
      <c r="G19" s="29">
        <v>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180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908</v>
      </c>
    </row>
    <row r="22">
      <c r="A22" s="1" t="s">
        <v>185</v>
      </c>
      <c r="E22" s="27" t="s">
        <v>180</v>
      </c>
    </row>
    <row r="23">
      <c r="A23" s="1" t="s">
        <v>178</v>
      </c>
      <c r="B23" s="1">
        <v>5</v>
      </c>
      <c r="C23" s="26" t="s">
        <v>5037</v>
      </c>
      <c r="D23" t="s">
        <v>180</v>
      </c>
      <c r="E23" s="27" t="s">
        <v>5038</v>
      </c>
      <c r="F23" s="28" t="s">
        <v>207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180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961</v>
      </c>
    </row>
    <row r="26">
      <c r="A26" s="1" t="s">
        <v>185</v>
      </c>
      <c r="E26" s="27" t="s">
        <v>180</v>
      </c>
    </row>
    <row r="27">
      <c r="A27" s="1" t="s">
        <v>178</v>
      </c>
      <c r="B27" s="1">
        <v>6</v>
      </c>
      <c r="C27" s="26" t="s">
        <v>5039</v>
      </c>
      <c r="D27" t="s">
        <v>180</v>
      </c>
      <c r="E27" s="27" t="s">
        <v>5040</v>
      </c>
      <c r="F27" s="28" t="s">
        <v>207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180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>
      <c r="A29" s="1" t="s">
        <v>184</v>
      </c>
      <c r="E29" s="33" t="s">
        <v>961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7</v>
      </c>
      <c r="C31" s="26" t="s">
        <v>5041</v>
      </c>
      <c r="D31" t="s">
        <v>180</v>
      </c>
      <c r="E31" s="27" t="s">
        <v>5042</v>
      </c>
      <c r="F31" s="28" t="s">
        <v>207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180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>
      <c r="A33" s="1" t="s">
        <v>184</v>
      </c>
      <c r="E33" s="33" t="s">
        <v>908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8</v>
      </c>
      <c r="C35" s="26" t="s">
        <v>5043</v>
      </c>
      <c r="D35" t="s">
        <v>180</v>
      </c>
      <c r="E35" s="27" t="s">
        <v>5044</v>
      </c>
      <c r="F35" s="28" t="s">
        <v>207</v>
      </c>
      <c r="G35" s="29">
        <v>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180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908</v>
      </c>
    </row>
    <row r="38">
      <c r="A38" s="1" t="s">
        <v>185</v>
      </c>
      <c r="E38" s="27" t="s">
        <v>180</v>
      </c>
    </row>
    <row r="39">
      <c r="A39" s="1" t="s">
        <v>178</v>
      </c>
      <c r="B39" s="1">
        <v>9</v>
      </c>
      <c r="C39" s="26" t="s">
        <v>5045</v>
      </c>
      <c r="D39" t="s">
        <v>180</v>
      </c>
      <c r="E39" s="27" t="s">
        <v>5046</v>
      </c>
      <c r="F39" s="28" t="s">
        <v>207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180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>
      <c r="A41" s="1" t="s">
        <v>184</v>
      </c>
      <c r="E41" s="33" t="s">
        <v>961</v>
      </c>
    </row>
    <row r="42">
      <c r="A42" s="1" t="s">
        <v>185</v>
      </c>
      <c r="E42" s="27" t="s">
        <v>180</v>
      </c>
    </row>
    <row r="43">
      <c r="A43" s="1" t="s">
        <v>178</v>
      </c>
      <c r="B43" s="1">
        <v>10</v>
      </c>
      <c r="C43" s="26" t="s">
        <v>5047</v>
      </c>
      <c r="D43" t="s">
        <v>180</v>
      </c>
      <c r="E43" s="27" t="s">
        <v>5048</v>
      </c>
      <c r="F43" s="28" t="s">
        <v>207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961</v>
      </c>
    </row>
    <row r="46">
      <c r="A46" s="1" t="s">
        <v>185</v>
      </c>
      <c r="E46" s="27" t="s">
        <v>180</v>
      </c>
    </row>
    <row r="47">
      <c r="A47" s="1" t="s">
        <v>178</v>
      </c>
      <c r="B47" s="1">
        <v>11</v>
      </c>
      <c r="C47" s="26" t="s">
        <v>5049</v>
      </c>
      <c r="D47" t="s">
        <v>180</v>
      </c>
      <c r="E47" s="27" t="s">
        <v>5050</v>
      </c>
      <c r="F47" s="28" t="s">
        <v>207</v>
      </c>
      <c r="G47" s="29">
        <v>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180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180</v>
      </c>
    </row>
    <row r="49">
      <c r="A49" s="1" t="s">
        <v>184</v>
      </c>
      <c r="E49" s="33" t="s">
        <v>908</v>
      </c>
    </row>
    <row r="50">
      <c r="A50" s="1" t="s">
        <v>185</v>
      </c>
      <c r="E50" s="27" t="s">
        <v>180</v>
      </c>
    </row>
    <row r="51">
      <c r="A51" s="1" t="s">
        <v>178</v>
      </c>
      <c r="B51" s="1">
        <v>12</v>
      </c>
      <c r="C51" s="26" t="s">
        <v>5051</v>
      </c>
      <c r="D51" t="s">
        <v>180</v>
      </c>
      <c r="E51" s="27" t="s">
        <v>5052</v>
      </c>
      <c r="F51" s="28" t="s">
        <v>207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180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>
      <c r="A53" s="1" t="s">
        <v>184</v>
      </c>
      <c r="E53" s="33" t="s">
        <v>908</v>
      </c>
    </row>
    <row r="54">
      <c r="A54" s="1" t="s">
        <v>185</v>
      </c>
      <c r="E54" s="27" t="s">
        <v>180</v>
      </c>
    </row>
    <row r="55">
      <c r="A55" s="1" t="s">
        <v>178</v>
      </c>
      <c r="B55" s="1">
        <v>13</v>
      </c>
      <c r="C55" s="26" t="s">
        <v>5053</v>
      </c>
      <c r="D55" t="s">
        <v>180</v>
      </c>
      <c r="E55" s="27" t="s">
        <v>5054</v>
      </c>
      <c r="F55" s="28" t="s">
        <v>207</v>
      </c>
      <c r="G55" s="29">
        <v>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>
      <c r="A57" s="1" t="s">
        <v>184</v>
      </c>
      <c r="E57" s="33" t="s">
        <v>908</v>
      </c>
    </row>
    <row r="58">
      <c r="A58" s="1" t="s">
        <v>185</v>
      </c>
      <c r="E58" s="27" t="s">
        <v>180</v>
      </c>
    </row>
    <row r="59">
      <c r="A59" s="1" t="s">
        <v>175</v>
      </c>
      <c r="C59" s="22" t="s">
        <v>603</v>
      </c>
      <c r="E59" s="23" t="s">
        <v>604</v>
      </c>
      <c r="L59" s="24">
        <f>SUMIFS(L60:L63,A60:A63,"P")</f>
        <v>0</v>
      </c>
      <c r="M59" s="24">
        <f>SUMIFS(M60:M63,A60:A63,"P")</f>
        <v>0</v>
      </c>
      <c r="N59" s="25"/>
    </row>
    <row r="60">
      <c r="A60" s="1" t="s">
        <v>178</v>
      </c>
      <c r="B60" s="1">
        <v>2</v>
      </c>
      <c r="C60" s="26" t="s">
        <v>1264</v>
      </c>
      <c r="D60" t="s">
        <v>180</v>
      </c>
      <c r="E60" s="27" t="s">
        <v>1265</v>
      </c>
      <c r="F60" s="28" t="s">
        <v>182</v>
      </c>
      <c r="G60" s="29">
        <v>42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565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5055</v>
      </c>
    </row>
    <row r="63" ht="38.25">
      <c r="A63" s="1" t="s">
        <v>185</v>
      </c>
      <c r="E63" s="27" t="s">
        <v>1667</v>
      </c>
    </row>
    <row r="64">
      <c r="A64" s="1" t="s">
        <v>175</v>
      </c>
      <c r="C64" s="22" t="s">
        <v>369</v>
      </c>
      <c r="E64" s="23" t="s">
        <v>370</v>
      </c>
      <c r="L64" s="24">
        <f>SUMIFS(L65:L68,A65:A68,"P")</f>
        <v>0</v>
      </c>
      <c r="M64" s="24">
        <f>SUMIFS(M65:M68,A65:A68,"P")</f>
        <v>0</v>
      </c>
      <c r="N64" s="25"/>
    </row>
    <row r="65" ht="25.5">
      <c r="A65" s="1" t="s">
        <v>178</v>
      </c>
      <c r="B65" s="1">
        <v>14</v>
      </c>
      <c r="C65" s="26" t="s">
        <v>666</v>
      </c>
      <c r="D65" t="s">
        <v>372</v>
      </c>
      <c r="E65" s="27" t="s">
        <v>667</v>
      </c>
      <c r="F65" s="28" t="s">
        <v>374</v>
      </c>
      <c r="G65" s="29">
        <v>438.89999999999998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180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183</v>
      </c>
      <c r="E66" s="27" t="s">
        <v>180</v>
      </c>
    </row>
    <row r="67" ht="25.5">
      <c r="A67" s="1" t="s">
        <v>184</v>
      </c>
      <c r="E67" s="33" t="s">
        <v>5056</v>
      </c>
    </row>
    <row r="68">
      <c r="A68" s="1" t="s">
        <v>185</v>
      </c>
      <c r="E68" s="27" t="s">
        <v>180</v>
      </c>
    </row>
  </sheetData>
  <sheetProtection sheet="1" objects="1" scenarios="1" spinCount="100000" saltValue="P28GjlpRvBpa3yTREYgVn2b/cowCZcdpUf1yvMlDZ0KOcI1cItRKHGibgNR+A9g8xVNAyGqnW1fBcVVlzzDUoA==" hashValue="adHIYP03yyxPWGIb/huJLmiSF/CdlQDdhtPrVHh/zTsJXyF4mpq3sUdUpqyQ42PReiv5RU97BWUGcTJ2e8Zl4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COUNTIFS(L8:L219,"=0",A8:A219,"P")+COUNTIFS(L8:L219,"",A8:A219,"P")+SUM(Q8:Q219)</f>
        <v>0</v>
      </c>
    </row>
    <row r="8">
      <c r="A8" s="1" t="s">
        <v>173</v>
      </c>
      <c r="C8" s="22" t="s">
        <v>684</v>
      </c>
      <c r="E8" s="23" t="s">
        <v>23</v>
      </c>
      <c r="L8" s="24">
        <f>L9+L54+L59+L76+L121+L130+L135+L140+L169+L194</f>
        <v>0</v>
      </c>
      <c r="M8" s="24">
        <f>M9+M54+M59+M76+M121+M130+M135+M140+M169+M194</f>
        <v>0</v>
      </c>
      <c r="N8" s="25"/>
    </row>
    <row r="9">
      <c r="A9" s="1" t="s">
        <v>175</v>
      </c>
      <c r="C9" s="22" t="s">
        <v>608</v>
      </c>
      <c r="E9" s="23" t="s">
        <v>609</v>
      </c>
      <c r="L9" s="24">
        <f>SUMIFS(L10:L53,A10:A53,"P")</f>
        <v>0</v>
      </c>
      <c r="M9" s="24">
        <f>SUMIFS(M10:M53,A10:A53,"P")</f>
        <v>0</v>
      </c>
      <c r="N9" s="25"/>
    </row>
    <row r="10" ht="25.5">
      <c r="A10" s="1" t="s">
        <v>178</v>
      </c>
      <c r="B10" s="1">
        <v>17</v>
      </c>
      <c r="C10" s="26" t="s">
        <v>685</v>
      </c>
      <c r="D10" t="s">
        <v>180</v>
      </c>
      <c r="E10" s="27" t="s">
        <v>686</v>
      </c>
      <c r="F10" s="28" t="s">
        <v>194</v>
      </c>
      <c r="G10" s="29">
        <v>11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183</v>
      </c>
      <c r="E11" s="27" t="s">
        <v>686</v>
      </c>
    </row>
    <row r="12">
      <c r="A12" s="1" t="s">
        <v>184</v>
      </c>
    </row>
    <row r="13" ht="255">
      <c r="A13" s="1" t="s">
        <v>185</v>
      </c>
      <c r="E13" s="27" t="s">
        <v>687</v>
      </c>
    </row>
    <row r="14" ht="25.5">
      <c r="A14" s="1" t="s">
        <v>178</v>
      </c>
      <c r="B14" s="1">
        <v>18</v>
      </c>
      <c r="C14" s="26" t="s">
        <v>688</v>
      </c>
      <c r="D14" t="s">
        <v>180</v>
      </c>
      <c r="E14" s="27" t="s">
        <v>689</v>
      </c>
      <c r="F14" s="28" t="s">
        <v>194</v>
      </c>
      <c r="G14" s="29">
        <v>2150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183</v>
      </c>
      <c r="E15" s="27" t="s">
        <v>689</v>
      </c>
    </row>
    <row r="16">
      <c r="A16" s="1" t="s">
        <v>184</v>
      </c>
    </row>
    <row r="17" ht="255">
      <c r="A17" s="1" t="s">
        <v>185</v>
      </c>
      <c r="E17" s="27" t="s">
        <v>687</v>
      </c>
    </row>
    <row r="18" ht="25.5">
      <c r="A18" s="1" t="s">
        <v>178</v>
      </c>
      <c r="B18" s="1">
        <v>19</v>
      </c>
      <c r="C18" s="26" t="s">
        <v>690</v>
      </c>
      <c r="D18" t="s">
        <v>180</v>
      </c>
      <c r="E18" s="27" t="s">
        <v>691</v>
      </c>
      <c r="F18" s="28" t="s">
        <v>194</v>
      </c>
      <c r="G18" s="29">
        <v>88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183</v>
      </c>
      <c r="E19" s="27" t="s">
        <v>691</v>
      </c>
    </row>
    <row r="20">
      <c r="A20" s="1" t="s">
        <v>184</v>
      </c>
    </row>
    <row r="21" ht="255">
      <c r="A21" s="1" t="s">
        <v>185</v>
      </c>
      <c r="E21" s="27" t="s">
        <v>687</v>
      </c>
    </row>
    <row r="22" ht="25.5">
      <c r="A22" s="1" t="s">
        <v>178</v>
      </c>
      <c r="B22" s="1">
        <v>20</v>
      </c>
      <c r="C22" s="26" t="s">
        <v>692</v>
      </c>
      <c r="D22" t="s">
        <v>180</v>
      </c>
      <c r="E22" s="27" t="s">
        <v>693</v>
      </c>
      <c r="F22" s="28" t="s">
        <v>194</v>
      </c>
      <c r="G22" s="29">
        <v>436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183</v>
      </c>
      <c r="E23" s="27" t="s">
        <v>693</v>
      </c>
    </row>
    <row r="24">
      <c r="A24" s="1" t="s">
        <v>184</v>
      </c>
    </row>
    <row r="25" ht="255">
      <c r="A25" s="1" t="s">
        <v>185</v>
      </c>
      <c r="E25" s="27" t="s">
        <v>687</v>
      </c>
    </row>
    <row r="26" ht="25.5">
      <c r="A26" s="1" t="s">
        <v>178</v>
      </c>
      <c r="B26" s="1">
        <v>21</v>
      </c>
      <c r="C26" s="26" t="s">
        <v>694</v>
      </c>
      <c r="D26" t="s">
        <v>180</v>
      </c>
      <c r="E26" s="27" t="s">
        <v>695</v>
      </c>
      <c r="F26" s="28" t="s">
        <v>207</v>
      </c>
      <c r="G26" s="29">
        <v>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180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183</v>
      </c>
      <c r="E27" s="27" t="s">
        <v>695</v>
      </c>
    </row>
    <row r="28">
      <c r="A28" s="1" t="s">
        <v>184</v>
      </c>
    </row>
    <row r="29" ht="178.5">
      <c r="A29" s="1" t="s">
        <v>185</v>
      </c>
      <c r="E29" s="27" t="s">
        <v>696</v>
      </c>
    </row>
    <row r="30">
      <c r="A30" s="1" t="s">
        <v>178</v>
      </c>
      <c r="B30" s="1">
        <v>23</v>
      </c>
      <c r="C30" s="26" t="s">
        <v>697</v>
      </c>
      <c r="D30" t="s">
        <v>180</v>
      </c>
      <c r="E30" s="27" t="s">
        <v>698</v>
      </c>
      <c r="F30" s="28" t="s">
        <v>207</v>
      </c>
      <c r="G30" s="29">
        <v>74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180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698</v>
      </c>
    </row>
    <row r="32">
      <c r="A32" s="1" t="s">
        <v>184</v>
      </c>
    </row>
    <row r="33" ht="255">
      <c r="A33" s="1" t="s">
        <v>185</v>
      </c>
      <c r="E33" s="27" t="s">
        <v>699</v>
      </c>
    </row>
    <row r="34">
      <c r="A34" s="1" t="s">
        <v>178</v>
      </c>
      <c r="B34" s="1">
        <v>24</v>
      </c>
      <c r="C34" s="26" t="s">
        <v>700</v>
      </c>
      <c r="D34" t="s">
        <v>180</v>
      </c>
      <c r="E34" s="27" t="s">
        <v>701</v>
      </c>
      <c r="F34" s="28" t="s">
        <v>207</v>
      </c>
      <c r="G34" s="29">
        <v>38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180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701</v>
      </c>
    </row>
    <row r="36">
      <c r="A36" s="1" t="s">
        <v>184</v>
      </c>
    </row>
    <row r="37" ht="255">
      <c r="A37" s="1" t="s">
        <v>185</v>
      </c>
      <c r="E37" s="27" t="s">
        <v>699</v>
      </c>
    </row>
    <row r="38">
      <c r="A38" s="1" t="s">
        <v>178</v>
      </c>
      <c r="B38" s="1">
        <v>25</v>
      </c>
      <c r="C38" s="26" t="s">
        <v>702</v>
      </c>
      <c r="D38" t="s">
        <v>180</v>
      </c>
      <c r="E38" s="27" t="s">
        <v>703</v>
      </c>
      <c r="F38" s="28" t="s">
        <v>194</v>
      </c>
      <c r="G38" s="29">
        <v>510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180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703</v>
      </c>
    </row>
    <row r="40">
      <c r="A40" s="1" t="s">
        <v>184</v>
      </c>
    </row>
    <row r="41" ht="165.75">
      <c r="A41" s="1" t="s">
        <v>185</v>
      </c>
      <c r="E41" s="27" t="s">
        <v>704</v>
      </c>
    </row>
    <row r="42">
      <c r="A42" s="1" t="s">
        <v>178</v>
      </c>
      <c r="B42" s="1">
        <v>26</v>
      </c>
      <c r="C42" s="26" t="s">
        <v>705</v>
      </c>
      <c r="D42" t="s">
        <v>180</v>
      </c>
      <c r="E42" s="27" t="s">
        <v>706</v>
      </c>
      <c r="F42" s="28" t="s">
        <v>194</v>
      </c>
      <c r="G42" s="29">
        <v>200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180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183</v>
      </c>
      <c r="E43" s="27" t="s">
        <v>706</v>
      </c>
    </row>
    <row r="44">
      <c r="A44" s="1" t="s">
        <v>184</v>
      </c>
    </row>
    <row r="45" ht="191.25">
      <c r="A45" s="1" t="s">
        <v>185</v>
      </c>
      <c r="E45" s="27" t="s">
        <v>707</v>
      </c>
    </row>
    <row r="46">
      <c r="A46" s="1" t="s">
        <v>178</v>
      </c>
      <c r="B46" s="1">
        <v>27</v>
      </c>
      <c r="C46" s="26" t="s">
        <v>708</v>
      </c>
      <c r="D46" t="s">
        <v>180</v>
      </c>
      <c r="E46" s="27" t="s">
        <v>709</v>
      </c>
      <c r="F46" s="28" t="s">
        <v>207</v>
      </c>
      <c r="G46" s="29">
        <v>152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180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183</v>
      </c>
      <c r="E47" s="27" t="s">
        <v>709</v>
      </c>
    </row>
    <row r="48">
      <c r="A48" s="1" t="s">
        <v>184</v>
      </c>
    </row>
    <row r="49" ht="102">
      <c r="A49" s="1" t="s">
        <v>185</v>
      </c>
      <c r="E49" s="27" t="s">
        <v>710</v>
      </c>
    </row>
    <row r="50">
      <c r="A50" s="1" t="s">
        <v>178</v>
      </c>
      <c r="B50" s="1">
        <v>31</v>
      </c>
      <c r="C50" s="26" t="s">
        <v>711</v>
      </c>
      <c r="D50" t="s">
        <v>180</v>
      </c>
      <c r="E50" s="27" t="s">
        <v>712</v>
      </c>
      <c r="F50" s="28" t="s">
        <v>207</v>
      </c>
      <c r="G50" s="29">
        <v>2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180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183</v>
      </c>
      <c r="E51" s="27" t="s">
        <v>712</v>
      </c>
    </row>
    <row r="52">
      <c r="A52" s="1" t="s">
        <v>184</v>
      </c>
    </row>
    <row r="53" ht="89.25">
      <c r="A53" s="1" t="s">
        <v>185</v>
      </c>
      <c r="E53" s="27" t="s">
        <v>713</v>
      </c>
    </row>
    <row r="54">
      <c r="A54" s="1" t="s">
        <v>175</v>
      </c>
      <c r="C54" s="22" t="s">
        <v>714</v>
      </c>
      <c r="E54" s="23" t="s">
        <v>715</v>
      </c>
      <c r="L54" s="24">
        <f>SUMIFS(L55:L58,A55:A58,"P")</f>
        <v>0</v>
      </c>
      <c r="M54" s="24">
        <f>SUMIFS(M55:M58,A55:A58,"P")</f>
        <v>0</v>
      </c>
      <c r="N54" s="25"/>
    </row>
    <row r="55">
      <c r="A55" s="1" t="s">
        <v>178</v>
      </c>
      <c r="B55" s="1">
        <v>4</v>
      </c>
      <c r="C55" s="26" t="s">
        <v>716</v>
      </c>
      <c r="D55" t="s">
        <v>180</v>
      </c>
      <c r="E55" s="27" t="s">
        <v>717</v>
      </c>
      <c r="F55" s="28" t="s">
        <v>182</v>
      </c>
      <c r="G55" s="29">
        <v>1232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180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717</v>
      </c>
    </row>
    <row r="57">
      <c r="A57" s="1" t="s">
        <v>184</v>
      </c>
    </row>
    <row r="58" ht="89.25">
      <c r="A58" s="1" t="s">
        <v>185</v>
      </c>
      <c r="E58" s="27" t="s">
        <v>718</v>
      </c>
    </row>
    <row r="59">
      <c r="A59" s="1" t="s">
        <v>175</v>
      </c>
      <c r="C59" s="22" t="s">
        <v>719</v>
      </c>
      <c r="E59" s="23" t="s">
        <v>720</v>
      </c>
      <c r="L59" s="24">
        <f>SUMIFS(L60:L75,A60:A75,"P")</f>
        <v>0</v>
      </c>
      <c r="M59" s="24">
        <f>SUMIFS(M60:M75,A60:A75,"P")</f>
        <v>0</v>
      </c>
      <c r="N59" s="25"/>
    </row>
    <row r="60" ht="25.5">
      <c r="A60" s="1" t="s">
        <v>178</v>
      </c>
      <c r="B60" s="1">
        <v>50</v>
      </c>
      <c r="C60" s="26" t="s">
        <v>721</v>
      </c>
      <c r="D60" t="s">
        <v>180</v>
      </c>
      <c r="E60" s="27" t="s">
        <v>722</v>
      </c>
      <c r="F60" s="28" t="s">
        <v>544</v>
      </c>
      <c r="G60" s="29">
        <v>54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180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</row>
    <row r="63" ht="306">
      <c r="A63" s="1" t="s">
        <v>185</v>
      </c>
      <c r="E63" s="27" t="s">
        <v>723</v>
      </c>
    </row>
    <row r="64" ht="25.5">
      <c r="A64" s="1" t="s">
        <v>178</v>
      </c>
      <c r="B64" s="1">
        <v>51</v>
      </c>
      <c r="C64" s="26" t="s">
        <v>724</v>
      </c>
      <c r="D64" t="s">
        <v>180</v>
      </c>
      <c r="E64" s="27" t="s">
        <v>725</v>
      </c>
      <c r="F64" s="28" t="s">
        <v>544</v>
      </c>
      <c r="G64" s="29">
        <v>40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180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</row>
    <row r="67" ht="306">
      <c r="A67" s="1" t="s">
        <v>185</v>
      </c>
      <c r="E67" s="27" t="s">
        <v>726</v>
      </c>
    </row>
    <row r="68" ht="25.5">
      <c r="A68" s="1" t="s">
        <v>178</v>
      </c>
      <c r="B68" s="1">
        <v>5</v>
      </c>
      <c r="C68" s="26" t="s">
        <v>727</v>
      </c>
      <c r="D68" t="s">
        <v>180</v>
      </c>
      <c r="E68" s="27" t="s">
        <v>728</v>
      </c>
      <c r="F68" s="28" t="s">
        <v>194</v>
      </c>
      <c r="G68" s="29">
        <v>99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180</v>
      </c>
      <c r="O68" s="32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183</v>
      </c>
      <c r="E69" s="27" t="s">
        <v>728</v>
      </c>
    </row>
    <row r="70">
      <c r="A70" s="1" t="s">
        <v>184</v>
      </c>
    </row>
    <row r="71" ht="344.25">
      <c r="A71" s="1" t="s">
        <v>185</v>
      </c>
      <c r="E71" s="27" t="s">
        <v>729</v>
      </c>
    </row>
    <row r="72">
      <c r="A72" s="1" t="s">
        <v>178</v>
      </c>
      <c r="B72" s="1">
        <v>49</v>
      </c>
      <c r="C72" s="26" t="s">
        <v>730</v>
      </c>
      <c r="D72" t="s">
        <v>180</v>
      </c>
      <c r="E72" s="27" t="s">
        <v>731</v>
      </c>
      <c r="F72" s="28" t="s">
        <v>544</v>
      </c>
      <c r="G72" s="29">
        <v>11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180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</row>
    <row r="75" ht="344.25">
      <c r="A75" s="1" t="s">
        <v>185</v>
      </c>
      <c r="E75" s="27" t="s">
        <v>732</v>
      </c>
    </row>
    <row r="76">
      <c r="A76" s="1" t="s">
        <v>175</v>
      </c>
      <c r="C76" s="22" t="s">
        <v>733</v>
      </c>
      <c r="E76" s="23" t="s">
        <v>734</v>
      </c>
      <c r="L76" s="24">
        <f>SUMIFS(L77:L120,A77:A120,"P")</f>
        <v>0</v>
      </c>
      <c r="M76" s="24">
        <f>SUMIFS(M77:M120,A77:A120,"P")</f>
        <v>0</v>
      </c>
      <c r="N76" s="25"/>
    </row>
    <row r="77">
      <c r="A77" s="1" t="s">
        <v>178</v>
      </c>
      <c r="B77" s="1">
        <v>7</v>
      </c>
      <c r="C77" s="26" t="s">
        <v>735</v>
      </c>
      <c r="D77" t="s">
        <v>180</v>
      </c>
      <c r="E77" s="27" t="s">
        <v>736</v>
      </c>
      <c r="F77" s="28" t="s">
        <v>207</v>
      </c>
      <c r="G77" s="29">
        <v>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180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736</v>
      </c>
    </row>
    <row r="79">
      <c r="A79" s="1" t="s">
        <v>184</v>
      </c>
    </row>
    <row r="80" ht="409.5">
      <c r="A80" s="1" t="s">
        <v>185</v>
      </c>
      <c r="E80" s="27" t="s">
        <v>737</v>
      </c>
    </row>
    <row r="81">
      <c r="A81" s="1" t="s">
        <v>178</v>
      </c>
      <c r="B81" s="1">
        <v>8</v>
      </c>
      <c r="C81" s="26" t="s">
        <v>738</v>
      </c>
      <c r="D81" t="s">
        <v>180</v>
      </c>
      <c r="E81" s="27" t="s">
        <v>739</v>
      </c>
      <c r="F81" s="28" t="s">
        <v>207</v>
      </c>
      <c r="G81" s="29">
        <v>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180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739</v>
      </c>
    </row>
    <row r="83">
      <c r="A83" s="1" t="s">
        <v>184</v>
      </c>
    </row>
    <row r="84" ht="409.5">
      <c r="A84" s="1" t="s">
        <v>185</v>
      </c>
      <c r="E84" s="27" t="s">
        <v>737</v>
      </c>
    </row>
    <row r="85">
      <c r="A85" s="1" t="s">
        <v>178</v>
      </c>
      <c r="B85" s="1">
        <v>9</v>
      </c>
      <c r="C85" s="26" t="s">
        <v>740</v>
      </c>
      <c r="D85" t="s">
        <v>180</v>
      </c>
      <c r="E85" s="27" t="s">
        <v>741</v>
      </c>
      <c r="F85" s="28" t="s">
        <v>683</v>
      </c>
      <c r="G85" s="29">
        <v>3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180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741</v>
      </c>
    </row>
    <row r="87">
      <c r="A87" s="1" t="s">
        <v>184</v>
      </c>
    </row>
    <row r="88" ht="89.25">
      <c r="A88" s="1" t="s">
        <v>185</v>
      </c>
      <c r="E88" s="27" t="s">
        <v>742</v>
      </c>
    </row>
    <row r="89">
      <c r="A89" s="1" t="s">
        <v>178</v>
      </c>
      <c r="B89" s="1">
        <v>10</v>
      </c>
      <c r="C89" s="26" t="s">
        <v>743</v>
      </c>
      <c r="D89" t="s">
        <v>180</v>
      </c>
      <c r="E89" s="27" t="s">
        <v>744</v>
      </c>
      <c r="F89" s="28" t="s">
        <v>207</v>
      </c>
      <c r="G89" s="29">
        <v>4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180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744</v>
      </c>
    </row>
    <row r="91">
      <c r="A91" s="1" t="s">
        <v>184</v>
      </c>
    </row>
    <row r="92" ht="114.75">
      <c r="A92" s="1" t="s">
        <v>185</v>
      </c>
      <c r="E92" s="27" t="s">
        <v>745</v>
      </c>
    </row>
    <row r="93">
      <c r="A93" s="1" t="s">
        <v>178</v>
      </c>
      <c r="B93" s="1">
        <v>11</v>
      </c>
      <c r="C93" s="26" t="s">
        <v>746</v>
      </c>
      <c r="D93" t="s">
        <v>180</v>
      </c>
      <c r="E93" s="27" t="s">
        <v>747</v>
      </c>
      <c r="F93" s="28" t="s">
        <v>207</v>
      </c>
      <c r="G93" s="29">
        <v>6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180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747</v>
      </c>
    </row>
    <row r="95">
      <c r="A95" s="1" t="s">
        <v>184</v>
      </c>
    </row>
    <row r="96" ht="114.75">
      <c r="A96" s="1" t="s">
        <v>185</v>
      </c>
      <c r="E96" s="27" t="s">
        <v>745</v>
      </c>
    </row>
    <row r="97" ht="25.5">
      <c r="A97" s="1" t="s">
        <v>178</v>
      </c>
      <c r="B97" s="1">
        <v>12</v>
      </c>
      <c r="C97" s="26" t="s">
        <v>748</v>
      </c>
      <c r="D97" t="s">
        <v>180</v>
      </c>
      <c r="E97" s="27" t="s">
        <v>749</v>
      </c>
      <c r="F97" s="28" t="s">
        <v>683</v>
      </c>
      <c r="G97" s="29">
        <v>3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180</v>
      </c>
      <c r="O97" s="32">
        <f>M97*AA97</f>
        <v>0</v>
      </c>
      <c r="P97" s="1">
        <v>3</v>
      </c>
      <c r="AA97" s="1">
        <f>IF(P97=1,$O$3,IF(P97=2,$O$4,$O$5))</f>
        <v>0</v>
      </c>
    </row>
    <row r="98" ht="25.5">
      <c r="A98" s="1" t="s">
        <v>183</v>
      </c>
      <c r="E98" s="27" t="s">
        <v>749</v>
      </c>
    </row>
    <row r="99">
      <c r="A99" s="1" t="s">
        <v>184</v>
      </c>
    </row>
    <row r="100" ht="102">
      <c r="A100" s="1" t="s">
        <v>185</v>
      </c>
      <c r="E100" s="27" t="s">
        <v>750</v>
      </c>
    </row>
    <row r="101" ht="25.5">
      <c r="A101" s="1" t="s">
        <v>178</v>
      </c>
      <c r="B101" s="1">
        <v>13</v>
      </c>
      <c r="C101" s="26" t="s">
        <v>751</v>
      </c>
      <c r="D101" t="s">
        <v>180</v>
      </c>
      <c r="E101" s="27" t="s">
        <v>752</v>
      </c>
      <c r="F101" s="28" t="s">
        <v>683</v>
      </c>
      <c r="G101" s="29">
        <v>3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180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25.5">
      <c r="A102" s="1" t="s">
        <v>183</v>
      </c>
      <c r="E102" s="27" t="s">
        <v>752</v>
      </c>
    </row>
    <row r="103">
      <c r="A103" s="1" t="s">
        <v>184</v>
      </c>
    </row>
    <row r="104" ht="89.25">
      <c r="A104" s="1" t="s">
        <v>185</v>
      </c>
      <c r="E104" s="27" t="s">
        <v>753</v>
      </c>
    </row>
    <row r="105">
      <c r="A105" s="1" t="s">
        <v>178</v>
      </c>
      <c r="B105" s="1">
        <v>14</v>
      </c>
      <c r="C105" s="26" t="s">
        <v>754</v>
      </c>
      <c r="D105" t="s">
        <v>180</v>
      </c>
      <c r="E105" s="27" t="s">
        <v>755</v>
      </c>
      <c r="F105" s="28" t="s">
        <v>207</v>
      </c>
      <c r="G105" s="29">
        <v>3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180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755</v>
      </c>
    </row>
    <row r="107">
      <c r="A107" s="1" t="s">
        <v>184</v>
      </c>
    </row>
    <row r="108" ht="76.5">
      <c r="A108" s="1" t="s">
        <v>185</v>
      </c>
      <c r="E108" s="27" t="s">
        <v>756</v>
      </c>
    </row>
    <row r="109" ht="25.5">
      <c r="A109" s="1" t="s">
        <v>178</v>
      </c>
      <c r="B109" s="1">
        <v>15</v>
      </c>
      <c r="C109" s="26" t="s">
        <v>757</v>
      </c>
      <c r="D109" t="s">
        <v>180</v>
      </c>
      <c r="E109" s="27" t="s">
        <v>758</v>
      </c>
      <c r="F109" s="28" t="s">
        <v>759</v>
      </c>
      <c r="G109" s="29">
        <v>3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180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 ht="25.5">
      <c r="A110" s="1" t="s">
        <v>183</v>
      </c>
      <c r="E110" s="27" t="s">
        <v>758</v>
      </c>
    </row>
    <row r="111">
      <c r="A111" s="1" t="s">
        <v>184</v>
      </c>
    </row>
    <row r="112" ht="89.25">
      <c r="A112" s="1" t="s">
        <v>185</v>
      </c>
      <c r="E112" s="27" t="s">
        <v>760</v>
      </c>
    </row>
    <row r="113" ht="25.5">
      <c r="A113" s="1" t="s">
        <v>178</v>
      </c>
      <c r="B113" s="1">
        <v>16</v>
      </c>
      <c r="C113" s="26" t="s">
        <v>761</v>
      </c>
      <c r="D113" t="s">
        <v>180</v>
      </c>
      <c r="E113" s="27" t="s">
        <v>762</v>
      </c>
      <c r="F113" s="28" t="s">
        <v>207</v>
      </c>
      <c r="G113" s="29">
        <v>3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180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183</v>
      </c>
      <c r="E114" s="27" t="s">
        <v>762</v>
      </c>
    </row>
    <row r="115">
      <c r="A115" s="1" t="s">
        <v>184</v>
      </c>
    </row>
    <row r="116" ht="89.25">
      <c r="A116" s="1" t="s">
        <v>185</v>
      </c>
      <c r="E116" s="27" t="s">
        <v>763</v>
      </c>
    </row>
    <row r="117">
      <c r="A117" s="1" t="s">
        <v>178</v>
      </c>
      <c r="B117" s="1">
        <v>47</v>
      </c>
      <c r="C117" s="26" t="s">
        <v>764</v>
      </c>
      <c r="D117" t="s">
        <v>180</v>
      </c>
      <c r="E117" s="27" t="s">
        <v>765</v>
      </c>
      <c r="F117" s="28" t="s">
        <v>207</v>
      </c>
      <c r="G117" s="29">
        <v>3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180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766</v>
      </c>
    </row>
    <row r="119">
      <c r="A119" s="1" t="s">
        <v>184</v>
      </c>
    </row>
    <row r="120">
      <c r="A120" s="1" t="s">
        <v>185</v>
      </c>
      <c r="E120" s="27" t="s">
        <v>180</v>
      </c>
    </row>
    <row r="121">
      <c r="A121" s="1" t="s">
        <v>175</v>
      </c>
      <c r="C121" s="22" t="s">
        <v>203</v>
      </c>
      <c r="E121" s="23" t="s">
        <v>204</v>
      </c>
      <c r="L121" s="24">
        <f>SUMIFS(L122:L129,A122:A129,"P")</f>
        <v>0</v>
      </c>
      <c r="M121" s="24">
        <f>SUMIFS(M122:M129,A122:A129,"P")</f>
        <v>0</v>
      </c>
      <c r="N121" s="25"/>
    </row>
    <row r="122">
      <c r="A122" s="1" t="s">
        <v>178</v>
      </c>
      <c r="B122" s="1">
        <v>28</v>
      </c>
      <c r="C122" s="26" t="s">
        <v>323</v>
      </c>
      <c r="D122" t="s">
        <v>180</v>
      </c>
      <c r="E122" s="27" t="s">
        <v>324</v>
      </c>
      <c r="F122" s="28" t="s">
        <v>207</v>
      </c>
      <c r="G122" s="29">
        <v>33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180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324</v>
      </c>
    </row>
    <row r="124">
      <c r="A124" s="1" t="s">
        <v>184</v>
      </c>
    </row>
    <row r="125" ht="114.75">
      <c r="A125" s="1" t="s">
        <v>185</v>
      </c>
      <c r="E125" s="27" t="s">
        <v>325</v>
      </c>
    </row>
    <row r="126">
      <c r="A126" s="1" t="s">
        <v>178</v>
      </c>
      <c r="B126" s="1">
        <v>29</v>
      </c>
      <c r="C126" s="26" t="s">
        <v>326</v>
      </c>
      <c r="D126" t="s">
        <v>180</v>
      </c>
      <c r="E126" s="27" t="s">
        <v>327</v>
      </c>
      <c r="F126" s="28" t="s">
        <v>207</v>
      </c>
      <c r="G126" s="29">
        <v>29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180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327</v>
      </c>
    </row>
    <row r="128">
      <c r="A128" s="1" t="s">
        <v>184</v>
      </c>
    </row>
    <row r="129" ht="127.5">
      <c r="A129" s="1" t="s">
        <v>185</v>
      </c>
      <c r="E129" s="27" t="s">
        <v>328</v>
      </c>
    </row>
    <row r="130">
      <c r="A130" s="1" t="s">
        <v>175</v>
      </c>
      <c r="C130" s="22" t="s">
        <v>653</v>
      </c>
      <c r="E130" s="23" t="s">
        <v>654</v>
      </c>
      <c r="L130" s="24">
        <f>SUMIFS(L131:L134,A131:A134,"P")</f>
        <v>0</v>
      </c>
      <c r="M130" s="24">
        <f>SUMIFS(M131:M134,A131:A134,"P")</f>
        <v>0</v>
      </c>
      <c r="N130" s="25"/>
    </row>
    <row r="131">
      <c r="A131" s="1" t="s">
        <v>178</v>
      </c>
      <c r="B131" s="1">
        <v>32</v>
      </c>
      <c r="C131" s="26" t="s">
        <v>767</v>
      </c>
      <c r="D131" t="s">
        <v>180</v>
      </c>
      <c r="E131" s="27" t="s">
        <v>768</v>
      </c>
      <c r="F131" s="28" t="s">
        <v>201</v>
      </c>
      <c r="G131" s="29">
        <v>588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180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183</v>
      </c>
      <c r="E132" s="27" t="s">
        <v>768</v>
      </c>
    </row>
    <row r="133">
      <c r="A133" s="1" t="s">
        <v>184</v>
      </c>
    </row>
    <row r="134" ht="153">
      <c r="A134" s="1" t="s">
        <v>185</v>
      </c>
      <c r="E134" s="27" t="s">
        <v>769</v>
      </c>
    </row>
    <row r="135">
      <c r="A135" s="1" t="s">
        <v>175</v>
      </c>
      <c r="C135" s="22" t="s">
        <v>770</v>
      </c>
      <c r="E135" s="23" t="s">
        <v>771</v>
      </c>
      <c r="L135" s="24">
        <f>SUMIFS(L136:L139,A136:A139,"P")</f>
        <v>0</v>
      </c>
      <c r="M135" s="24">
        <f>SUMIFS(M136:M139,A136:A139,"P")</f>
        <v>0</v>
      </c>
      <c r="N135" s="25"/>
    </row>
    <row r="136">
      <c r="A136" s="1" t="s">
        <v>178</v>
      </c>
      <c r="B136" s="1">
        <v>30</v>
      </c>
      <c r="C136" s="26" t="s">
        <v>772</v>
      </c>
      <c r="D136" t="s">
        <v>180</v>
      </c>
      <c r="E136" s="27" t="s">
        <v>773</v>
      </c>
      <c r="F136" s="28" t="s">
        <v>207</v>
      </c>
      <c r="G136" s="29">
        <v>1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180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183</v>
      </c>
      <c r="E137" s="27" t="s">
        <v>773</v>
      </c>
    </row>
    <row r="138">
      <c r="A138" s="1" t="s">
        <v>184</v>
      </c>
    </row>
    <row r="139" ht="76.5">
      <c r="A139" s="1" t="s">
        <v>185</v>
      </c>
      <c r="E139" s="27" t="s">
        <v>774</v>
      </c>
    </row>
    <row r="140">
      <c r="A140" s="1" t="s">
        <v>175</v>
      </c>
      <c r="C140" s="22" t="s">
        <v>775</v>
      </c>
      <c r="E140" s="23" t="s">
        <v>776</v>
      </c>
      <c r="L140" s="24">
        <f>SUMIFS(L141:L168,A141:A168,"P")</f>
        <v>0</v>
      </c>
      <c r="M140" s="24">
        <f>SUMIFS(M141:M168,A141:A168,"P")</f>
        <v>0</v>
      </c>
      <c r="N140" s="25"/>
    </row>
    <row r="141">
      <c r="A141" s="1" t="s">
        <v>178</v>
      </c>
      <c r="B141" s="1">
        <v>33</v>
      </c>
      <c r="C141" s="26" t="s">
        <v>777</v>
      </c>
      <c r="D141" t="s">
        <v>180</v>
      </c>
      <c r="E141" s="27" t="s">
        <v>778</v>
      </c>
      <c r="F141" s="28" t="s">
        <v>182</v>
      </c>
      <c r="G141" s="29">
        <v>1232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180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183</v>
      </c>
      <c r="E142" s="27" t="s">
        <v>778</v>
      </c>
    </row>
    <row r="143">
      <c r="A143" s="1" t="s">
        <v>184</v>
      </c>
    </row>
    <row r="144" ht="140.25">
      <c r="A144" s="1" t="s">
        <v>185</v>
      </c>
      <c r="E144" s="27" t="s">
        <v>779</v>
      </c>
    </row>
    <row r="145" ht="25.5">
      <c r="A145" s="1" t="s">
        <v>178</v>
      </c>
      <c r="B145" s="1">
        <v>34</v>
      </c>
      <c r="C145" s="26" t="s">
        <v>780</v>
      </c>
      <c r="D145" t="s">
        <v>180</v>
      </c>
      <c r="E145" s="27" t="s">
        <v>781</v>
      </c>
      <c r="F145" s="28" t="s">
        <v>194</v>
      </c>
      <c r="G145" s="29">
        <v>185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180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183</v>
      </c>
      <c r="E146" s="27" t="s">
        <v>781</v>
      </c>
    </row>
    <row r="147">
      <c r="A147" s="1" t="s">
        <v>184</v>
      </c>
    </row>
    <row r="148" ht="191.25">
      <c r="A148" s="1" t="s">
        <v>185</v>
      </c>
      <c r="E148" s="27" t="s">
        <v>782</v>
      </c>
    </row>
    <row r="149" ht="25.5">
      <c r="A149" s="1" t="s">
        <v>178</v>
      </c>
      <c r="B149" s="1">
        <v>35</v>
      </c>
      <c r="C149" s="26" t="s">
        <v>783</v>
      </c>
      <c r="D149" t="s">
        <v>180</v>
      </c>
      <c r="E149" s="27" t="s">
        <v>784</v>
      </c>
      <c r="F149" s="28" t="s">
        <v>194</v>
      </c>
      <c r="G149" s="29">
        <v>11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180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25.5">
      <c r="A150" s="1" t="s">
        <v>183</v>
      </c>
      <c r="E150" s="27" t="s">
        <v>784</v>
      </c>
    </row>
    <row r="151">
      <c r="A151" s="1" t="s">
        <v>184</v>
      </c>
    </row>
    <row r="152" ht="165.75">
      <c r="A152" s="1" t="s">
        <v>185</v>
      </c>
      <c r="E152" s="27" t="s">
        <v>785</v>
      </c>
    </row>
    <row r="153" ht="38.25">
      <c r="A153" s="1" t="s">
        <v>178</v>
      </c>
      <c r="B153" s="1">
        <v>36</v>
      </c>
      <c r="C153" s="26" t="s">
        <v>786</v>
      </c>
      <c r="D153" t="s">
        <v>180</v>
      </c>
      <c r="E153" s="27" t="s">
        <v>787</v>
      </c>
      <c r="F153" s="28" t="s">
        <v>194</v>
      </c>
      <c r="G153" s="29">
        <v>186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180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38.25">
      <c r="A154" s="1" t="s">
        <v>183</v>
      </c>
      <c r="E154" s="27" t="s">
        <v>787</v>
      </c>
    </row>
    <row r="155">
      <c r="A155" s="1" t="s">
        <v>184</v>
      </c>
    </row>
    <row r="156" ht="216.75">
      <c r="A156" s="1" t="s">
        <v>185</v>
      </c>
      <c r="E156" s="27" t="s">
        <v>788</v>
      </c>
    </row>
    <row r="157" ht="38.25">
      <c r="A157" s="1" t="s">
        <v>178</v>
      </c>
      <c r="B157" s="1">
        <v>37</v>
      </c>
      <c r="C157" s="26" t="s">
        <v>789</v>
      </c>
      <c r="D157" t="s">
        <v>180</v>
      </c>
      <c r="E157" s="27" t="s">
        <v>790</v>
      </c>
      <c r="F157" s="28" t="s">
        <v>194</v>
      </c>
      <c r="G157" s="29">
        <v>88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180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 ht="38.25">
      <c r="A158" s="1" t="s">
        <v>183</v>
      </c>
      <c r="E158" s="27" t="s">
        <v>790</v>
      </c>
    </row>
    <row r="159">
      <c r="A159" s="1" t="s">
        <v>184</v>
      </c>
    </row>
    <row r="160" ht="216.75">
      <c r="A160" s="1" t="s">
        <v>185</v>
      </c>
      <c r="E160" s="27" t="s">
        <v>788</v>
      </c>
    </row>
    <row r="161">
      <c r="A161" s="1" t="s">
        <v>178</v>
      </c>
      <c r="B161" s="1">
        <v>38</v>
      </c>
      <c r="C161" s="26" t="s">
        <v>791</v>
      </c>
      <c r="D161" t="s">
        <v>180</v>
      </c>
      <c r="E161" s="27" t="s">
        <v>792</v>
      </c>
      <c r="F161" s="28" t="s">
        <v>207</v>
      </c>
      <c r="G161" s="29">
        <v>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180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183</v>
      </c>
      <c r="E162" s="27" t="s">
        <v>792</v>
      </c>
    </row>
    <row r="163">
      <c r="A163" s="1" t="s">
        <v>184</v>
      </c>
    </row>
    <row r="164" ht="127.5">
      <c r="A164" s="1" t="s">
        <v>185</v>
      </c>
      <c r="E164" s="27" t="s">
        <v>793</v>
      </c>
    </row>
    <row r="165" ht="25.5">
      <c r="A165" s="1" t="s">
        <v>178</v>
      </c>
      <c r="B165" s="1">
        <v>39</v>
      </c>
      <c r="C165" s="26" t="s">
        <v>794</v>
      </c>
      <c r="D165" t="s">
        <v>180</v>
      </c>
      <c r="E165" s="27" t="s">
        <v>795</v>
      </c>
      <c r="F165" s="28" t="s">
        <v>796</v>
      </c>
      <c r="G165" s="29">
        <v>6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180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 ht="25.5">
      <c r="A166" s="1" t="s">
        <v>183</v>
      </c>
      <c r="E166" s="27" t="s">
        <v>795</v>
      </c>
    </row>
    <row r="167">
      <c r="A167" s="1" t="s">
        <v>184</v>
      </c>
    </row>
    <row r="168" ht="127.5">
      <c r="A168" s="1" t="s">
        <v>185</v>
      </c>
      <c r="E168" s="27" t="s">
        <v>797</v>
      </c>
    </row>
    <row r="169">
      <c r="A169" s="1" t="s">
        <v>175</v>
      </c>
      <c r="C169" s="22" t="s">
        <v>369</v>
      </c>
      <c r="E169" s="23" t="s">
        <v>370</v>
      </c>
      <c r="L169" s="24">
        <f>SUMIFS(L170:L193,A170:A193,"P")</f>
        <v>0</v>
      </c>
      <c r="M169" s="24">
        <f>SUMIFS(M170:M193,A170:A193,"P")</f>
        <v>0</v>
      </c>
      <c r="N169" s="25"/>
    </row>
    <row r="170" ht="25.5">
      <c r="A170" s="1" t="s">
        <v>178</v>
      </c>
      <c r="B170" s="1">
        <v>40</v>
      </c>
      <c r="C170" s="26" t="s">
        <v>798</v>
      </c>
      <c r="D170" t="s">
        <v>372</v>
      </c>
      <c r="E170" s="27" t="s">
        <v>799</v>
      </c>
      <c r="F170" s="28" t="s">
        <v>374</v>
      </c>
      <c r="G170" s="29">
        <v>103.7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180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 ht="25.5">
      <c r="A171" s="1" t="s">
        <v>183</v>
      </c>
      <c r="E171" s="27" t="s">
        <v>800</v>
      </c>
    </row>
    <row r="172">
      <c r="A172" s="1" t="s">
        <v>184</v>
      </c>
    </row>
    <row r="173">
      <c r="A173" s="1" t="s">
        <v>185</v>
      </c>
      <c r="E173" s="27" t="s">
        <v>180</v>
      </c>
    </row>
    <row r="174" ht="38.25">
      <c r="A174" s="1" t="s">
        <v>178</v>
      </c>
      <c r="B174" s="1">
        <v>41</v>
      </c>
      <c r="C174" s="26" t="s">
        <v>801</v>
      </c>
      <c r="D174" t="s">
        <v>372</v>
      </c>
      <c r="E174" s="27" t="s">
        <v>802</v>
      </c>
      <c r="F174" s="28" t="s">
        <v>374</v>
      </c>
      <c r="G174" s="29">
        <v>0.14000000000000001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180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 ht="38.25">
      <c r="A175" s="1" t="s">
        <v>183</v>
      </c>
      <c r="E175" s="27" t="s">
        <v>803</v>
      </c>
    </row>
    <row r="176">
      <c r="A176" s="1" t="s">
        <v>184</v>
      </c>
    </row>
    <row r="177">
      <c r="A177" s="1" t="s">
        <v>185</v>
      </c>
      <c r="E177" s="27" t="s">
        <v>180</v>
      </c>
    </row>
    <row r="178" ht="25.5">
      <c r="A178" s="1" t="s">
        <v>178</v>
      </c>
      <c r="B178" s="1">
        <v>42</v>
      </c>
      <c r="C178" s="26" t="s">
        <v>804</v>
      </c>
      <c r="D178" t="s">
        <v>372</v>
      </c>
      <c r="E178" s="27" t="s">
        <v>805</v>
      </c>
      <c r="F178" s="28" t="s">
        <v>374</v>
      </c>
      <c r="G178" s="29">
        <v>0.28000000000000003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180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 ht="25.5">
      <c r="A179" s="1" t="s">
        <v>183</v>
      </c>
      <c r="E179" s="27" t="s">
        <v>806</v>
      </c>
    </row>
    <row r="180">
      <c r="A180" s="1" t="s">
        <v>184</v>
      </c>
    </row>
    <row r="181">
      <c r="A181" s="1" t="s">
        <v>185</v>
      </c>
      <c r="E181" s="27" t="s">
        <v>180</v>
      </c>
    </row>
    <row r="182" ht="38.25">
      <c r="A182" s="1" t="s">
        <v>178</v>
      </c>
      <c r="B182" s="1">
        <v>43</v>
      </c>
      <c r="C182" s="26" t="s">
        <v>807</v>
      </c>
      <c r="D182" t="s">
        <v>372</v>
      </c>
      <c r="E182" s="27" t="s">
        <v>808</v>
      </c>
      <c r="F182" s="28" t="s">
        <v>374</v>
      </c>
      <c r="G182" s="29">
        <v>1294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180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38.25">
      <c r="A183" s="1" t="s">
        <v>183</v>
      </c>
      <c r="E183" s="27" t="s">
        <v>809</v>
      </c>
    </row>
    <row r="184">
      <c r="A184" s="1" t="s">
        <v>184</v>
      </c>
    </row>
    <row r="185">
      <c r="A185" s="1" t="s">
        <v>185</v>
      </c>
      <c r="E185" s="27" t="s">
        <v>180</v>
      </c>
    </row>
    <row r="186" ht="38.25">
      <c r="A186" s="1" t="s">
        <v>178</v>
      </c>
      <c r="B186" s="1">
        <v>44</v>
      </c>
      <c r="C186" s="26" t="s">
        <v>810</v>
      </c>
      <c r="D186" t="s">
        <v>372</v>
      </c>
      <c r="E186" s="27" t="s">
        <v>811</v>
      </c>
      <c r="F186" s="28" t="s">
        <v>374</v>
      </c>
      <c r="G186" s="29">
        <v>1294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180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38.25">
      <c r="A187" s="1" t="s">
        <v>183</v>
      </c>
      <c r="E187" s="27" t="s">
        <v>812</v>
      </c>
    </row>
    <row r="188">
      <c r="A188" s="1" t="s">
        <v>184</v>
      </c>
    </row>
    <row r="189">
      <c r="A189" s="1" t="s">
        <v>185</v>
      </c>
      <c r="E189" s="27" t="s">
        <v>180</v>
      </c>
    </row>
    <row r="190" ht="38.25">
      <c r="A190" s="1" t="s">
        <v>178</v>
      </c>
      <c r="B190" s="1">
        <v>45</v>
      </c>
      <c r="C190" s="26" t="s">
        <v>813</v>
      </c>
      <c r="D190" t="s">
        <v>372</v>
      </c>
      <c r="E190" s="27" t="s">
        <v>814</v>
      </c>
      <c r="F190" s="28" t="s">
        <v>374</v>
      </c>
      <c r="G190" s="29">
        <v>15.6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180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38.25">
      <c r="A191" s="1" t="s">
        <v>183</v>
      </c>
      <c r="E191" s="27" t="s">
        <v>815</v>
      </c>
    </row>
    <row r="192">
      <c r="A192" s="1" t="s">
        <v>184</v>
      </c>
    </row>
    <row r="193">
      <c r="A193" s="1" t="s">
        <v>185</v>
      </c>
      <c r="E193" s="27" t="s">
        <v>180</v>
      </c>
    </row>
    <row r="194">
      <c r="A194" s="1" t="s">
        <v>175</v>
      </c>
      <c r="C194" s="22" t="s">
        <v>676</v>
      </c>
      <c r="E194" s="23" t="s">
        <v>677</v>
      </c>
      <c r="L194" s="24">
        <f>SUMIFS(L195:L218,A195:A218,"P")</f>
        <v>0</v>
      </c>
      <c r="M194" s="24">
        <f>SUMIFS(M195:M218,A195:A218,"P")</f>
        <v>0</v>
      </c>
      <c r="N194" s="25"/>
    </row>
    <row r="195">
      <c r="A195" s="1" t="s">
        <v>178</v>
      </c>
      <c r="B195" s="1">
        <v>2</v>
      </c>
      <c r="C195" s="26" t="s">
        <v>816</v>
      </c>
      <c r="D195" t="s">
        <v>180</v>
      </c>
      <c r="E195" s="27" t="s">
        <v>817</v>
      </c>
      <c r="F195" s="28" t="s">
        <v>531</v>
      </c>
      <c r="G195" s="29">
        <v>2.6739999999999999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817</v>
      </c>
    </row>
    <row r="197">
      <c r="A197" s="1" t="s">
        <v>184</v>
      </c>
    </row>
    <row r="198">
      <c r="A198" s="1" t="s">
        <v>185</v>
      </c>
      <c r="E198" s="27" t="s">
        <v>180</v>
      </c>
    </row>
    <row r="199">
      <c r="A199" s="1" t="s">
        <v>178</v>
      </c>
      <c r="B199" s="1">
        <v>3</v>
      </c>
      <c r="C199" s="26" t="s">
        <v>818</v>
      </c>
      <c r="D199" t="s">
        <v>180</v>
      </c>
      <c r="E199" s="27" t="s">
        <v>819</v>
      </c>
      <c r="F199" s="28" t="s">
        <v>531</v>
      </c>
      <c r="G199" s="29">
        <v>2.6739999999999999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819</v>
      </c>
    </row>
    <row r="201">
      <c r="A201" s="1" t="s">
        <v>184</v>
      </c>
    </row>
    <row r="202">
      <c r="A202" s="1" t="s">
        <v>185</v>
      </c>
      <c r="E202" s="27" t="s">
        <v>180</v>
      </c>
    </row>
    <row r="203" ht="25.5">
      <c r="A203" s="1" t="s">
        <v>178</v>
      </c>
      <c r="B203" s="1">
        <v>52</v>
      </c>
      <c r="C203" s="26" t="s">
        <v>820</v>
      </c>
      <c r="D203" t="s">
        <v>180</v>
      </c>
      <c r="E203" s="27" t="s">
        <v>821</v>
      </c>
      <c r="F203" s="28" t="s">
        <v>194</v>
      </c>
      <c r="G203" s="29">
        <v>3962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180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 ht="25.5">
      <c r="A204" s="1" t="s">
        <v>183</v>
      </c>
      <c r="E204" s="27" t="s">
        <v>821</v>
      </c>
    </row>
    <row r="205">
      <c r="A205" s="1" t="s">
        <v>184</v>
      </c>
    </row>
    <row r="206" ht="114.75">
      <c r="A206" s="1" t="s">
        <v>185</v>
      </c>
      <c r="E206" s="27" t="s">
        <v>822</v>
      </c>
    </row>
    <row r="207" ht="25.5">
      <c r="A207" s="1" t="s">
        <v>178</v>
      </c>
      <c r="B207" s="1">
        <v>53</v>
      </c>
      <c r="C207" s="26" t="s">
        <v>823</v>
      </c>
      <c r="D207" t="s">
        <v>180</v>
      </c>
      <c r="E207" s="27" t="s">
        <v>824</v>
      </c>
      <c r="F207" s="28" t="s">
        <v>194</v>
      </c>
      <c r="G207" s="29">
        <v>378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180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 ht="25.5">
      <c r="A208" s="1" t="s">
        <v>183</v>
      </c>
      <c r="E208" s="27" t="s">
        <v>824</v>
      </c>
    </row>
    <row r="209">
      <c r="A209" s="1" t="s">
        <v>184</v>
      </c>
    </row>
    <row r="210" ht="114.75">
      <c r="A210" s="1" t="s">
        <v>185</v>
      </c>
      <c r="E210" s="27" t="s">
        <v>822</v>
      </c>
    </row>
    <row r="211" ht="25.5">
      <c r="A211" s="1" t="s">
        <v>178</v>
      </c>
      <c r="B211" s="1">
        <v>54</v>
      </c>
      <c r="C211" s="26" t="s">
        <v>825</v>
      </c>
      <c r="D211" t="s">
        <v>180</v>
      </c>
      <c r="E211" s="27" t="s">
        <v>826</v>
      </c>
      <c r="F211" s="28" t="s">
        <v>207</v>
      </c>
      <c r="G211" s="29">
        <v>4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180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 ht="25.5">
      <c r="A212" s="1" t="s">
        <v>183</v>
      </c>
      <c r="E212" s="27" t="s">
        <v>826</v>
      </c>
    </row>
    <row r="213">
      <c r="A213" s="1" t="s">
        <v>184</v>
      </c>
    </row>
    <row r="214" ht="178.5">
      <c r="A214" s="1" t="s">
        <v>185</v>
      </c>
      <c r="E214" s="27" t="s">
        <v>827</v>
      </c>
    </row>
    <row r="215">
      <c r="A215" s="1" t="s">
        <v>178</v>
      </c>
      <c r="B215" s="1">
        <v>46</v>
      </c>
      <c r="C215" s="26" t="s">
        <v>828</v>
      </c>
      <c r="D215" t="s">
        <v>180</v>
      </c>
      <c r="E215" s="27" t="s">
        <v>829</v>
      </c>
      <c r="F215" s="28" t="s">
        <v>683</v>
      </c>
      <c r="G215" s="29">
        <v>1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180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183</v>
      </c>
      <c r="E216" s="27" t="s">
        <v>829</v>
      </c>
    </row>
    <row r="217">
      <c r="A217" s="1" t="s">
        <v>184</v>
      </c>
    </row>
    <row r="218">
      <c r="A218" s="1" t="s">
        <v>185</v>
      </c>
      <c r="E218" s="27" t="s">
        <v>180</v>
      </c>
    </row>
  </sheetData>
  <sheetProtection sheet="1" objects="1" scenarios="1" spinCount="100000" saltValue="d/2QMV2RGLVSh3ASU7m2H6uhHWKusuny5croa9pqG89lQRLMftu97STXUEG3gXa/5dkwAlqj+PsYeZ5z/TgtPA==" hashValue="INxBcRI9rPxhToCE0zPgCGmJKALsyengjBPIkjRdQPWwbvPRkj/3cDROxB2jOXaG3Bc1ceH88M7ogKR+W3P6M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135</v>
      </c>
      <c r="M3" s="20">
        <f>Rekapitulace!C72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135</v>
      </c>
      <c r="D4" s="1"/>
      <c r="E4" s="17" t="s">
        <v>136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COUNTIFS(L8:L296,"=0",A8:A296,"P")+COUNTIFS(L8:L296,"",A8:A296,"P")+SUM(Q8:Q296)</f>
        <v>0</v>
      </c>
    </row>
    <row r="8">
      <c r="A8" s="1" t="s">
        <v>173</v>
      </c>
      <c r="C8" s="22" t="s">
        <v>5057</v>
      </c>
      <c r="E8" s="23" t="s">
        <v>152</v>
      </c>
      <c r="L8" s="24">
        <f>L9+L18+L63+L72+L85+L258+L279</f>
        <v>0</v>
      </c>
      <c r="M8" s="24">
        <f>M9+M18+M63+M72+M85+M258+M279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60</v>
      </c>
      <c r="C10" s="26" t="s">
        <v>1917</v>
      </c>
      <c r="D10" t="s">
        <v>180</v>
      </c>
      <c r="E10" s="27" t="s">
        <v>1918</v>
      </c>
      <c r="F10" s="28" t="s">
        <v>683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985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183</v>
      </c>
      <c r="E11" s="27" t="s">
        <v>1919</v>
      </c>
    </row>
    <row r="12">
      <c r="A12" s="1" t="s">
        <v>184</v>
      </c>
    </row>
    <row r="13">
      <c r="A13" s="1" t="s">
        <v>185</v>
      </c>
      <c r="E13" s="27" t="s">
        <v>1160</v>
      </c>
    </row>
    <row r="14">
      <c r="A14" s="1" t="s">
        <v>178</v>
      </c>
      <c r="B14" s="1">
        <v>61</v>
      </c>
      <c r="C14" s="26" t="s">
        <v>1868</v>
      </c>
      <c r="D14" t="s">
        <v>180</v>
      </c>
      <c r="E14" s="27" t="s">
        <v>1869</v>
      </c>
      <c r="F14" s="28" t="s">
        <v>207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985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</row>
    <row r="17">
      <c r="A17" s="1" t="s">
        <v>185</v>
      </c>
      <c r="E17" s="27" t="s">
        <v>975</v>
      </c>
    </row>
    <row r="18">
      <c r="A18" s="1" t="s">
        <v>175</v>
      </c>
      <c r="C18" s="22" t="s">
        <v>176</v>
      </c>
      <c r="E18" s="23" t="s">
        <v>177</v>
      </c>
      <c r="L18" s="24">
        <f>SUMIFS(L19:L62,A19:A62,"P")</f>
        <v>0</v>
      </c>
      <c r="M18" s="24">
        <f>SUMIFS(M19:M62,A19:A62,"P")</f>
        <v>0</v>
      </c>
      <c r="N18" s="25"/>
    </row>
    <row r="19">
      <c r="A19" s="1" t="s">
        <v>178</v>
      </c>
      <c r="B19" s="1">
        <v>1</v>
      </c>
      <c r="C19" s="26" t="s">
        <v>1920</v>
      </c>
      <c r="D19" t="s">
        <v>180</v>
      </c>
      <c r="E19" s="27" t="s">
        <v>1921</v>
      </c>
      <c r="F19" s="28" t="s">
        <v>182</v>
      </c>
      <c r="G19" s="29">
        <v>85.453999999999994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985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5058</v>
      </c>
    </row>
    <row r="22" ht="63.75">
      <c r="A22" s="1" t="s">
        <v>185</v>
      </c>
      <c r="E22" s="27" t="s">
        <v>987</v>
      </c>
    </row>
    <row r="23">
      <c r="A23" s="1" t="s">
        <v>178</v>
      </c>
      <c r="B23" s="1">
        <v>2</v>
      </c>
      <c r="C23" s="26" t="s">
        <v>1923</v>
      </c>
      <c r="D23" t="s">
        <v>180</v>
      </c>
      <c r="E23" s="27" t="s">
        <v>1924</v>
      </c>
      <c r="F23" s="28" t="s">
        <v>182</v>
      </c>
      <c r="G23" s="29">
        <v>186.44399999999999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985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183</v>
      </c>
      <c r="E24" s="27" t="s">
        <v>180</v>
      </c>
    </row>
    <row r="25">
      <c r="A25" s="1" t="s">
        <v>184</v>
      </c>
      <c r="E25" s="33" t="s">
        <v>5059</v>
      </c>
    </row>
    <row r="26" ht="63.75">
      <c r="A26" s="1" t="s">
        <v>185</v>
      </c>
      <c r="E26" s="27" t="s">
        <v>987</v>
      </c>
    </row>
    <row r="27">
      <c r="A27" s="1" t="s">
        <v>178</v>
      </c>
      <c r="B27" s="1">
        <v>3</v>
      </c>
      <c r="C27" s="26" t="s">
        <v>1872</v>
      </c>
      <c r="D27" t="s">
        <v>180</v>
      </c>
      <c r="E27" s="27" t="s">
        <v>1873</v>
      </c>
      <c r="F27" s="28" t="s">
        <v>182</v>
      </c>
      <c r="G27" s="29">
        <v>36.790999999999997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38.25">
      <c r="A29" s="1" t="s">
        <v>184</v>
      </c>
      <c r="E29" s="33" t="s">
        <v>5060</v>
      </c>
    </row>
    <row r="30" ht="25.5">
      <c r="A30" s="1" t="s">
        <v>185</v>
      </c>
      <c r="E30" s="27" t="s">
        <v>1176</v>
      </c>
    </row>
    <row r="31">
      <c r="A31" s="1" t="s">
        <v>178</v>
      </c>
      <c r="B31" s="1">
        <v>4</v>
      </c>
      <c r="C31" s="26" t="s">
        <v>574</v>
      </c>
      <c r="D31" t="s">
        <v>180</v>
      </c>
      <c r="E31" s="27" t="s">
        <v>575</v>
      </c>
      <c r="F31" s="28" t="s">
        <v>182</v>
      </c>
      <c r="G31" s="29">
        <v>2277.136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89.25">
      <c r="A33" s="1" t="s">
        <v>184</v>
      </c>
      <c r="E33" s="33" t="s">
        <v>5061</v>
      </c>
    </row>
    <row r="34" ht="318.75">
      <c r="A34" s="1" t="s">
        <v>185</v>
      </c>
      <c r="E34" s="27" t="s">
        <v>1928</v>
      </c>
    </row>
    <row r="35">
      <c r="A35" s="1" t="s">
        <v>178</v>
      </c>
      <c r="B35" s="1">
        <v>5</v>
      </c>
      <c r="C35" s="26" t="s">
        <v>1527</v>
      </c>
      <c r="D35" t="s">
        <v>180</v>
      </c>
      <c r="E35" s="27" t="s">
        <v>1528</v>
      </c>
      <c r="F35" s="28" t="s">
        <v>182</v>
      </c>
      <c r="G35" s="29">
        <v>283.137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985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>
      <c r="A37" s="1" t="s">
        <v>184</v>
      </c>
      <c r="E37" s="33" t="s">
        <v>5062</v>
      </c>
    </row>
    <row r="38" ht="191.25">
      <c r="A38" s="1" t="s">
        <v>185</v>
      </c>
      <c r="E38" s="27" t="s">
        <v>1880</v>
      </c>
    </row>
    <row r="39">
      <c r="A39" s="1" t="s">
        <v>178</v>
      </c>
      <c r="B39" s="1">
        <v>6</v>
      </c>
      <c r="C39" s="26" t="s">
        <v>196</v>
      </c>
      <c r="D39" t="s">
        <v>180</v>
      </c>
      <c r="E39" s="27" t="s">
        <v>197</v>
      </c>
      <c r="F39" s="28" t="s">
        <v>182</v>
      </c>
      <c r="G39" s="29">
        <v>283.137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985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183</v>
      </c>
      <c r="E40" s="27" t="s">
        <v>180</v>
      </c>
    </row>
    <row r="41" ht="38.25">
      <c r="A41" s="1" t="s">
        <v>184</v>
      </c>
      <c r="E41" s="33" t="s">
        <v>5063</v>
      </c>
    </row>
    <row r="42" ht="229.5">
      <c r="A42" s="1" t="s">
        <v>185</v>
      </c>
      <c r="E42" s="27" t="s">
        <v>198</v>
      </c>
    </row>
    <row r="43">
      <c r="A43" s="1" t="s">
        <v>178</v>
      </c>
      <c r="B43" s="1">
        <v>7</v>
      </c>
      <c r="C43" s="26" t="s">
        <v>1183</v>
      </c>
      <c r="D43" t="s">
        <v>180</v>
      </c>
      <c r="E43" s="27" t="s">
        <v>1184</v>
      </c>
      <c r="F43" s="28" t="s">
        <v>182</v>
      </c>
      <c r="G43" s="29">
        <v>968.28099999999995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985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 ht="76.5">
      <c r="A45" s="1" t="s">
        <v>184</v>
      </c>
      <c r="E45" s="33" t="s">
        <v>5064</v>
      </c>
    </row>
    <row r="46" ht="229.5">
      <c r="A46" s="1" t="s">
        <v>185</v>
      </c>
      <c r="E46" s="27" t="s">
        <v>1187</v>
      </c>
    </row>
    <row r="47">
      <c r="A47" s="1" t="s">
        <v>178</v>
      </c>
      <c r="B47" s="1">
        <v>8</v>
      </c>
      <c r="C47" s="26" t="s">
        <v>1881</v>
      </c>
      <c r="D47" t="s">
        <v>180</v>
      </c>
      <c r="E47" s="27" t="s">
        <v>1882</v>
      </c>
      <c r="F47" s="28" t="s">
        <v>182</v>
      </c>
      <c r="G47" s="29">
        <v>295.74099999999999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985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183</v>
      </c>
      <c r="E48" s="27" t="s">
        <v>1883</v>
      </c>
    </row>
    <row r="49" ht="38.25">
      <c r="A49" s="1" t="s">
        <v>184</v>
      </c>
      <c r="E49" s="33" t="s">
        <v>5065</v>
      </c>
    </row>
    <row r="50" ht="293.25">
      <c r="A50" s="1" t="s">
        <v>185</v>
      </c>
      <c r="E50" s="27" t="s">
        <v>1885</v>
      </c>
    </row>
    <row r="51">
      <c r="A51" s="1" t="s">
        <v>178</v>
      </c>
      <c r="B51" s="1">
        <v>9</v>
      </c>
      <c r="C51" s="26" t="s">
        <v>1190</v>
      </c>
      <c r="D51" t="s">
        <v>180</v>
      </c>
      <c r="E51" s="27" t="s">
        <v>1191</v>
      </c>
      <c r="F51" s="28" t="s">
        <v>201</v>
      </c>
      <c r="G51" s="29">
        <v>245.27000000000001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985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183</v>
      </c>
      <c r="E52" s="27" t="s">
        <v>180</v>
      </c>
    </row>
    <row r="53" ht="38.25">
      <c r="A53" s="1" t="s">
        <v>184</v>
      </c>
      <c r="E53" s="33" t="s">
        <v>2098</v>
      </c>
    </row>
    <row r="54" ht="38.25">
      <c r="A54" s="1" t="s">
        <v>185</v>
      </c>
      <c r="E54" s="27" t="s">
        <v>1193</v>
      </c>
    </row>
    <row r="55">
      <c r="A55" s="1" t="s">
        <v>178</v>
      </c>
      <c r="B55" s="1">
        <v>10</v>
      </c>
      <c r="C55" s="26" t="s">
        <v>896</v>
      </c>
      <c r="D55" t="s">
        <v>180</v>
      </c>
      <c r="E55" s="27" t="s">
        <v>897</v>
      </c>
      <c r="F55" s="28" t="s">
        <v>201</v>
      </c>
      <c r="G55" s="29">
        <v>245.27000000000001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985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183</v>
      </c>
      <c r="E56" s="27" t="s">
        <v>180</v>
      </c>
    </row>
    <row r="57" ht="38.25">
      <c r="A57" s="1" t="s">
        <v>184</v>
      </c>
      <c r="E57" s="33" t="s">
        <v>2098</v>
      </c>
    </row>
    <row r="58" ht="25.5">
      <c r="A58" s="1" t="s">
        <v>185</v>
      </c>
      <c r="E58" s="27" t="s">
        <v>1887</v>
      </c>
    </row>
    <row r="59">
      <c r="A59" s="1" t="s">
        <v>178</v>
      </c>
      <c r="B59" s="1">
        <v>11</v>
      </c>
      <c r="C59" s="26" t="s">
        <v>588</v>
      </c>
      <c r="D59" t="s">
        <v>180</v>
      </c>
      <c r="E59" s="27" t="s">
        <v>589</v>
      </c>
      <c r="F59" s="28" t="s">
        <v>201</v>
      </c>
      <c r="G59" s="29">
        <v>245.27000000000001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985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183</v>
      </c>
      <c r="E60" s="27" t="s">
        <v>180</v>
      </c>
    </row>
    <row r="61" ht="38.25">
      <c r="A61" s="1" t="s">
        <v>184</v>
      </c>
      <c r="E61" s="33" t="s">
        <v>2098</v>
      </c>
    </row>
    <row r="62" ht="38.25">
      <c r="A62" s="1" t="s">
        <v>185</v>
      </c>
      <c r="E62" s="27" t="s">
        <v>1197</v>
      </c>
    </row>
    <row r="63">
      <c r="A63" s="1" t="s">
        <v>175</v>
      </c>
      <c r="C63" s="22" t="s">
        <v>603</v>
      </c>
      <c r="E63" s="23" t="s">
        <v>604</v>
      </c>
      <c r="L63" s="24">
        <f>SUMIFS(L64:L71,A64:A71,"P")</f>
        <v>0</v>
      </c>
      <c r="M63" s="24">
        <f>SUMIFS(M64:M71,A64:A71,"P")</f>
        <v>0</v>
      </c>
      <c r="N63" s="25"/>
    </row>
    <row r="64">
      <c r="A64" s="1" t="s">
        <v>178</v>
      </c>
      <c r="B64" s="1">
        <v>12</v>
      </c>
      <c r="C64" s="26" t="s">
        <v>1900</v>
      </c>
      <c r="D64" t="s">
        <v>180</v>
      </c>
      <c r="E64" s="27" t="s">
        <v>1901</v>
      </c>
      <c r="F64" s="28" t="s">
        <v>182</v>
      </c>
      <c r="G64" s="29">
        <v>14.922000000000001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985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 ht="51">
      <c r="A66" s="1" t="s">
        <v>184</v>
      </c>
      <c r="E66" s="33" t="s">
        <v>5066</v>
      </c>
    </row>
    <row r="67" ht="357">
      <c r="A67" s="1" t="s">
        <v>185</v>
      </c>
      <c r="E67" s="27" t="s">
        <v>1047</v>
      </c>
    </row>
    <row r="68">
      <c r="A68" s="1" t="s">
        <v>178</v>
      </c>
      <c r="B68" s="1">
        <v>13</v>
      </c>
      <c r="C68" s="26" t="s">
        <v>1665</v>
      </c>
      <c r="D68" t="s">
        <v>180</v>
      </c>
      <c r="E68" s="27" t="s">
        <v>1666</v>
      </c>
      <c r="F68" s="28" t="s">
        <v>182</v>
      </c>
      <c r="G68" s="29">
        <v>101.536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 ht="76.5">
      <c r="A70" s="1" t="s">
        <v>184</v>
      </c>
      <c r="E70" s="33" t="s">
        <v>5067</v>
      </c>
    </row>
    <row r="71" ht="38.25">
      <c r="A71" s="1" t="s">
        <v>185</v>
      </c>
      <c r="E71" s="27" t="s">
        <v>1100</v>
      </c>
    </row>
    <row r="72">
      <c r="A72" s="1" t="s">
        <v>175</v>
      </c>
      <c r="C72" s="22" t="s">
        <v>203</v>
      </c>
      <c r="E72" s="23" t="s">
        <v>204</v>
      </c>
      <c r="L72" s="24">
        <f>SUMIFS(L73:L84,A73:A84,"P")</f>
        <v>0</v>
      </c>
      <c r="M72" s="24">
        <f>SUMIFS(M73:M84,A73:A84,"P")</f>
        <v>0</v>
      </c>
      <c r="N72" s="25"/>
    </row>
    <row r="73">
      <c r="A73" s="1" t="s">
        <v>178</v>
      </c>
      <c r="B73" s="1">
        <v>14</v>
      </c>
      <c r="C73" s="26" t="s">
        <v>1952</v>
      </c>
      <c r="D73" t="s">
        <v>180</v>
      </c>
      <c r="E73" s="27" t="s">
        <v>1953</v>
      </c>
      <c r="F73" s="28" t="s">
        <v>207</v>
      </c>
      <c r="G73" s="29">
        <v>45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985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183</v>
      </c>
      <c r="E74" s="27" t="s">
        <v>180</v>
      </c>
    </row>
    <row r="75">
      <c r="A75" s="1" t="s">
        <v>184</v>
      </c>
    </row>
    <row r="76" ht="102">
      <c r="A76" s="1" t="s">
        <v>185</v>
      </c>
      <c r="E76" s="27" t="s">
        <v>1955</v>
      </c>
    </row>
    <row r="77">
      <c r="A77" s="1" t="s">
        <v>178</v>
      </c>
      <c r="B77" s="1">
        <v>15</v>
      </c>
      <c r="C77" s="26" t="s">
        <v>1956</v>
      </c>
      <c r="D77" t="s">
        <v>180</v>
      </c>
      <c r="E77" s="27" t="s">
        <v>1957</v>
      </c>
      <c r="F77" s="28" t="s">
        <v>207</v>
      </c>
      <c r="G77" s="29">
        <v>35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</row>
    <row r="80" ht="102">
      <c r="A80" s="1" t="s">
        <v>185</v>
      </c>
      <c r="E80" s="27" t="s">
        <v>1955</v>
      </c>
    </row>
    <row r="81">
      <c r="A81" s="1" t="s">
        <v>178</v>
      </c>
      <c r="B81" s="1">
        <v>16</v>
      </c>
      <c r="C81" s="26" t="s">
        <v>2113</v>
      </c>
      <c r="D81" t="s">
        <v>180</v>
      </c>
      <c r="E81" s="27" t="s">
        <v>2114</v>
      </c>
      <c r="F81" s="28" t="s">
        <v>207</v>
      </c>
      <c r="G81" s="29">
        <v>2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</row>
    <row r="84" ht="153">
      <c r="A84" s="1" t="s">
        <v>185</v>
      </c>
      <c r="E84" s="27" t="s">
        <v>2115</v>
      </c>
    </row>
    <row r="85">
      <c r="A85" s="1" t="s">
        <v>175</v>
      </c>
      <c r="C85" s="22" t="s">
        <v>624</v>
      </c>
      <c r="E85" s="23" t="s">
        <v>1126</v>
      </c>
      <c r="L85" s="24">
        <f>SUMIFS(L86:L257,A86:A257,"P")</f>
        <v>0</v>
      </c>
      <c r="M85" s="24">
        <f>SUMIFS(M86:M257,A86:A257,"P")</f>
        <v>0</v>
      </c>
      <c r="N85" s="25"/>
    </row>
    <row r="86">
      <c r="A86" s="1" t="s">
        <v>178</v>
      </c>
      <c r="B86" s="1">
        <v>17</v>
      </c>
      <c r="C86" s="26" t="s">
        <v>5068</v>
      </c>
      <c r="D86" t="s">
        <v>180</v>
      </c>
      <c r="E86" s="27" t="s">
        <v>5069</v>
      </c>
      <c r="F86" s="28" t="s">
        <v>194</v>
      </c>
      <c r="G86" s="29">
        <v>5.9400000000000004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985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183</v>
      </c>
      <c r="E87" s="27" t="s">
        <v>180</v>
      </c>
    </row>
    <row r="88">
      <c r="A88" s="1" t="s">
        <v>184</v>
      </c>
      <c r="E88" s="33" t="s">
        <v>5070</v>
      </c>
    </row>
    <row r="89" ht="255">
      <c r="A89" s="1" t="s">
        <v>185</v>
      </c>
      <c r="E89" s="27" t="s">
        <v>1962</v>
      </c>
    </row>
    <row r="90">
      <c r="A90" s="1" t="s">
        <v>178</v>
      </c>
      <c r="B90" s="1">
        <v>18</v>
      </c>
      <c r="C90" s="26" t="s">
        <v>2337</v>
      </c>
      <c r="D90" t="s">
        <v>180</v>
      </c>
      <c r="E90" s="27" t="s">
        <v>2338</v>
      </c>
      <c r="F90" s="28" t="s">
        <v>194</v>
      </c>
      <c r="G90" s="29">
        <v>305.91000000000003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985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183</v>
      </c>
      <c r="E91" s="27" t="s">
        <v>180</v>
      </c>
    </row>
    <row r="92">
      <c r="A92" s="1" t="s">
        <v>184</v>
      </c>
      <c r="E92" s="33" t="s">
        <v>5071</v>
      </c>
    </row>
    <row r="93" ht="255">
      <c r="A93" s="1" t="s">
        <v>185</v>
      </c>
      <c r="E93" s="27" t="s">
        <v>1962</v>
      </c>
    </row>
    <row r="94">
      <c r="A94" s="1" t="s">
        <v>178</v>
      </c>
      <c r="B94" s="1">
        <v>19</v>
      </c>
      <c r="C94" s="26" t="s">
        <v>2345</v>
      </c>
      <c r="D94" t="s">
        <v>180</v>
      </c>
      <c r="E94" s="27" t="s">
        <v>2346</v>
      </c>
      <c r="F94" s="28" t="s">
        <v>194</v>
      </c>
      <c r="G94" s="29">
        <v>3.2999999999999998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985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183</v>
      </c>
      <c r="E95" s="27" t="s">
        <v>180</v>
      </c>
    </row>
    <row r="96">
      <c r="A96" s="1" t="s">
        <v>184</v>
      </c>
      <c r="E96" s="33" t="s">
        <v>5072</v>
      </c>
    </row>
    <row r="97" ht="255">
      <c r="A97" s="1" t="s">
        <v>185</v>
      </c>
      <c r="E97" s="27" t="s">
        <v>1962</v>
      </c>
    </row>
    <row r="98">
      <c r="A98" s="1" t="s">
        <v>178</v>
      </c>
      <c r="B98" s="1">
        <v>20</v>
      </c>
      <c r="C98" s="26" t="s">
        <v>2350</v>
      </c>
      <c r="D98" t="s">
        <v>180</v>
      </c>
      <c r="E98" s="27" t="s">
        <v>2351</v>
      </c>
      <c r="F98" s="28" t="s">
        <v>194</v>
      </c>
      <c r="G98" s="29">
        <v>16.5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985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183</v>
      </c>
      <c r="E99" s="27" t="s">
        <v>180</v>
      </c>
    </row>
    <row r="100">
      <c r="A100" s="1" t="s">
        <v>184</v>
      </c>
      <c r="E100" s="33" t="s">
        <v>2356</v>
      </c>
    </row>
    <row r="101" ht="255">
      <c r="A101" s="1" t="s">
        <v>185</v>
      </c>
      <c r="E101" s="27" t="s">
        <v>1962</v>
      </c>
    </row>
    <row r="102">
      <c r="A102" s="1" t="s">
        <v>178</v>
      </c>
      <c r="B102" s="1">
        <v>21</v>
      </c>
      <c r="C102" s="26" t="s">
        <v>2140</v>
      </c>
      <c r="D102" t="s">
        <v>180</v>
      </c>
      <c r="E102" s="27" t="s">
        <v>2141</v>
      </c>
      <c r="F102" s="28" t="s">
        <v>194</v>
      </c>
      <c r="G102" s="29">
        <v>120.34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985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183</v>
      </c>
      <c r="E103" s="27" t="s">
        <v>180</v>
      </c>
    </row>
    <row r="104">
      <c r="A104" s="1" t="s">
        <v>184</v>
      </c>
      <c r="E104" s="33" t="s">
        <v>5073</v>
      </c>
    </row>
    <row r="105" ht="255">
      <c r="A105" s="1" t="s">
        <v>185</v>
      </c>
      <c r="E105" s="27" t="s">
        <v>1962</v>
      </c>
    </row>
    <row r="106">
      <c r="A106" s="1" t="s">
        <v>178</v>
      </c>
      <c r="B106" s="1">
        <v>22</v>
      </c>
      <c r="C106" s="26" t="s">
        <v>2370</v>
      </c>
      <c r="D106" t="s">
        <v>180</v>
      </c>
      <c r="E106" s="27" t="s">
        <v>2371</v>
      </c>
      <c r="F106" s="28" t="s">
        <v>207</v>
      </c>
      <c r="G106" s="29">
        <v>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985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183</v>
      </c>
      <c r="E107" s="27" t="s">
        <v>5074</v>
      </c>
    </row>
    <row r="108">
      <c r="A108" s="1" t="s">
        <v>184</v>
      </c>
    </row>
    <row r="109" ht="25.5">
      <c r="A109" s="1" t="s">
        <v>185</v>
      </c>
      <c r="E109" s="27" t="s">
        <v>2161</v>
      </c>
    </row>
    <row r="110">
      <c r="A110" s="1" t="s">
        <v>178</v>
      </c>
      <c r="B110" s="1">
        <v>23</v>
      </c>
      <c r="C110" s="26" t="s">
        <v>2372</v>
      </c>
      <c r="D110" t="s">
        <v>180</v>
      </c>
      <c r="E110" s="27" t="s">
        <v>2373</v>
      </c>
      <c r="F110" s="28" t="s">
        <v>207</v>
      </c>
      <c r="G110" s="29">
        <v>3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985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962</v>
      </c>
    </row>
    <row r="113" ht="25.5">
      <c r="A113" s="1" t="s">
        <v>185</v>
      </c>
      <c r="E113" s="27" t="s">
        <v>2161</v>
      </c>
    </row>
    <row r="114">
      <c r="A114" s="1" t="s">
        <v>178</v>
      </c>
      <c r="B114" s="1">
        <v>24</v>
      </c>
      <c r="C114" s="26" t="s">
        <v>2162</v>
      </c>
      <c r="D114" t="s">
        <v>180</v>
      </c>
      <c r="E114" s="27" t="s">
        <v>2163</v>
      </c>
      <c r="F114" s="28" t="s">
        <v>207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180</v>
      </c>
    </row>
    <row r="116">
      <c r="A116" s="1" t="s">
        <v>184</v>
      </c>
      <c r="E116" s="33" t="s">
        <v>908</v>
      </c>
    </row>
    <row r="117" ht="25.5">
      <c r="A117" s="1" t="s">
        <v>185</v>
      </c>
      <c r="E117" s="27" t="s">
        <v>2161</v>
      </c>
    </row>
    <row r="118">
      <c r="A118" s="1" t="s">
        <v>178</v>
      </c>
      <c r="B118" s="1">
        <v>25</v>
      </c>
      <c r="C118" s="26" t="s">
        <v>2377</v>
      </c>
      <c r="D118" t="s">
        <v>180</v>
      </c>
      <c r="E118" s="27" t="s">
        <v>2378</v>
      </c>
      <c r="F118" s="28" t="s">
        <v>207</v>
      </c>
      <c r="G118" s="29">
        <v>3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180</v>
      </c>
    </row>
    <row r="120">
      <c r="A120" s="1" t="s">
        <v>184</v>
      </c>
      <c r="E120" s="33" t="s">
        <v>962</v>
      </c>
    </row>
    <row r="121" ht="25.5">
      <c r="A121" s="1" t="s">
        <v>185</v>
      </c>
      <c r="E121" s="27" t="s">
        <v>2161</v>
      </c>
    </row>
    <row r="122">
      <c r="A122" s="1" t="s">
        <v>178</v>
      </c>
      <c r="B122" s="1">
        <v>26</v>
      </c>
      <c r="C122" s="26" t="s">
        <v>2379</v>
      </c>
      <c r="D122" t="s">
        <v>180</v>
      </c>
      <c r="E122" s="27" t="s">
        <v>2380</v>
      </c>
      <c r="F122" s="28" t="s">
        <v>207</v>
      </c>
      <c r="G122" s="29">
        <v>3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180</v>
      </c>
    </row>
    <row r="124">
      <c r="A124" s="1" t="s">
        <v>184</v>
      </c>
      <c r="E124" s="33" t="s">
        <v>2257</v>
      </c>
    </row>
    <row r="125" ht="25.5">
      <c r="A125" s="1" t="s">
        <v>185</v>
      </c>
      <c r="E125" s="27" t="s">
        <v>2161</v>
      </c>
    </row>
    <row r="126">
      <c r="A126" s="1" t="s">
        <v>178</v>
      </c>
      <c r="B126" s="1">
        <v>27</v>
      </c>
      <c r="C126" s="26" t="s">
        <v>2172</v>
      </c>
      <c r="D126" t="s">
        <v>180</v>
      </c>
      <c r="E126" s="27" t="s">
        <v>2173</v>
      </c>
      <c r="F126" s="28" t="s">
        <v>207</v>
      </c>
      <c r="G126" s="29">
        <v>10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180</v>
      </c>
    </row>
    <row r="128">
      <c r="A128" s="1" t="s">
        <v>184</v>
      </c>
      <c r="E128" s="33" t="s">
        <v>915</v>
      </c>
    </row>
    <row r="129" ht="242.25">
      <c r="A129" s="1" t="s">
        <v>185</v>
      </c>
      <c r="E129" s="27" t="s">
        <v>2175</v>
      </c>
    </row>
    <row r="130">
      <c r="A130" s="1" t="s">
        <v>178</v>
      </c>
      <c r="B130" s="1">
        <v>28</v>
      </c>
      <c r="C130" s="26" t="s">
        <v>5075</v>
      </c>
      <c r="D130" t="s">
        <v>180</v>
      </c>
      <c r="E130" s="27" t="s">
        <v>5076</v>
      </c>
      <c r="F130" s="28" t="s">
        <v>207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180</v>
      </c>
    </row>
    <row r="132">
      <c r="A132" s="1" t="s">
        <v>184</v>
      </c>
      <c r="E132" s="33" t="s">
        <v>908</v>
      </c>
    </row>
    <row r="133" ht="242.25">
      <c r="A133" s="1" t="s">
        <v>185</v>
      </c>
      <c r="E133" s="27" t="s">
        <v>2175</v>
      </c>
    </row>
    <row r="134">
      <c r="A134" s="1" t="s">
        <v>178</v>
      </c>
      <c r="B134" s="1">
        <v>29</v>
      </c>
      <c r="C134" s="26" t="s">
        <v>2384</v>
      </c>
      <c r="D134" t="s">
        <v>180</v>
      </c>
      <c r="E134" s="27" t="s">
        <v>2385</v>
      </c>
      <c r="F134" s="28" t="s">
        <v>207</v>
      </c>
      <c r="G134" s="29">
        <v>2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180</v>
      </c>
    </row>
    <row r="136">
      <c r="A136" s="1" t="s">
        <v>184</v>
      </c>
      <c r="E136" s="33" t="s">
        <v>908</v>
      </c>
    </row>
    <row r="137" ht="242.25">
      <c r="A137" s="1" t="s">
        <v>185</v>
      </c>
      <c r="E137" s="27" t="s">
        <v>2175</v>
      </c>
    </row>
    <row r="138">
      <c r="A138" s="1" t="s">
        <v>178</v>
      </c>
      <c r="B138" s="1">
        <v>30</v>
      </c>
      <c r="C138" s="26" t="s">
        <v>5077</v>
      </c>
      <c r="D138" t="s">
        <v>180</v>
      </c>
      <c r="E138" s="27" t="s">
        <v>5078</v>
      </c>
      <c r="F138" s="28" t="s">
        <v>207</v>
      </c>
      <c r="G138" s="29">
        <v>1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961</v>
      </c>
    </row>
    <row r="141" ht="242.25">
      <c r="A141" s="1" t="s">
        <v>185</v>
      </c>
      <c r="E141" s="27" t="s">
        <v>2175</v>
      </c>
    </row>
    <row r="142">
      <c r="A142" s="1" t="s">
        <v>178</v>
      </c>
      <c r="B142" s="1">
        <v>31</v>
      </c>
      <c r="C142" s="26" t="s">
        <v>5079</v>
      </c>
      <c r="D142" t="s">
        <v>180</v>
      </c>
      <c r="E142" s="27" t="s">
        <v>5080</v>
      </c>
      <c r="F142" s="28" t="s">
        <v>207</v>
      </c>
      <c r="G142" s="29">
        <v>1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985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180</v>
      </c>
    </row>
    <row r="144">
      <c r="A144" s="1" t="s">
        <v>184</v>
      </c>
    </row>
    <row r="145" ht="409.5">
      <c r="A145" s="1" t="s">
        <v>185</v>
      </c>
      <c r="E145" s="27" t="s">
        <v>2185</v>
      </c>
    </row>
    <row r="146">
      <c r="A146" s="1" t="s">
        <v>178</v>
      </c>
      <c r="B146" s="1">
        <v>32</v>
      </c>
      <c r="C146" s="26" t="s">
        <v>2390</v>
      </c>
      <c r="D146" t="s">
        <v>180</v>
      </c>
      <c r="E146" s="27" t="s">
        <v>2391</v>
      </c>
      <c r="F146" s="28" t="s">
        <v>207</v>
      </c>
      <c r="G146" s="29">
        <v>1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985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183</v>
      </c>
      <c r="E147" s="27" t="s">
        <v>180</v>
      </c>
    </row>
    <row r="148">
      <c r="A148" s="1" t="s">
        <v>184</v>
      </c>
    </row>
    <row r="149" ht="409.5">
      <c r="A149" s="1" t="s">
        <v>185</v>
      </c>
      <c r="E149" s="27" t="s">
        <v>2185</v>
      </c>
    </row>
    <row r="150">
      <c r="A150" s="1" t="s">
        <v>178</v>
      </c>
      <c r="B150" s="1">
        <v>33</v>
      </c>
      <c r="C150" s="26" t="s">
        <v>5081</v>
      </c>
      <c r="D150" t="s">
        <v>180</v>
      </c>
      <c r="E150" s="27" t="s">
        <v>5082</v>
      </c>
      <c r="F150" s="28" t="s">
        <v>207</v>
      </c>
      <c r="G150" s="29">
        <v>1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985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183</v>
      </c>
      <c r="E151" s="27" t="s">
        <v>180</v>
      </c>
    </row>
    <row r="152">
      <c r="A152" s="1" t="s">
        <v>184</v>
      </c>
    </row>
    <row r="153" ht="409.5">
      <c r="A153" s="1" t="s">
        <v>185</v>
      </c>
      <c r="E153" s="27" t="s">
        <v>2185</v>
      </c>
    </row>
    <row r="154">
      <c r="A154" s="1" t="s">
        <v>178</v>
      </c>
      <c r="B154" s="1">
        <v>34</v>
      </c>
      <c r="C154" s="26" t="s">
        <v>5083</v>
      </c>
      <c r="D154" t="s">
        <v>180</v>
      </c>
      <c r="E154" s="27" t="s">
        <v>5084</v>
      </c>
      <c r="F154" s="28" t="s">
        <v>207</v>
      </c>
      <c r="G154" s="29">
        <v>6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985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183</v>
      </c>
      <c r="E155" s="27" t="s">
        <v>180</v>
      </c>
    </row>
    <row r="156">
      <c r="A156" s="1" t="s">
        <v>184</v>
      </c>
    </row>
    <row r="157" ht="89.25">
      <c r="A157" s="1" t="s">
        <v>185</v>
      </c>
      <c r="E157" s="27" t="s">
        <v>1130</v>
      </c>
    </row>
    <row r="158">
      <c r="A158" s="1" t="s">
        <v>178</v>
      </c>
      <c r="B158" s="1">
        <v>35</v>
      </c>
      <c r="C158" s="26" t="s">
        <v>2193</v>
      </c>
      <c r="D158" t="s">
        <v>180</v>
      </c>
      <c r="E158" s="27" t="s">
        <v>2194</v>
      </c>
      <c r="F158" s="28" t="s">
        <v>207</v>
      </c>
      <c r="G158" s="29">
        <v>14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985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183</v>
      </c>
      <c r="E159" s="27" t="s">
        <v>180</v>
      </c>
    </row>
    <row r="160">
      <c r="A160" s="1" t="s">
        <v>184</v>
      </c>
    </row>
    <row r="161" ht="25.5">
      <c r="A161" s="1" t="s">
        <v>185</v>
      </c>
      <c r="E161" s="27" t="s">
        <v>2195</v>
      </c>
    </row>
    <row r="162">
      <c r="A162" s="1" t="s">
        <v>178</v>
      </c>
      <c r="B162" s="1">
        <v>36</v>
      </c>
      <c r="C162" s="26" t="s">
        <v>1982</v>
      </c>
      <c r="D162" t="s">
        <v>180</v>
      </c>
      <c r="E162" s="27" t="s">
        <v>1983</v>
      </c>
      <c r="F162" s="28" t="s">
        <v>194</v>
      </c>
      <c r="G162" s="29">
        <v>1055.6400000000001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985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183</v>
      </c>
      <c r="E163" s="27" t="s">
        <v>180</v>
      </c>
    </row>
    <row r="164">
      <c r="A164" s="1" t="s">
        <v>184</v>
      </c>
      <c r="E164" s="33" t="s">
        <v>5085</v>
      </c>
    </row>
    <row r="165" ht="51">
      <c r="A165" s="1" t="s">
        <v>185</v>
      </c>
      <c r="E165" s="27" t="s">
        <v>1985</v>
      </c>
    </row>
    <row r="166">
      <c r="A166" s="1" t="s">
        <v>178</v>
      </c>
      <c r="B166" s="1">
        <v>37</v>
      </c>
      <c r="C166" s="26" t="s">
        <v>1986</v>
      </c>
      <c r="D166" t="s">
        <v>180</v>
      </c>
      <c r="E166" s="27" t="s">
        <v>1987</v>
      </c>
      <c r="F166" s="28" t="s">
        <v>194</v>
      </c>
      <c r="G166" s="29">
        <v>1055.6400000000001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985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183</v>
      </c>
      <c r="E167" s="27" t="s">
        <v>180</v>
      </c>
    </row>
    <row r="168">
      <c r="A168" s="1" t="s">
        <v>184</v>
      </c>
      <c r="E168" s="33" t="s">
        <v>5085</v>
      </c>
    </row>
    <row r="169" ht="38.25">
      <c r="A169" s="1" t="s">
        <v>185</v>
      </c>
      <c r="E169" s="27" t="s">
        <v>1988</v>
      </c>
    </row>
    <row r="170">
      <c r="A170" s="1" t="s">
        <v>178</v>
      </c>
      <c r="B170" s="1">
        <v>38</v>
      </c>
      <c r="C170" s="26" t="s">
        <v>5086</v>
      </c>
      <c r="D170" t="s">
        <v>180</v>
      </c>
      <c r="E170" s="27" t="s">
        <v>5087</v>
      </c>
      <c r="F170" s="28" t="s">
        <v>207</v>
      </c>
      <c r="G170" s="29">
        <v>1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985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183</v>
      </c>
      <c r="E171" s="27" t="s">
        <v>180</v>
      </c>
    </row>
    <row r="172">
      <c r="A172" s="1" t="s">
        <v>184</v>
      </c>
    </row>
    <row r="173" ht="38.25">
      <c r="A173" s="1" t="s">
        <v>185</v>
      </c>
      <c r="E173" s="27" t="s">
        <v>1998</v>
      </c>
    </row>
    <row r="174">
      <c r="A174" s="1" t="s">
        <v>178</v>
      </c>
      <c r="B174" s="1">
        <v>39</v>
      </c>
      <c r="C174" s="26" t="s">
        <v>5088</v>
      </c>
      <c r="D174" t="s">
        <v>180</v>
      </c>
      <c r="E174" s="27" t="s">
        <v>5089</v>
      </c>
      <c r="F174" s="28" t="s">
        <v>207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985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</row>
    <row r="177" ht="38.25">
      <c r="A177" s="1" t="s">
        <v>185</v>
      </c>
      <c r="E177" s="27" t="s">
        <v>1998</v>
      </c>
    </row>
    <row r="178">
      <c r="A178" s="1" t="s">
        <v>178</v>
      </c>
      <c r="B178" s="1">
        <v>40</v>
      </c>
      <c r="C178" s="26" t="s">
        <v>939</v>
      </c>
      <c r="D178" t="s">
        <v>180</v>
      </c>
      <c r="E178" s="27" t="s">
        <v>940</v>
      </c>
      <c r="F178" s="28" t="s">
        <v>182</v>
      </c>
      <c r="G178" s="29">
        <v>430.07999999999998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985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5090</v>
      </c>
    </row>
    <row r="180" ht="51">
      <c r="A180" s="1" t="s">
        <v>184</v>
      </c>
      <c r="E180" s="33" t="s">
        <v>5091</v>
      </c>
    </row>
    <row r="181" ht="357">
      <c r="A181" s="1" t="s">
        <v>185</v>
      </c>
      <c r="E181" s="27" t="s">
        <v>1047</v>
      </c>
    </row>
    <row r="182">
      <c r="A182" s="1" t="s">
        <v>178</v>
      </c>
      <c r="B182" s="1">
        <v>41</v>
      </c>
      <c r="C182" s="26" t="s">
        <v>2073</v>
      </c>
      <c r="D182" t="s">
        <v>180</v>
      </c>
      <c r="E182" s="27" t="s">
        <v>2074</v>
      </c>
      <c r="F182" s="28" t="s">
        <v>194</v>
      </c>
      <c r="G182" s="29">
        <v>114.8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180</v>
      </c>
    </row>
    <row r="184">
      <c r="A184" s="1" t="s">
        <v>184</v>
      </c>
      <c r="E184" s="33" t="s">
        <v>5092</v>
      </c>
    </row>
    <row r="185" ht="51">
      <c r="A185" s="1" t="s">
        <v>185</v>
      </c>
      <c r="E185" s="27" t="s">
        <v>2002</v>
      </c>
    </row>
    <row r="186">
      <c r="A186" s="1" t="s">
        <v>178</v>
      </c>
      <c r="B186" s="1">
        <v>42</v>
      </c>
      <c r="C186" s="26" t="s">
        <v>2003</v>
      </c>
      <c r="D186" t="s">
        <v>180</v>
      </c>
      <c r="E186" s="27" t="s">
        <v>2004</v>
      </c>
      <c r="F186" s="28" t="s">
        <v>194</v>
      </c>
      <c r="G186" s="29">
        <v>278.10000000000002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180</v>
      </c>
    </row>
    <row r="188">
      <c r="A188" s="1" t="s">
        <v>184</v>
      </c>
      <c r="E188" s="33" t="s">
        <v>5093</v>
      </c>
    </row>
    <row r="189" ht="51">
      <c r="A189" s="1" t="s">
        <v>185</v>
      </c>
      <c r="E189" s="27" t="s">
        <v>2002</v>
      </c>
    </row>
    <row r="190">
      <c r="A190" s="1" t="s">
        <v>178</v>
      </c>
      <c r="B190" s="1">
        <v>43</v>
      </c>
      <c r="C190" s="26" t="s">
        <v>2210</v>
      </c>
      <c r="D190" t="s">
        <v>180</v>
      </c>
      <c r="E190" s="27" t="s">
        <v>2211</v>
      </c>
      <c r="F190" s="28" t="s">
        <v>194</v>
      </c>
      <c r="G190" s="29">
        <v>63.299999999999997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180</v>
      </c>
    </row>
    <row r="192">
      <c r="A192" s="1" t="s">
        <v>184</v>
      </c>
      <c r="E192" s="33" t="s">
        <v>5094</v>
      </c>
    </row>
    <row r="193" ht="51">
      <c r="A193" s="1" t="s">
        <v>185</v>
      </c>
      <c r="E193" s="27" t="s">
        <v>2002</v>
      </c>
    </row>
    <row r="194">
      <c r="A194" s="1" t="s">
        <v>178</v>
      </c>
      <c r="B194" s="1">
        <v>44</v>
      </c>
      <c r="C194" s="26" t="s">
        <v>2213</v>
      </c>
      <c r="D194" t="s">
        <v>180</v>
      </c>
      <c r="E194" s="27" t="s">
        <v>2214</v>
      </c>
      <c r="F194" s="28" t="s">
        <v>194</v>
      </c>
      <c r="G194" s="29">
        <v>194.80000000000001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985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183</v>
      </c>
      <c r="E195" s="27" t="s">
        <v>180</v>
      </c>
    </row>
    <row r="196">
      <c r="A196" s="1" t="s">
        <v>184</v>
      </c>
      <c r="E196" s="33" t="s">
        <v>5095</v>
      </c>
    </row>
    <row r="197" ht="51">
      <c r="A197" s="1" t="s">
        <v>185</v>
      </c>
      <c r="E197" s="27" t="s">
        <v>2002</v>
      </c>
    </row>
    <row r="198">
      <c r="A198" s="1" t="s">
        <v>178</v>
      </c>
      <c r="B198" s="1">
        <v>45</v>
      </c>
      <c r="C198" s="26" t="s">
        <v>2409</v>
      </c>
      <c r="D198" t="s">
        <v>180</v>
      </c>
      <c r="E198" s="27" t="s">
        <v>2410</v>
      </c>
      <c r="F198" s="28" t="s">
        <v>194</v>
      </c>
      <c r="G198" s="29">
        <v>165.80000000000001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985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183</v>
      </c>
      <c r="E199" s="27" t="s">
        <v>180</v>
      </c>
    </row>
    <row r="200">
      <c r="A200" s="1" t="s">
        <v>184</v>
      </c>
      <c r="E200" s="33" t="s">
        <v>5096</v>
      </c>
    </row>
    <row r="201" ht="51">
      <c r="A201" s="1" t="s">
        <v>185</v>
      </c>
      <c r="E201" s="27" t="s">
        <v>2002</v>
      </c>
    </row>
    <row r="202">
      <c r="A202" s="1" t="s">
        <v>178</v>
      </c>
      <c r="B202" s="1">
        <v>46</v>
      </c>
      <c r="C202" s="26" t="s">
        <v>2412</v>
      </c>
      <c r="D202" t="s">
        <v>180</v>
      </c>
      <c r="E202" s="27" t="s">
        <v>2413</v>
      </c>
      <c r="F202" s="28" t="s">
        <v>194</v>
      </c>
      <c r="G202" s="29">
        <v>58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985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183</v>
      </c>
      <c r="E203" s="27" t="s">
        <v>180</v>
      </c>
    </row>
    <row r="204">
      <c r="A204" s="1" t="s">
        <v>184</v>
      </c>
      <c r="E204" s="33" t="s">
        <v>5097</v>
      </c>
    </row>
    <row r="205" ht="51">
      <c r="A205" s="1" t="s">
        <v>185</v>
      </c>
      <c r="E205" s="27" t="s">
        <v>2002</v>
      </c>
    </row>
    <row r="206">
      <c r="A206" s="1" t="s">
        <v>178</v>
      </c>
      <c r="B206" s="1">
        <v>47</v>
      </c>
      <c r="C206" s="26" t="s">
        <v>2222</v>
      </c>
      <c r="D206" t="s">
        <v>180</v>
      </c>
      <c r="E206" s="27" t="s">
        <v>2223</v>
      </c>
      <c r="F206" s="28" t="s">
        <v>194</v>
      </c>
      <c r="G206" s="29">
        <v>114.8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985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183</v>
      </c>
      <c r="E207" s="27" t="s">
        <v>180</v>
      </c>
    </row>
    <row r="208">
      <c r="A208" s="1" t="s">
        <v>184</v>
      </c>
      <c r="E208" s="33" t="s">
        <v>5092</v>
      </c>
    </row>
    <row r="209" ht="25.5">
      <c r="A209" s="1" t="s">
        <v>185</v>
      </c>
      <c r="E209" s="27" t="s">
        <v>2224</v>
      </c>
    </row>
    <row r="210">
      <c r="A210" s="1" t="s">
        <v>178</v>
      </c>
      <c r="B210" s="1">
        <v>48</v>
      </c>
      <c r="C210" s="26" t="s">
        <v>2415</v>
      </c>
      <c r="D210" t="s">
        <v>180</v>
      </c>
      <c r="E210" s="27" t="s">
        <v>2416</v>
      </c>
      <c r="F210" s="28" t="s">
        <v>194</v>
      </c>
      <c r="G210" s="29">
        <v>278.10000000000002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985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183</v>
      </c>
      <c r="E211" s="27" t="s">
        <v>180</v>
      </c>
    </row>
    <row r="212">
      <c r="A212" s="1" t="s">
        <v>184</v>
      </c>
      <c r="E212" s="33" t="s">
        <v>5098</v>
      </c>
    </row>
    <row r="213" ht="25.5">
      <c r="A213" s="1" t="s">
        <v>185</v>
      </c>
      <c r="E213" s="27" t="s">
        <v>2224</v>
      </c>
    </row>
    <row r="214">
      <c r="A214" s="1" t="s">
        <v>178</v>
      </c>
      <c r="B214" s="1">
        <v>49</v>
      </c>
      <c r="C214" s="26" t="s">
        <v>2227</v>
      </c>
      <c r="D214" t="s">
        <v>180</v>
      </c>
      <c r="E214" s="27" t="s">
        <v>2228</v>
      </c>
      <c r="F214" s="28" t="s">
        <v>194</v>
      </c>
      <c r="G214" s="29">
        <v>844.79999999999995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985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183</v>
      </c>
      <c r="E215" s="27" t="s">
        <v>180</v>
      </c>
    </row>
    <row r="216">
      <c r="A216" s="1" t="s">
        <v>184</v>
      </c>
      <c r="E216" s="33" t="s">
        <v>5099</v>
      </c>
    </row>
    <row r="217" ht="25.5">
      <c r="A217" s="1" t="s">
        <v>185</v>
      </c>
      <c r="E217" s="27" t="s">
        <v>2230</v>
      </c>
    </row>
    <row r="218">
      <c r="A218" s="1" t="s">
        <v>178</v>
      </c>
      <c r="B218" s="1">
        <v>50</v>
      </c>
      <c r="C218" s="26" t="s">
        <v>2009</v>
      </c>
      <c r="D218" t="s">
        <v>180</v>
      </c>
      <c r="E218" s="27" t="s">
        <v>2010</v>
      </c>
      <c r="F218" s="28" t="s">
        <v>207</v>
      </c>
      <c r="G218" s="29">
        <v>3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985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183</v>
      </c>
      <c r="E219" s="27" t="s">
        <v>180</v>
      </c>
    </row>
    <row r="220">
      <c r="A220" s="1" t="s">
        <v>184</v>
      </c>
      <c r="E220" s="33" t="s">
        <v>962</v>
      </c>
    </row>
    <row r="221">
      <c r="A221" s="1" t="s">
        <v>185</v>
      </c>
      <c r="E221" s="27" t="s">
        <v>2012</v>
      </c>
    </row>
    <row r="222">
      <c r="A222" s="1" t="s">
        <v>178</v>
      </c>
      <c r="B222" s="1">
        <v>62</v>
      </c>
      <c r="C222" s="26" t="s">
        <v>2231</v>
      </c>
      <c r="D222" t="s">
        <v>180</v>
      </c>
      <c r="E222" s="27" t="s">
        <v>2232</v>
      </c>
      <c r="F222" s="28" t="s">
        <v>194</v>
      </c>
      <c r="G222" s="29">
        <v>73.040000000000006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985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183</v>
      </c>
      <c r="E223" s="27" t="s">
        <v>5100</v>
      </c>
    </row>
    <row r="224">
      <c r="A224" s="1" t="s">
        <v>184</v>
      </c>
      <c r="E224" s="33" t="s">
        <v>5101</v>
      </c>
    </row>
    <row r="225" ht="255">
      <c r="A225" s="1" t="s">
        <v>185</v>
      </c>
      <c r="E225" s="27" t="s">
        <v>2122</v>
      </c>
    </row>
    <row r="226">
      <c r="A226" s="1" t="s">
        <v>178</v>
      </c>
      <c r="B226" s="1">
        <v>63</v>
      </c>
      <c r="C226" s="26" t="s">
        <v>2234</v>
      </c>
      <c r="D226" t="s">
        <v>180</v>
      </c>
      <c r="E226" s="27" t="s">
        <v>2235</v>
      </c>
      <c r="F226" s="28" t="s">
        <v>194</v>
      </c>
      <c r="G226" s="29">
        <v>6.8200000000000003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985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183</v>
      </c>
      <c r="E227" s="27" t="s">
        <v>5102</v>
      </c>
    </row>
    <row r="228">
      <c r="A228" s="1" t="s">
        <v>184</v>
      </c>
      <c r="E228" s="33" t="s">
        <v>5103</v>
      </c>
    </row>
    <row r="229" ht="255">
      <c r="A229" s="1" t="s">
        <v>185</v>
      </c>
      <c r="E229" s="27" t="s">
        <v>2122</v>
      </c>
    </row>
    <row r="230">
      <c r="A230" s="1" t="s">
        <v>178</v>
      </c>
      <c r="B230" s="1">
        <v>64</v>
      </c>
      <c r="C230" s="26" t="s">
        <v>2237</v>
      </c>
      <c r="D230" t="s">
        <v>180</v>
      </c>
      <c r="E230" s="27" t="s">
        <v>627</v>
      </c>
      <c r="F230" s="28" t="s">
        <v>194</v>
      </c>
      <c r="G230" s="29">
        <v>209.44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985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183</v>
      </c>
      <c r="E231" s="27" t="s">
        <v>2432</v>
      </c>
    </row>
    <row r="232">
      <c r="A232" s="1" t="s">
        <v>184</v>
      </c>
      <c r="E232" s="33" t="s">
        <v>5104</v>
      </c>
    </row>
    <row r="233" ht="255">
      <c r="A233" s="1" t="s">
        <v>185</v>
      </c>
      <c r="E233" s="27" t="s">
        <v>2122</v>
      </c>
    </row>
    <row r="234">
      <c r="A234" s="1" t="s">
        <v>178</v>
      </c>
      <c r="B234" s="1">
        <v>65</v>
      </c>
      <c r="C234" s="26" t="s">
        <v>5105</v>
      </c>
      <c r="D234" t="s">
        <v>180</v>
      </c>
      <c r="E234" s="27" t="s">
        <v>5106</v>
      </c>
      <c r="F234" s="28" t="s">
        <v>194</v>
      </c>
      <c r="G234" s="29">
        <v>105.38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985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183</v>
      </c>
      <c r="E235" s="27" t="s">
        <v>5107</v>
      </c>
    </row>
    <row r="236">
      <c r="A236" s="1" t="s">
        <v>184</v>
      </c>
      <c r="E236" s="33" t="s">
        <v>5108</v>
      </c>
    </row>
    <row r="237" ht="255">
      <c r="A237" s="1" t="s">
        <v>185</v>
      </c>
      <c r="E237" s="27" t="s">
        <v>2122</v>
      </c>
    </row>
    <row r="238">
      <c r="A238" s="1" t="s">
        <v>178</v>
      </c>
      <c r="B238" s="1">
        <v>66</v>
      </c>
      <c r="C238" s="26" t="s">
        <v>5109</v>
      </c>
      <c r="D238" t="s">
        <v>180</v>
      </c>
      <c r="E238" s="27" t="s">
        <v>2364</v>
      </c>
      <c r="F238" s="28" t="s">
        <v>194</v>
      </c>
      <c r="G238" s="29">
        <v>77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985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183</v>
      </c>
      <c r="E239" s="27" t="s">
        <v>5110</v>
      </c>
    </row>
    <row r="240">
      <c r="A240" s="1" t="s">
        <v>184</v>
      </c>
      <c r="E240" s="33" t="s">
        <v>5111</v>
      </c>
    </row>
    <row r="241" ht="255">
      <c r="A241" s="1" t="s">
        <v>185</v>
      </c>
      <c r="E241" s="27" t="s">
        <v>2122</v>
      </c>
    </row>
    <row r="242">
      <c r="A242" s="1" t="s">
        <v>178</v>
      </c>
      <c r="B242" s="1">
        <v>67</v>
      </c>
      <c r="C242" s="26" t="s">
        <v>2436</v>
      </c>
      <c r="D242" t="s">
        <v>180</v>
      </c>
      <c r="E242" s="27" t="s">
        <v>5112</v>
      </c>
      <c r="F242" s="28" t="s">
        <v>194</v>
      </c>
      <c r="G242" s="29">
        <v>63.799999999999997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985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183</v>
      </c>
      <c r="E243" s="27" t="s">
        <v>5113</v>
      </c>
    </row>
    <row r="244">
      <c r="A244" s="1" t="s">
        <v>184</v>
      </c>
      <c r="E244" s="33" t="s">
        <v>5114</v>
      </c>
    </row>
    <row r="245" ht="255">
      <c r="A245" s="1" t="s">
        <v>185</v>
      </c>
      <c r="E245" s="27" t="s">
        <v>2122</v>
      </c>
    </row>
    <row r="246">
      <c r="A246" s="1" t="s">
        <v>178</v>
      </c>
      <c r="B246" s="1">
        <v>68</v>
      </c>
      <c r="C246" s="26" t="s">
        <v>2251</v>
      </c>
      <c r="D246" t="s">
        <v>180</v>
      </c>
      <c r="E246" s="27" t="s">
        <v>2252</v>
      </c>
      <c r="F246" s="28" t="s">
        <v>207</v>
      </c>
      <c r="G246" s="29">
        <v>1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985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183</v>
      </c>
      <c r="E247" s="27" t="s">
        <v>2253</v>
      </c>
    </row>
    <row r="248">
      <c r="A248" s="1" t="s">
        <v>184</v>
      </c>
      <c r="E248" s="33" t="s">
        <v>961</v>
      </c>
    </row>
    <row r="249" ht="25.5">
      <c r="A249" s="1" t="s">
        <v>185</v>
      </c>
      <c r="E249" s="27" t="s">
        <v>2161</v>
      </c>
    </row>
    <row r="250">
      <c r="A250" s="1" t="s">
        <v>178</v>
      </c>
      <c r="B250" s="1">
        <v>69</v>
      </c>
      <c r="C250" s="26" t="s">
        <v>2254</v>
      </c>
      <c r="D250" t="s">
        <v>180</v>
      </c>
      <c r="E250" s="27" t="s">
        <v>5115</v>
      </c>
      <c r="F250" s="28" t="s">
        <v>207</v>
      </c>
      <c r="G250" s="29">
        <v>3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985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 ht="38.25">
      <c r="A251" s="1" t="s">
        <v>183</v>
      </c>
      <c r="E251" s="27" t="s">
        <v>5116</v>
      </c>
    </row>
    <row r="252">
      <c r="A252" s="1" t="s">
        <v>184</v>
      </c>
      <c r="E252" s="33" t="s">
        <v>962</v>
      </c>
    </row>
    <row r="253" ht="38.25">
      <c r="A253" s="1" t="s">
        <v>185</v>
      </c>
      <c r="E253" s="27" t="s">
        <v>2258</v>
      </c>
    </row>
    <row r="254">
      <c r="A254" s="1" t="s">
        <v>178</v>
      </c>
      <c r="B254" s="1">
        <v>70</v>
      </c>
      <c r="C254" s="26" t="s">
        <v>2450</v>
      </c>
      <c r="D254" t="s">
        <v>180</v>
      </c>
      <c r="E254" s="27" t="s">
        <v>5117</v>
      </c>
      <c r="F254" s="28" t="s">
        <v>194</v>
      </c>
      <c r="G254" s="29">
        <v>358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985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 ht="25.5">
      <c r="A255" s="1" t="s">
        <v>183</v>
      </c>
      <c r="E255" s="27" t="s">
        <v>5118</v>
      </c>
    </row>
    <row r="256">
      <c r="A256" s="1" t="s">
        <v>184</v>
      </c>
      <c r="E256" s="33" t="s">
        <v>5119</v>
      </c>
    </row>
    <row r="257" ht="357">
      <c r="A257" s="1" t="s">
        <v>185</v>
      </c>
      <c r="E257" s="27" t="s">
        <v>1047</v>
      </c>
    </row>
    <row r="258">
      <c r="A258" s="1" t="s">
        <v>175</v>
      </c>
      <c r="C258" s="22" t="s">
        <v>653</v>
      </c>
      <c r="E258" s="23" t="s">
        <v>1131</v>
      </c>
      <c r="L258" s="24">
        <f>SUMIFS(L259:L278,A259:A278,"P")</f>
        <v>0</v>
      </c>
      <c r="M258" s="24">
        <f>SUMIFS(M259:M278,A259:A278,"P")</f>
        <v>0</v>
      </c>
      <c r="N258" s="25"/>
    </row>
    <row r="259">
      <c r="A259" s="1" t="s">
        <v>178</v>
      </c>
      <c r="B259" s="1">
        <v>51</v>
      </c>
      <c r="C259" s="26" t="s">
        <v>2263</v>
      </c>
      <c r="D259" t="s">
        <v>180</v>
      </c>
      <c r="E259" s="27" t="s">
        <v>2264</v>
      </c>
      <c r="F259" s="28" t="s">
        <v>207</v>
      </c>
      <c r="G259" s="29">
        <v>6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985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183</v>
      </c>
      <c r="E260" s="27" t="s">
        <v>180</v>
      </c>
    </row>
    <row r="261">
      <c r="A261" s="1" t="s">
        <v>184</v>
      </c>
    </row>
    <row r="262" ht="38.25">
      <c r="A262" s="1" t="s">
        <v>185</v>
      </c>
      <c r="E262" s="27" t="s">
        <v>1988</v>
      </c>
    </row>
    <row r="263">
      <c r="A263" s="1" t="s">
        <v>178</v>
      </c>
      <c r="B263" s="1">
        <v>52</v>
      </c>
      <c r="C263" s="26" t="s">
        <v>2265</v>
      </c>
      <c r="D263" t="s">
        <v>180</v>
      </c>
      <c r="E263" s="27" t="s">
        <v>2266</v>
      </c>
      <c r="F263" s="28" t="s">
        <v>182</v>
      </c>
      <c r="G263" s="29">
        <v>35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985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183</v>
      </c>
      <c r="E264" s="27" t="s">
        <v>180</v>
      </c>
    </row>
    <row r="265">
      <c r="A265" s="1" t="s">
        <v>184</v>
      </c>
    </row>
    <row r="266" ht="102">
      <c r="A266" s="1" t="s">
        <v>185</v>
      </c>
      <c r="E266" s="27" t="s">
        <v>1330</v>
      </c>
    </row>
    <row r="267">
      <c r="A267" s="1" t="s">
        <v>178</v>
      </c>
      <c r="B267" s="1">
        <v>53</v>
      </c>
      <c r="C267" s="26" t="s">
        <v>2267</v>
      </c>
      <c r="D267" t="s">
        <v>180</v>
      </c>
      <c r="E267" s="27" t="s">
        <v>2268</v>
      </c>
      <c r="F267" s="28" t="s">
        <v>182</v>
      </c>
      <c r="G267" s="29">
        <v>2.3999999999999999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985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183</v>
      </c>
      <c r="E268" s="27" t="s">
        <v>180</v>
      </c>
    </row>
    <row r="269">
      <c r="A269" s="1" t="s">
        <v>184</v>
      </c>
    </row>
    <row r="270" ht="76.5">
      <c r="A270" s="1" t="s">
        <v>185</v>
      </c>
      <c r="E270" s="27" t="s">
        <v>2038</v>
      </c>
    </row>
    <row r="271">
      <c r="A271" s="1" t="s">
        <v>178</v>
      </c>
      <c r="B271" s="1">
        <v>54</v>
      </c>
      <c r="C271" s="26" t="s">
        <v>2269</v>
      </c>
      <c r="D271" t="s">
        <v>180</v>
      </c>
      <c r="E271" s="27" t="s">
        <v>2270</v>
      </c>
      <c r="F271" s="28" t="s">
        <v>194</v>
      </c>
      <c r="G271" s="29">
        <v>5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985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183</v>
      </c>
      <c r="E272" s="27" t="s">
        <v>180</v>
      </c>
    </row>
    <row r="273">
      <c r="A273" s="1" t="s">
        <v>184</v>
      </c>
      <c r="E273" s="33" t="s">
        <v>957</v>
      </c>
    </row>
    <row r="274" ht="76.5">
      <c r="A274" s="1" t="s">
        <v>185</v>
      </c>
      <c r="E274" s="27" t="s">
        <v>2038</v>
      </c>
    </row>
    <row r="275">
      <c r="A275" s="1" t="s">
        <v>178</v>
      </c>
      <c r="B275" s="1">
        <v>55</v>
      </c>
      <c r="C275" s="26" t="s">
        <v>5120</v>
      </c>
      <c r="D275" t="s">
        <v>180</v>
      </c>
      <c r="E275" s="27" t="s">
        <v>5121</v>
      </c>
      <c r="F275" s="28" t="s">
        <v>194</v>
      </c>
      <c r="G275" s="29">
        <v>280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985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183</v>
      </c>
      <c r="E276" s="27" t="s">
        <v>180</v>
      </c>
    </row>
    <row r="277">
      <c r="A277" s="1" t="s">
        <v>184</v>
      </c>
      <c r="E277" s="33" t="s">
        <v>5122</v>
      </c>
    </row>
    <row r="278" ht="76.5">
      <c r="A278" s="1" t="s">
        <v>185</v>
      </c>
      <c r="E278" s="27" t="s">
        <v>2038</v>
      </c>
    </row>
    <row r="279">
      <c r="A279" s="1" t="s">
        <v>175</v>
      </c>
      <c r="C279" s="22" t="s">
        <v>369</v>
      </c>
      <c r="E279" s="23" t="s">
        <v>855</v>
      </c>
      <c r="L279" s="24">
        <f>SUMIFS(L280:L295,A280:A295,"P")</f>
        <v>0</v>
      </c>
      <c r="M279" s="24">
        <f>SUMIFS(M280:M295,A280:A295,"P")</f>
        <v>0</v>
      </c>
      <c r="N279" s="25"/>
    </row>
    <row r="280" ht="25.5">
      <c r="A280" s="1" t="s">
        <v>178</v>
      </c>
      <c r="B280" s="1">
        <v>56</v>
      </c>
      <c r="C280" s="26" t="s">
        <v>666</v>
      </c>
      <c r="D280" t="s">
        <v>372</v>
      </c>
      <c r="E280" s="27" t="s">
        <v>667</v>
      </c>
      <c r="F280" s="28" t="s">
        <v>374</v>
      </c>
      <c r="G280" s="29">
        <v>3589.1979999999999</v>
      </c>
      <c r="H280" s="28">
        <v>0</v>
      </c>
      <c r="I280" s="30">
        <f>ROUND(G280*H280,P4)</f>
        <v>0</v>
      </c>
      <c r="L280" s="31">
        <v>0</v>
      </c>
      <c r="M280" s="24">
        <f>ROUND(G280*L280,P4)</f>
        <v>0</v>
      </c>
      <c r="N280" s="25" t="s">
        <v>985</v>
      </c>
      <c r="O280" s="32">
        <f>M280*AA280</f>
        <v>0</v>
      </c>
      <c r="P280" s="1">
        <v>3</v>
      </c>
      <c r="AA280" s="1">
        <f>IF(P280=1,$O$3,IF(P280=2,$O$4,$O$5))</f>
        <v>0</v>
      </c>
    </row>
    <row r="281" ht="38.25">
      <c r="A281" s="1" t="s">
        <v>183</v>
      </c>
      <c r="E281" s="27" t="s">
        <v>1554</v>
      </c>
    </row>
    <row r="282">
      <c r="A282" s="1" t="s">
        <v>184</v>
      </c>
      <c r="E282" s="33" t="s">
        <v>5123</v>
      </c>
    </row>
    <row r="283" ht="153">
      <c r="A283" s="1" t="s">
        <v>185</v>
      </c>
      <c r="E283" s="27" t="s">
        <v>859</v>
      </c>
    </row>
    <row r="284" ht="25.5">
      <c r="A284" s="1" t="s">
        <v>178</v>
      </c>
      <c r="B284" s="1">
        <v>57</v>
      </c>
      <c r="C284" s="26" t="s">
        <v>2042</v>
      </c>
      <c r="D284" t="s">
        <v>372</v>
      </c>
      <c r="E284" s="27" t="s">
        <v>2043</v>
      </c>
      <c r="F284" s="28" t="s">
        <v>374</v>
      </c>
      <c r="G284" s="29">
        <v>196.54400000000001</v>
      </c>
      <c r="H284" s="28">
        <v>0</v>
      </c>
      <c r="I284" s="30">
        <f>ROUND(G284*H284,P4)</f>
        <v>0</v>
      </c>
      <c r="L284" s="31">
        <v>0</v>
      </c>
      <c r="M284" s="24">
        <f>ROUND(G284*L284,P4)</f>
        <v>0</v>
      </c>
      <c r="N284" s="25" t="s">
        <v>985</v>
      </c>
      <c r="O284" s="32">
        <f>M284*AA284</f>
        <v>0</v>
      </c>
      <c r="P284" s="1">
        <v>3</v>
      </c>
      <c r="AA284" s="1">
        <f>IF(P284=1,$O$3,IF(P284=2,$O$4,$O$5))</f>
        <v>0</v>
      </c>
    </row>
    <row r="285" ht="38.25">
      <c r="A285" s="1" t="s">
        <v>183</v>
      </c>
      <c r="E285" s="27" t="s">
        <v>1791</v>
      </c>
    </row>
    <row r="286">
      <c r="A286" s="1" t="s">
        <v>184</v>
      </c>
      <c r="E286" s="33" t="s">
        <v>5124</v>
      </c>
    </row>
    <row r="287" ht="153">
      <c r="A287" s="1" t="s">
        <v>185</v>
      </c>
      <c r="E287" s="27" t="s">
        <v>859</v>
      </c>
    </row>
    <row r="288" ht="38.25">
      <c r="A288" s="1" t="s">
        <v>178</v>
      </c>
      <c r="B288" s="1">
        <v>58</v>
      </c>
      <c r="C288" s="26" t="s">
        <v>801</v>
      </c>
      <c r="D288" t="s">
        <v>372</v>
      </c>
      <c r="E288" s="27" t="s">
        <v>802</v>
      </c>
      <c r="F288" s="28" t="s">
        <v>374</v>
      </c>
      <c r="G288" s="29">
        <v>0.5</v>
      </c>
      <c r="H288" s="28">
        <v>0</v>
      </c>
      <c r="I288" s="30">
        <f>ROUND(G288*H288,P4)</f>
        <v>0</v>
      </c>
      <c r="L288" s="31">
        <v>0</v>
      </c>
      <c r="M288" s="24">
        <f>ROUND(G288*L288,P4)</f>
        <v>0</v>
      </c>
      <c r="N288" s="25" t="s">
        <v>985</v>
      </c>
      <c r="O288" s="32">
        <f>M288*AA288</f>
        <v>0</v>
      </c>
      <c r="P288" s="1">
        <v>3</v>
      </c>
      <c r="AA288" s="1">
        <f>IF(P288=1,$O$3,IF(P288=2,$O$4,$O$5))</f>
        <v>0</v>
      </c>
    </row>
    <row r="289" ht="38.25">
      <c r="A289" s="1" t="s">
        <v>183</v>
      </c>
      <c r="E289" s="27" t="s">
        <v>1791</v>
      </c>
    </row>
    <row r="290">
      <c r="A290" s="1" t="s">
        <v>184</v>
      </c>
      <c r="E290" s="33" t="s">
        <v>2467</v>
      </c>
    </row>
    <row r="291" ht="153">
      <c r="A291" s="1" t="s">
        <v>185</v>
      </c>
      <c r="E291" s="27" t="s">
        <v>859</v>
      </c>
    </row>
    <row r="292" ht="25.5">
      <c r="A292" s="1" t="s">
        <v>178</v>
      </c>
      <c r="B292" s="1">
        <v>59</v>
      </c>
      <c r="C292" s="26" t="s">
        <v>1521</v>
      </c>
      <c r="D292" t="s">
        <v>372</v>
      </c>
      <c r="E292" s="27" t="s">
        <v>1522</v>
      </c>
      <c r="F292" s="28" t="s">
        <v>374</v>
      </c>
      <c r="G292" s="29">
        <v>6.2999999999999998</v>
      </c>
      <c r="H292" s="28">
        <v>0</v>
      </c>
      <c r="I292" s="30">
        <f>ROUND(G292*H292,P4)</f>
        <v>0</v>
      </c>
      <c r="L292" s="31">
        <v>0</v>
      </c>
      <c r="M292" s="24">
        <f>ROUND(G292*L292,P4)</f>
        <v>0</v>
      </c>
      <c r="N292" s="25" t="s">
        <v>985</v>
      </c>
      <c r="O292" s="32">
        <f>M292*AA292</f>
        <v>0</v>
      </c>
      <c r="P292" s="1">
        <v>3</v>
      </c>
      <c r="AA292" s="1">
        <f>IF(P292=1,$O$3,IF(P292=2,$O$4,$O$5))</f>
        <v>0</v>
      </c>
    </row>
    <row r="293" ht="38.25">
      <c r="A293" s="1" t="s">
        <v>183</v>
      </c>
      <c r="E293" s="27" t="s">
        <v>1792</v>
      </c>
    </row>
    <row r="294">
      <c r="A294" s="1" t="s">
        <v>184</v>
      </c>
      <c r="E294" s="33" t="s">
        <v>5125</v>
      </c>
    </row>
    <row r="295" ht="153">
      <c r="A295" s="1" t="s">
        <v>185</v>
      </c>
      <c r="E295" s="27" t="s">
        <v>859</v>
      </c>
    </row>
  </sheetData>
  <sheetProtection sheet="1" objects="1" scenarios="1" spinCount="100000" saltValue="eK1jmd2f67dGk9hZgp1IXv7kZVfVfSYgCWi/2HLPXrcKq6h/nxLhbOaTLggjs+g8OgS4G840vojWilQjY/PLFA==" hashValue="QsXE/6Xfl3nUsudPh+s3wYGS0DAMcKjbuz+VsYifDJTrnDMSpy6rld5BvmSBqR0P1JsuqOhi2tB/ShV5Br3g+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COUNTIFS(L8:L49,"=0",A8:A49,"P")+COUNTIFS(L8:L49,"",A8:A49,"P")+SUM(Q8:Q49)</f>
        <v>0</v>
      </c>
    </row>
    <row r="8">
      <c r="A8" s="1" t="s">
        <v>173</v>
      </c>
      <c r="C8" s="22" t="s">
        <v>830</v>
      </c>
      <c r="E8" s="23" t="s">
        <v>27</v>
      </c>
      <c r="L8" s="24">
        <f>L9+L26+L39+L44</f>
        <v>0</v>
      </c>
      <c r="M8" s="24">
        <f>M9+M26+M39+M44</f>
        <v>0</v>
      </c>
      <c r="N8" s="25"/>
    </row>
    <row r="9">
      <c r="A9" s="1" t="s">
        <v>175</v>
      </c>
      <c r="C9" s="22" t="s">
        <v>831</v>
      </c>
      <c r="E9" s="23" t="s">
        <v>832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1</v>
      </c>
      <c r="C10" s="26" t="s">
        <v>833</v>
      </c>
      <c r="D10" t="s">
        <v>180</v>
      </c>
      <c r="E10" s="27" t="s">
        <v>834</v>
      </c>
      <c r="F10" s="28" t="s">
        <v>201</v>
      </c>
      <c r="G10" s="29">
        <v>5</v>
      </c>
      <c r="H10" s="28">
        <v>0.040280000000000003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 ht="25.5">
      <c r="A12" s="1" t="s">
        <v>184</v>
      </c>
      <c r="E12" s="33" t="s">
        <v>836</v>
      </c>
    </row>
    <row r="13">
      <c r="A13" s="1" t="s">
        <v>185</v>
      </c>
      <c r="E13" s="27" t="s">
        <v>180</v>
      </c>
    </row>
    <row r="14">
      <c r="A14" s="1" t="s">
        <v>178</v>
      </c>
      <c r="B14" s="1">
        <v>2</v>
      </c>
      <c r="C14" s="26" t="s">
        <v>837</v>
      </c>
      <c r="D14" t="s">
        <v>180</v>
      </c>
      <c r="E14" s="27" t="s">
        <v>838</v>
      </c>
      <c r="F14" s="28" t="s">
        <v>201</v>
      </c>
      <c r="G14" s="29">
        <v>192</v>
      </c>
      <c r="H14" s="28">
        <v>0.036110000000000003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 ht="38.25">
      <c r="A16" s="1" t="s">
        <v>184</v>
      </c>
      <c r="E16" s="33" t="s">
        <v>839</v>
      </c>
    </row>
    <row r="17">
      <c r="A17" s="1" t="s">
        <v>185</v>
      </c>
      <c r="E17" s="27" t="s">
        <v>180</v>
      </c>
    </row>
    <row r="18">
      <c r="A18" s="1" t="s">
        <v>178</v>
      </c>
      <c r="B18" s="1">
        <v>3</v>
      </c>
      <c r="C18" s="26" t="s">
        <v>840</v>
      </c>
      <c r="D18" t="s">
        <v>180</v>
      </c>
      <c r="E18" s="27" t="s">
        <v>841</v>
      </c>
      <c r="F18" s="28" t="s">
        <v>201</v>
      </c>
      <c r="G18" s="29">
        <v>197</v>
      </c>
      <c r="H18" s="28">
        <v>0.00025999999999999998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 ht="25.5">
      <c r="A20" s="1" t="s">
        <v>184</v>
      </c>
      <c r="E20" s="33" t="s">
        <v>842</v>
      </c>
    </row>
    <row r="21">
      <c r="A21" s="1" t="s">
        <v>185</v>
      </c>
      <c r="E21" s="27" t="s">
        <v>180</v>
      </c>
    </row>
    <row r="22">
      <c r="A22" s="1" t="s">
        <v>178</v>
      </c>
      <c r="B22" s="1">
        <v>8</v>
      </c>
      <c r="C22" s="26" t="s">
        <v>843</v>
      </c>
      <c r="D22" t="s">
        <v>180</v>
      </c>
      <c r="E22" s="27" t="s">
        <v>844</v>
      </c>
      <c r="F22" s="28" t="s">
        <v>374</v>
      </c>
      <c r="G22" s="29">
        <v>7.1859999999999999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845</v>
      </c>
    </row>
    <row r="25">
      <c r="A25" s="1" t="s">
        <v>185</v>
      </c>
      <c r="E25" s="27" t="s">
        <v>180</v>
      </c>
    </row>
    <row r="26">
      <c r="A26" s="1" t="s">
        <v>175</v>
      </c>
      <c r="C26" s="22" t="s">
        <v>653</v>
      </c>
      <c r="E26" s="23" t="s">
        <v>654</v>
      </c>
      <c r="L26" s="24">
        <f>SUMIFS(L27:L38,A27:A38,"P")</f>
        <v>0</v>
      </c>
      <c r="M26" s="24">
        <f>SUMIFS(M27:M38,A27:A38,"P")</f>
        <v>0</v>
      </c>
      <c r="N26" s="25"/>
    </row>
    <row r="27">
      <c r="A27" s="1" t="s">
        <v>178</v>
      </c>
      <c r="B27" s="1">
        <v>4</v>
      </c>
      <c r="C27" s="26" t="s">
        <v>846</v>
      </c>
      <c r="D27" t="s">
        <v>180</v>
      </c>
      <c r="E27" s="27" t="s">
        <v>847</v>
      </c>
      <c r="F27" s="28" t="s">
        <v>201</v>
      </c>
      <c r="G27" s="29">
        <v>45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835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25.5">
      <c r="A29" s="1" t="s">
        <v>184</v>
      </c>
      <c r="E29" s="33" t="s">
        <v>848</v>
      </c>
    </row>
    <row r="30">
      <c r="A30" s="1" t="s">
        <v>185</v>
      </c>
      <c r="E30" s="27" t="s">
        <v>180</v>
      </c>
    </row>
    <row r="31">
      <c r="A31" s="1" t="s">
        <v>178</v>
      </c>
      <c r="B31" s="1">
        <v>5</v>
      </c>
      <c r="C31" s="26" t="s">
        <v>849</v>
      </c>
      <c r="D31" t="s">
        <v>180</v>
      </c>
      <c r="E31" s="27" t="s">
        <v>850</v>
      </c>
      <c r="F31" s="28" t="s">
        <v>201</v>
      </c>
      <c r="G31" s="29">
        <v>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38.25">
      <c r="A33" s="1" t="s">
        <v>184</v>
      </c>
      <c r="E33" s="33" t="s">
        <v>851</v>
      </c>
    </row>
    <row r="34">
      <c r="A34" s="1" t="s">
        <v>185</v>
      </c>
      <c r="E34" s="27" t="s">
        <v>180</v>
      </c>
    </row>
    <row r="35">
      <c r="A35" s="1" t="s">
        <v>178</v>
      </c>
      <c r="B35" s="1">
        <v>6</v>
      </c>
      <c r="C35" s="26" t="s">
        <v>852</v>
      </c>
      <c r="D35" t="s">
        <v>180</v>
      </c>
      <c r="E35" s="27" t="s">
        <v>853</v>
      </c>
      <c r="F35" s="28" t="s">
        <v>201</v>
      </c>
      <c r="G35" s="29">
        <v>147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183</v>
      </c>
      <c r="E36" s="27" t="s">
        <v>180</v>
      </c>
    </row>
    <row r="37" ht="165.75">
      <c r="A37" s="1" t="s">
        <v>184</v>
      </c>
      <c r="E37" s="33" t="s">
        <v>854</v>
      </c>
    </row>
    <row r="38">
      <c r="A38" s="1" t="s">
        <v>185</v>
      </c>
      <c r="E38" s="27" t="s">
        <v>180</v>
      </c>
    </row>
    <row r="39">
      <c r="A39" s="1" t="s">
        <v>175</v>
      </c>
      <c r="C39" s="22" t="s">
        <v>369</v>
      </c>
      <c r="E39" s="23" t="s">
        <v>855</v>
      </c>
      <c r="L39" s="24">
        <f>SUMIFS(L40:L43,A40:A43,"P")</f>
        <v>0</v>
      </c>
      <c r="M39" s="24">
        <f>SUMIFS(M40:M43,A40:A43,"P")</f>
        <v>0</v>
      </c>
      <c r="N39" s="25"/>
    </row>
    <row r="40" ht="38.25">
      <c r="A40" s="1" t="s">
        <v>178</v>
      </c>
      <c r="B40" s="1">
        <v>9</v>
      </c>
      <c r="C40" s="26" t="s">
        <v>856</v>
      </c>
      <c r="D40" t="s">
        <v>372</v>
      </c>
      <c r="E40" s="27" t="s">
        <v>857</v>
      </c>
      <c r="F40" s="28" t="s">
        <v>374</v>
      </c>
      <c r="G40" s="29">
        <v>9.2300000000000004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180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 ht="38.25">
      <c r="A42" s="1" t="s">
        <v>184</v>
      </c>
      <c r="E42" s="33" t="s">
        <v>858</v>
      </c>
    </row>
    <row r="43" ht="153">
      <c r="A43" s="1" t="s">
        <v>185</v>
      </c>
      <c r="E43" s="27" t="s">
        <v>859</v>
      </c>
    </row>
    <row r="44">
      <c r="A44" s="1" t="s">
        <v>175</v>
      </c>
      <c r="C44" s="22" t="s">
        <v>860</v>
      </c>
      <c r="E44" s="23" t="s">
        <v>861</v>
      </c>
      <c r="L44" s="24">
        <f>SUMIFS(L45:L48,A45:A48,"P")</f>
        <v>0</v>
      </c>
      <c r="M44" s="24">
        <f>SUMIFS(M45:M48,A45:A48,"P")</f>
        <v>0</v>
      </c>
      <c r="N44" s="25"/>
    </row>
    <row r="45" ht="25.5">
      <c r="A45" s="1" t="s">
        <v>178</v>
      </c>
      <c r="B45" s="1">
        <v>7</v>
      </c>
      <c r="C45" s="26" t="s">
        <v>862</v>
      </c>
      <c r="D45" t="s">
        <v>180</v>
      </c>
      <c r="E45" s="27" t="s">
        <v>863</v>
      </c>
      <c r="F45" s="28" t="s">
        <v>374</v>
      </c>
      <c r="G45" s="29">
        <v>11.468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835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183</v>
      </c>
      <c r="E46" s="27" t="s">
        <v>180</v>
      </c>
    </row>
    <row r="47">
      <c r="A47" s="1" t="s">
        <v>184</v>
      </c>
      <c r="E47" s="33" t="s">
        <v>864</v>
      </c>
    </row>
    <row r="48">
      <c r="A48" s="1" t="s">
        <v>185</v>
      </c>
      <c r="E48" s="27" t="s">
        <v>180</v>
      </c>
    </row>
  </sheetData>
  <sheetProtection sheet="1" objects="1" scenarios="1" spinCount="100000" saltValue="OOLOMOklErYBlmElhuYl8BoQO/yoOmHpdPu8n3MgPxmijKfL1BSk4LTrMotQ+4t+owGghg1h22kOkcPtN8l3ZA==" hashValue="ePFpQsdzpytn8OY9yr4pogH7A6i8UvzWBms1escdAmbaYq/kjn33D5JJVM13bwpBGHzY9XZYYWhk4Qcz/w1/S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COUNTIFS(L8:L23,"=0",A8:A23,"P")+COUNTIFS(L8:L23,"",A8:A23,"P")+SUM(Q8:Q23)</f>
        <v>0</v>
      </c>
    </row>
    <row r="8">
      <c r="A8" s="1" t="s">
        <v>173</v>
      </c>
      <c r="C8" s="22" t="s">
        <v>865</v>
      </c>
      <c r="E8" s="23" t="s">
        <v>31</v>
      </c>
      <c r="L8" s="24">
        <f>L9+L18</f>
        <v>0</v>
      </c>
      <c r="M8" s="24">
        <f>M9+M18</f>
        <v>0</v>
      </c>
      <c r="N8" s="25"/>
    </row>
    <row r="9">
      <c r="A9" s="1" t="s">
        <v>175</v>
      </c>
      <c r="C9" s="22" t="s">
        <v>653</v>
      </c>
      <c r="E9" s="23" t="s">
        <v>654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178</v>
      </c>
      <c r="B10" s="1">
        <v>1</v>
      </c>
      <c r="C10" s="26" t="s">
        <v>655</v>
      </c>
      <c r="D10" t="s">
        <v>180</v>
      </c>
      <c r="E10" s="27" t="s">
        <v>656</v>
      </c>
      <c r="F10" s="28" t="s">
        <v>182</v>
      </c>
      <c r="G10" s="29">
        <v>28.800000000000001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866</v>
      </c>
    </row>
    <row r="13" ht="140.25">
      <c r="A13" s="1" t="s">
        <v>185</v>
      </c>
      <c r="E13" s="27" t="s">
        <v>867</v>
      </c>
    </row>
    <row r="14" ht="25.5">
      <c r="A14" s="1" t="s">
        <v>178</v>
      </c>
      <c r="B14" s="1">
        <v>3</v>
      </c>
      <c r="C14" s="26" t="s">
        <v>868</v>
      </c>
      <c r="D14" t="s">
        <v>180</v>
      </c>
      <c r="E14" s="27" t="s">
        <v>869</v>
      </c>
      <c r="F14" s="28" t="s">
        <v>201</v>
      </c>
      <c r="G14" s="29">
        <v>140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870</v>
      </c>
    </row>
    <row r="17">
      <c r="A17" s="1" t="s">
        <v>185</v>
      </c>
      <c r="E17" s="27" t="s">
        <v>180</v>
      </c>
    </row>
    <row r="18">
      <c r="A18" s="1" t="s">
        <v>175</v>
      </c>
      <c r="C18" s="22" t="s">
        <v>369</v>
      </c>
      <c r="E18" s="23" t="s">
        <v>370</v>
      </c>
      <c r="L18" s="24">
        <f>SUMIFS(L19:L22,A19:A22,"P")</f>
        <v>0</v>
      </c>
      <c r="M18" s="24">
        <f>SUMIFS(M19:M22,A19:A22,"P")</f>
        <v>0</v>
      </c>
      <c r="N18" s="25"/>
    </row>
    <row r="19" ht="38.25">
      <c r="A19" s="1" t="s">
        <v>178</v>
      </c>
      <c r="B19" s="1">
        <v>2</v>
      </c>
      <c r="C19" s="26" t="s">
        <v>371</v>
      </c>
      <c r="D19" t="s">
        <v>372</v>
      </c>
      <c r="E19" s="27" t="s">
        <v>373</v>
      </c>
      <c r="F19" s="28" t="s">
        <v>374</v>
      </c>
      <c r="G19" s="29">
        <v>63.399999999999999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180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183</v>
      </c>
      <c r="E20" s="27" t="s">
        <v>180</v>
      </c>
    </row>
    <row r="21">
      <c r="A21" s="1" t="s">
        <v>184</v>
      </c>
      <c r="E21" s="33" t="s">
        <v>871</v>
      </c>
    </row>
    <row r="22">
      <c r="A22" s="1" t="s">
        <v>185</v>
      </c>
      <c r="E22" s="27" t="s">
        <v>180</v>
      </c>
    </row>
  </sheetData>
  <sheetProtection sheet="1" objects="1" scenarios="1" spinCount="100000" saltValue="CncK0mWb8bNoQJ4HCq83L0Dgm7C8HppSnDDqo0If/fnTPtzRogbQwHcsbNXsakCV3WGIhSfgUBLozT0ZmHnVng==" hashValue="OQk404yCsWiXW5U4FczS+Wmyj72oJ+LadZ455Ie7v/s8wAWZWBPfKgm6bBFSLPdGEWhQ+O2weAIuaCcRnYvS1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28</v>
      </c>
      <c r="M3" s="20">
        <f>Rekapitulace!C18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28</v>
      </c>
      <c r="D4" s="1"/>
      <c r="E4" s="17" t="s">
        <v>29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COUNTIFS(L8:L146,"=0",A8:A146,"P")+COUNTIFS(L8:L146,"",A8:A146,"P")+SUM(Q8:Q146)</f>
        <v>0</v>
      </c>
    </row>
    <row r="8">
      <c r="A8" s="1" t="s">
        <v>173</v>
      </c>
      <c r="C8" s="22" t="s">
        <v>872</v>
      </c>
      <c r="E8" s="23" t="s">
        <v>33</v>
      </c>
      <c r="L8" s="24">
        <f>L9+L42+L47+L84+L137</f>
        <v>0</v>
      </c>
      <c r="M8" s="24">
        <f>M9+M42+M47+M84+M137</f>
        <v>0</v>
      </c>
      <c r="N8" s="25"/>
    </row>
    <row r="9">
      <c r="A9" s="1" t="s">
        <v>175</v>
      </c>
      <c r="C9" s="22" t="s">
        <v>176</v>
      </c>
      <c r="E9" s="23" t="s">
        <v>177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178</v>
      </c>
      <c r="B10" s="1">
        <v>1</v>
      </c>
      <c r="C10" s="26" t="s">
        <v>873</v>
      </c>
      <c r="D10" t="s">
        <v>180</v>
      </c>
      <c r="E10" s="27" t="s">
        <v>874</v>
      </c>
      <c r="F10" s="28" t="s">
        <v>182</v>
      </c>
      <c r="G10" s="29">
        <v>1.3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565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875</v>
      </c>
    </row>
    <row r="13" ht="102">
      <c r="A13" s="1" t="s">
        <v>185</v>
      </c>
      <c r="E13" s="27" t="s">
        <v>876</v>
      </c>
    </row>
    <row r="14">
      <c r="A14" s="1" t="s">
        <v>178</v>
      </c>
      <c r="B14" s="1">
        <v>2</v>
      </c>
      <c r="C14" s="26" t="s">
        <v>877</v>
      </c>
      <c r="D14" t="s">
        <v>180</v>
      </c>
      <c r="E14" s="27" t="s">
        <v>878</v>
      </c>
      <c r="F14" s="28" t="s">
        <v>182</v>
      </c>
      <c r="G14" s="29">
        <v>0.22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565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180</v>
      </c>
    </row>
    <row r="16">
      <c r="A16" s="1" t="s">
        <v>184</v>
      </c>
      <c r="E16" s="33" t="s">
        <v>879</v>
      </c>
    </row>
    <row r="17" ht="102">
      <c r="A17" s="1" t="s">
        <v>185</v>
      </c>
      <c r="E17" s="27" t="s">
        <v>876</v>
      </c>
    </row>
    <row r="18">
      <c r="A18" s="1" t="s">
        <v>178</v>
      </c>
      <c r="B18" s="1">
        <v>3</v>
      </c>
      <c r="C18" s="26" t="s">
        <v>880</v>
      </c>
      <c r="D18" t="s">
        <v>180</v>
      </c>
      <c r="E18" s="27" t="s">
        <v>881</v>
      </c>
      <c r="F18" s="28" t="s">
        <v>182</v>
      </c>
      <c r="G18" s="29">
        <v>3.5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565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882</v>
      </c>
    </row>
    <row r="21" ht="395.25">
      <c r="A21" s="1" t="s">
        <v>185</v>
      </c>
      <c r="E21" s="27" t="s">
        <v>883</v>
      </c>
    </row>
    <row r="22">
      <c r="A22" s="1" t="s">
        <v>178</v>
      </c>
      <c r="B22" s="1">
        <v>4</v>
      </c>
      <c r="C22" s="26" t="s">
        <v>884</v>
      </c>
      <c r="D22" t="s">
        <v>180</v>
      </c>
      <c r="E22" s="27" t="s">
        <v>885</v>
      </c>
      <c r="F22" s="28" t="s">
        <v>182</v>
      </c>
      <c r="G22" s="29">
        <v>6.7999999999999998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565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886</v>
      </c>
    </row>
    <row r="25" ht="318.75">
      <c r="A25" s="1" t="s">
        <v>185</v>
      </c>
      <c r="E25" s="27" t="s">
        <v>887</v>
      </c>
    </row>
    <row r="26">
      <c r="A26" s="1" t="s">
        <v>178</v>
      </c>
      <c r="B26" s="1">
        <v>5</v>
      </c>
      <c r="C26" s="26" t="s">
        <v>888</v>
      </c>
      <c r="D26" t="s">
        <v>180</v>
      </c>
      <c r="E26" s="27" t="s">
        <v>889</v>
      </c>
      <c r="F26" s="28" t="s">
        <v>182</v>
      </c>
      <c r="G26" s="29">
        <v>6.7999999999999998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565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183</v>
      </c>
      <c r="E27" s="27" t="s">
        <v>180</v>
      </c>
    </row>
    <row r="28">
      <c r="A28" s="1" t="s">
        <v>184</v>
      </c>
      <c r="E28" s="33" t="s">
        <v>886</v>
      </c>
    </row>
    <row r="29" ht="267.75">
      <c r="A29" s="1" t="s">
        <v>185</v>
      </c>
      <c r="E29" s="27" t="s">
        <v>890</v>
      </c>
    </row>
    <row r="30">
      <c r="A30" s="1" t="s">
        <v>178</v>
      </c>
      <c r="B30" s="1">
        <v>6</v>
      </c>
      <c r="C30" s="26" t="s">
        <v>891</v>
      </c>
      <c r="D30" t="s">
        <v>180</v>
      </c>
      <c r="E30" s="27" t="s">
        <v>892</v>
      </c>
      <c r="F30" s="28" t="s">
        <v>201</v>
      </c>
      <c r="G30" s="29">
        <v>12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565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183</v>
      </c>
      <c r="E31" s="27" t="s">
        <v>180</v>
      </c>
    </row>
    <row r="32">
      <c r="A32" s="1" t="s">
        <v>184</v>
      </c>
      <c r="E32" s="33" t="s">
        <v>893</v>
      </c>
    </row>
    <row r="33" ht="51">
      <c r="A33" s="1" t="s">
        <v>185</v>
      </c>
      <c r="E33" s="27" t="s">
        <v>894</v>
      </c>
    </row>
    <row r="34">
      <c r="A34" s="1" t="s">
        <v>178</v>
      </c>
      <c r="B34" s="1">
        <v>7</v>
      </c>
      <c r="C34" s="26" t="s">
        <v>582</v>
      </c>
      <c r="D34" t="s">
        <v>180</v>
      </c>
      <c r="E34" s="27" t="s">
        <v>583</v>
      </c>
      <c r="F34" s="28" t="s">
        <v>201</v>
      </c>
      <c r="G34" s="29">
        <v>12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565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183</v>
      </c>
      <c r="E35" s="27" t="s">
        <v>180</v>
      </c>
    </row>
    <row r="36">
      <c r="A36" s="1" t="s">
        <v>184</v>
      </c>
      <c r="E36" s="33" t="s">
        <v>893</v>
      </c>
    </row>
    <row r="37" ht="63.75">
      <c r="A37" s="1" t="s">
        <v>185</v>
      </c>
      <c r="E37" s="27" t="s">
        <v>895</v>
      </c>
    </row>
    <row r="38">
      <c r="A38" s="1" t="s">
        <v>178</v>
      </c>
      <c r="B38" s="1">
        <v>8</v>
      </c>
      <c r="C38" s="26" t="s">
        <v>896</v>
      </c>
      <c r="D38" t="s">
        <v>180</v>
      </c>
      <c r="E38" s="27" t="s">
        <v>897</v>
      </c>
      <c r="F38" s="28" t="s">
        <v>201</v>
      </c>
      <c r="G38" s="29">
        <v>12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565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183</v>
      </c>
      <c r="E39" s="27" t="s">
        <v>180</v>
      </c>
    </row>
    <row r="40">
      <c r="A40" s="1" t="s">
        <v>184</v>
      </c>
      <c r="E40" s="33" t="s">
        <v>893</v>
      </c>
    </row>
    <row r="41" ht="63.75">
      <c r="A41" s="1" t="s">
        <v>185</v>
      </c>
      <c r="E41" s="27" t="s">
        <v>898</v>
      </c>
    </row>
    <row r="42">
      <c r="A42" s="1" t="s">
        <v>175</v>
      </c>
      <c r="C42" s="22" t="s">
        <v>603</v>
      </c>
      <c r="E42" s="23" t="s">
        <v>604</v>
      </c>
      <c r="L42" s="24">
        <f>SUMIFS(L43:L46,A43:A46,"P")</f>
        <v>0</v>
      </c>
      <c r="M42" s="24">
        <f>SUMIFS(M43:M46,A43:A46,"P")</f>
        <v>0</v>
      </c>
      <c r="N42" s="25"/>
    </row>
    <row r="43">
      <c r="A43" s="1" t="s">
        <v>178</v>
      </c>
      <c r="B43" s="1">
        <v>9</v>
      </c>
      <c r="C43" s="26" t="s">
        <v>899</v>
      </c>
      <c r="D43" t="s">
        <v>180</v>
      </c>
      <c r="E43" s="27" t="s">
        <v>900</v>
      </c>
      <c r="F43" s="28" t="s">
        <v>182</v>
      </c>
      <c r="G43" s="29">
        <v>1.5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180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183</v>
      </c>
      <c r="E44" s="27" t="s">
        <v>180</v>
      </c>
    </row>
    <row r="45">
      <c r="A45" s="1" t="s">
        <v>184</v>
      </c>
      <c r="E45" s="33" t="s">
        <v>901</v>
      </c>
    </row>
    <row r="46" ht="76.5">
      <c r="A46" s="1" t="s">
        <v>185</v>
      </c>
      <c r="E46" s="27" t="s">
        <v>902</v>
      </c>
    </row>
    <row r="47">
      <c r="A47" s="1" t="s">
        <v>175</v>
      </c>
      <c r="C47" s="22" t="s">
        <v>608</v>
      </c>
      <c r="E47" s="23" t="s">
        <v>609</v>
      </c>
      <c r="L47" s="24">
        <f>SUMIFS(L48:L83,A48:A83,"P")</f>
        <v>0</v>
      </c>
      <c r="M47" s="24">
        <f>SUMIFS(M48:M83,A48:A83,"P")</f>
        <v>0</v>
      </c>
      <c r="N47" s="25"/>
    </row>
    <row r="48">
      <c r="A48" s="1" t="s">
        <v>178</v>
      </c>
      <c r="B48" s="1">
        <v>10</v>
      </c>
      <c r="C48" s="26" t="s">
        <v>903</v>
      </c>
      <c r="D48" t="s">
        <v>180</v>
      </c>
      <c r="E48" s="27" t="s">
        <v>904</v>
      </c>
      <c r="F48" s="28" t="s">
        <v>194</v>
      </c>
      <c r="G48" s="29">
        <v>150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565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905</v>
      </c>
    </row>
    <row r="51" ht="306">
      <c r="A51" s="1" t="s">
        <v>185</v>
      </c>
      <c r="E51" s="27" t="s">
        <v>906</v>
      </c>
    </row>
    <row r="52" ht="25.5">
      <c r="A52" s="1" t="s">
        <v>178</v>
      </c>
      <c r="B52" s="1">
        <v>11</v>
      </c>
      <c r="C52" s="26" t="s">
        <v>688</v>
      </c>
      <c r="D52" t="s">
        <v>180</v>
      </c>
      <c r="E52" s="27" t="s">
        <v>689</v>
      </c>
      <c r="F52" s="28" t="s">
        <v>194</v>
      </c>
      <c r="G52" s="29">
        <v>1000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565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907</v>
      </c>
    </row>
    <row r="55" ht="255">
      <c r="A55" s="1" t="s">
        <v>185</v>
      </c>
      <c r="E55" s="27" t="s">
        <v>687</v>
      </c>
    </row>
    <row r="56" ht="25.5">
      <c r="A56" s="1" t="s">
        <v>178</v>
      </c>
      <c r="B56" s="1">
        <v>12</v>
      </c>
      <c r="C56" s="26" t="s">
        <v>694</v>
      </c>
      <c r="D56" t="s">
        <v>180</v>
      </c>
      <c r="E56" s="27" t="s">
        <v>695</v>
      </c>
      <c r="F56" s="28" t="s">
        <v>207</v>
      </c>
      <c r="G56" s="29">
        <v>2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565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180</v>
      </c>
    </row>
    <row r="58">
      <c r="A58" s="1" t="s">
        <v>184</v>
      </c>
      <c r="E58" s="33" t="s">
        <v>908</v>
      </c>
    </row>
    <row r="59" ht="178.5">
      <c r="A59" s="1" t="s">
        <v>185</v>
      </c>
      <c r="E59" s="27" t="s">
        <v>696</v>
      </c>
    </row>
    <row r="60">
      <c r="A60" s="1" t="s">
        <v>178</v>
      </c>
      <c r="B60" s="1">
        <v>13</v>
      </c>
      <c r="C60" s="26" t="s">
        <v>909</v>
      </c>
      <c r="D60" t="s">
        <v>180</v>
      </c>
      <c r="E60" s="27" t="s">
        <v>910</v>
      </c>
      <c r="F60" s="28" t="s">
        <v>207</v>
      </c>
      <c r="G60" s="29">
        <v>20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565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911</v>
      </c>
    </row>
    <row r="63" ht="255">
      <c r="A63" s="1" t="s">
        <v>185</v>
      </c>
      <c r="E63" s="27" t="s">
        <v>699</v>
      </c>
    </row>
    <row r="64">
      <c r="A64" s="1" t="s">
        <v>178</v>
      </c>
      <c r="B64" s="1">
        <v>14</v>
      </c>
      <c r="C64" s="26" t="s">
        <v>702</v>
      </c>
      <c r="D64" t="s">
        <v>180</v>
      </c>
      <c r="E64" s="27" t="s">
        <v>703</v>
      </c>
      <c r="F64" s="28" t="s">
        <v>194</v>
      </c>
      <c r="G64" s="29">
        <v>150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565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905</v>
      </c>
    </row>
    <row r="67" ht="165.75">
      <c r="A67" s="1" t="s">
        <v>185</v>
      </c>
      <c r="E67" s="27" t="s">
        <v>704</v>
      </c>
    </row>
    <row r="68">
      <c r="A68" s="1" t="s">
        <v>178</v>
      </c>
      <c r="B68" s="1">
        <v>15</v>
      </c>
      <c r="C68" s="26" t="s">
        <v>705</v>
      </c>
      <c r="D68" t="s">
        <v>180</v>
      </c>
      <c r="E68" s="27" t="s">
        <v>706</v>
      </c>
      <c r="F68" s="28" t="s">
        <v>194</v>
      </c>
      <c r="G68" s="29">
        <v>500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565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912</v>
      </c>
    </row>
    <row r="71" ht="191.25">
      <c r="A71" s="1" t="s">
        <v>185</v>
      </c>
      <c r="E71" s="27" t="s">
        <v>707</v>
      </c>
    </row>
    <row r="72">
      <c r="A72" s="1" t="s">
        <v>178</v>
      </c>
      <c r="B72" s="1">
        <v>16</v>
      </c>
      <c r="C72" s="26" t="s">
        <v>708</v>
      </c>
      <c r="D72" t="s">
        <v>180</v>
      </c>
      <c r="E72" s="27" t="s">
        <v>709</v>
      </c>
      <c r="F72" s="28" t="s">
        <v>207</v>
      </c>
      <c r="G72" s="29">
        <v>20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565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911</v>
      </c>
    </row>
    <row r="75" ht="102">
      <c r="A75" s="1" t="s">
        <v>185</v>
      </c>
      <c r="E75" s="27" t="s">
        <v>710</v>
      </c>
    </row>
    <row r="76">
      <c r="A76" s="1" t="s">
        <v>178</v>
      </c>
      <c r="B76" s="1">
        <v>17</v>
      </c>
      <c r="C76" s="26" t="s">
        <v>913</v>
      </c>
      <c r="D76" t="s">
        <v>180</v>
      </c>
      <c r="E76" s="27" t="s">
        <v>914</v>
      </c>
      <c r="F76" s="28" t="s">
        <v>207</v>
      </c>
      <c r="G76" s="29">
        <v>10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565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183</v>
      </c>
      <c r="E77" s="27" t="s">
        <v>180</v>
      </c>
    </row>
    <row r="78">
      <c r="A78" s="1" t="s">
        <v>184</v>
      </c>
      <c r="E78" s="33" t="s">
        <v>915</v>
      </c>
    </row>
    <row r="79" ht="165.75">
      <c r="A79" s="1" t="s">
        <v>185</v>
      </c>
      <c r="E79" s="27" t="s">
        <v>916</v>
      </c>
    </row>
    <row r="80" ht="25.5">
      <c r="A80" s="1" t="s">
        <v>178</v>
      </c>
      <c r="B80" s="1">
        <v>18</v>
      </c>
      <c r="C80" s="26" t="s">
        <v>917</v>
      </c>
      <c r="D80" t="s">
        <v>180</v>
      </c>
      <c r="E80" s="27" t="s">
        <v>918</v>
      </c>
      <c r="F80" s="28" t="s">
        <v>796</v>
      </c>
      <c r="G80" s="29">
        <v>135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565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183</v>
      </c>
      <c r="E81" s="27" t="s">
        <v>180</v>
      </c>
    </row>
    <row r="82">
      <c r="A82" s="1" t="s">
        <v>184</v>
      </c>
      <c r="E82" s="33" t="s">
        <v>919</v>
      </c>
    </row>
    <row r="83" ht="127.5">
      <c r="A83" s="1" t="s">
        <v>185</v>
      </c>
      <c r="E83" s="27" t="s">
        <v>797</v>
      </c>
    </row>
    <row r="84">
      <c r="A84" s="1" t="s">
        <v>175</v>
      </c>
      <c r="C84" s="22" t="s">
        <v>653</v>
      </c>
      <c r="E84" s="23" t="s">
        <v>654</v>
      </c>
      <c r="L84" s="24">
        <f>SUMIFS(L85:L136,A85:A136,"P")</f>
        <v>0</v>
      </c>
      <c r="M84" s="24">
        <f>SUMIFS(M85:M136,A85:A136,"P")</f>
        <v>0</v>
      </c>
      <c r="N84" s="25"/>
    </row>
    <row r="85">
      <c r="A85" s="1" t="s">
        <v>178</v>
      </c>
      <c r="B85" s="1">
        <v>19</v>
      </c>
      <c r="C85" s="26" t="s">
        <v>920</v>
      </c>
      <c r="D85" t="s">
        <v>180</v>
      </c>
      <c r="E85" s="27" t="s">
        <v>921</v>
      </c>
      <c r="F85" s="28" t="s">
        <v>201</v>
      </c>
      <c r="G85" s="29">
        <v>30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565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922</v>
      </c>
    </row>
    <row r="88" ht="76.5">
      <c r="A88" s="1" t="s">
        <v>185</v>
      </c>
      <c r="E88" s="27" t="s">
        <v>923</v>
      </c>
    </row>
    <row r="89">
      <c r="A89" s="1" t="s">
        <v>178</v>
      </c>
      <c r="B89" s="1">
        <v>20</v>
      </c>
      <c r="C89" s="26" t="s">
        <v>924</v>
      </c>
      <c r="D89" t="s">
        <v>180</v>
      </c>
      <c r="E89" s="27" t="s">
        <v>925</v>
      </c>
      <c r="F89" s="28" t="s">
        <v>201</v>
      </c>
      <c r="G89" s="29">
        <v>2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565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908</v>
      </c>
    </row>
    <row r="92" ht="140.25">
      <c r="A92" s="1" t="s">
        <v>185</v>
      </c>
      <c r="E92" s="27" t="s">
        <v>926</v>
      </c>
    </row>
    <row r="93">
      <c r="A93" s="1" t="s">
        <v>178</v>
      </c>
      <c r="B93" s="1">
        <v>21</v>
      </c>
      <c r="C93" s="26" t="s">
        <v>927</v>
      </c>
      <c r="D93" t="s">
        <v>180</v>
      </c>
      <c r="E93" s="27" t="s">
        <v>928</v>
      </c>
      <c r="F93" s="28" t="s">
        <v>194</v>
      </c>
      <c r="G93" s="29">
        <v>7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565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  <c r="E95" s="33" t="s">
        <v>929</v>
      </c>
    </row>
    <row r="96" ht="89.25">
      <c r="A96" s="1" t="s">
        <v>185</v>
      </c>
      <c r="E96" s="27" t="s">
        <v>930</v>
      </c>
    </row>
    <row r="97">
      <c r="A97" s="1" t="s">
        <v>178</v>
      </c>
      <c r="B97" s="1">
        <v>22</v>
      </c>
      <c r="C97" s="26" t="s">
        <v>931</v>
      </c>
      <c r="D97" t="s">
        <v>180</v>
      </c>
      <c r="E97" s="27" t="s">
        <v>932</v>
      </c>
      <c r="F97" s="28" t="s">
        <v>201</v>
      </c>
      <c r="G97" s="29">
        <v>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565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908</v>
      </c>
    </row>
    <row r="100" ht="165.75">
      <c r="A100" s="1" t="s">
        <v>185</v>
      </c>
      <c r="E100" s="27" t="s">
        <v>933</v>
      </c>
    </row>
    <row r="101">
      <c r="A101" s="1" t="s">
        <v>178</v>
      </c>
      <c r="B101" s="1">
        <v>23</v>
      </c>
      <c r="C101" s="26" t="s">
        <v>934</v>
      </c>
      <c r="D101" t="s">
        <v>180</v>
      </c>
      <c r="E101" s="27" t="s">
        <v>935</v>
      </c>
      <c r="F101" s="28" t="s">
        <v>201</v>
      </c>
      <c r="G101" s="29">
        <v>12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565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  <c r="E103" s="33" t="s">
        <v>893</v>
      </c>
    </row>
    <row r="104" ht="165.75">
      <c r="A104" s="1" t="s">
        <v>185</v>
      </c>
      <c r="E104" s="27" t="s">
        <v>933</v>
      </c>
    </row>
    <row r="105">
      <c r="A105" s="1" t="s">
        <v>178</v>
      </c>
      <c r="B105" s="1">
        <v>24</v>
      </c>
      <c r="C105" s="26" t="s">
        <v>936</v>
      </c>
      <c r="D105" t="s">
        <v>180</v>
      </c>
      <c r="E105" s="27" t="s">
        <v>937</v>
      </c>
      <c r="F105" s="28" t="s">
        <v>194</v>
      </c>
      <c r="G105" s="29">
        <v>2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565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180</v>
      </c>
    </row>
    <row r="107">
      <c r="A107" s="1" t="s">
        <v>184</v>
      </c>
      <c r="E107" s="33" t="s">
        <v>908</v>
      </c>
    </row>
    <row r="108" ht="255">
      <c r="A108" s="1" t="s">
        <v>185</v>
      </c>
      <c r="E108" s="27" t="s">
        <v>938</v>
      </c>
    </row>
    <row r="109">
      <c r="A109" s="1" t="s">
        <v>178</v>
      </c>
      <c r="B109" s="1">
        <v>25</v>
      </c>
      <c r="C109" s="26" t="s">
        <v>939</v>
      </c>
      <c r="D109" t="s">
        <v>180</v>
      </c>
      <c r="E109" s="27" t="s">
        <v>940</v>
      </c>
      <c r="F109" s="28" t="s">
        <v>182</v>
      </c>
      <c r="G109" s="29">
        <v>0.80000000000000004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565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183</v>
      </c>
      <c r="E110" s="27" t="s">
        <v>180</v>
      </c>
    </row>
    <row r="111">
      <c r="A111" s="1" t="s">
        <v>184</v>
      </c>
      <c r="E111" s="33" t="s">
        <v>941</v>
      </c>
    </row>
    <row r="112" ht="395.25">
      <c r="A112" s="1" t="s">
        <v>185</v>
      </c>
      <c r="E112" s="27" t="s">
        <v>942</v>
      </c>
    </row>
    <row r="113">
      <c r="A113" s="1" t="s">
        <v>178</v>
      </c>
      <c r="B113" s="1">
        <v>26</v>
      </c>
      <c r="C113" s="26" t="s">
        <v>943</v>
      </c>
      <c r="D113" t="s">
        <v>180</v>
      </c>
      <c r="E113" s="27" t="s">
        <v>944</v>
      </c>
      <c r="F113" s="28" t="s">
        <v>194</v>
      </c>
      <c r="G113" s="29">
        <v>7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565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183</v>
      </c>
      <c r="E114" s="27" t="s">
        <v>180</v>
      </c>
    </row>
    <row r="115">
      <c r="A115" s="1" t="s">
        <v>184</v>
      </c>
      <c r="E115" s="33" t="s">
        <v>929</v>
      </c>
    </row>
    <row r="116" ht="76.5">
      <c r="A116" s="1" t="s">
        <v>185</v>
      </c>
      <c r="E116" s="27" t="s">
        <v>945</v>
      </c>
    </row>
    <row r="117">
      <c r="A117" s="1" t="s">
        <v>178</v>
      </c>
      <c r="B117" s="1">
        <v>27</v>
      </c>
      <c r="C117" s="26" t="s">
        <v>946</v>
      </c>
      <c r="D117" t="s">
        <v>180</v>
      </c>
      <c r="E117" s="27" t="s">
        <v>947</v>
      </c>
      <c r="F117" s="28" t="s">
        <v>194</v>
      </c>
      <c r="G117" s="29">
        <v>7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565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183</v>
      </c>
      <c r="E118" s="27" t="s">
        <v>180</v>
      </c>
    </row>
    <row r="119">
      <c r="A119" s="1" t="s">
        <v>184</v>
      </c>
      <c r="E119" s="33" t="s">
        <v>929</v>
      </c>
    </row>
    <row r="120" ht="76.5">
      <c r="A120" s="1" t="s">
        <v>185</v>
      </c>
      <c r="E120" s="27" t="s">
        <v>945</v>
      </c>
    </row>
    <row r="121">
      <c r="A121" s="1" t="s">
        <v>178</v>
      </c>
      <c r="B121" s="1">
        <v>28</v>
      </c>
      <c r="C121" s="26" t="s">
        <v>948</v>
      </c>
      <c r="D121" t="s">
        <v>180</v>
      </c>
      <c r="E121" s="27" t="s">
        <v>949</v>
      </c>
      <c r="F121" s="28" t="s">
        <v>194</v>
      </c>
      <c r="G121" s="29">
        <v>8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565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183</v>
      </c>
      <c r="E122" s="27" t="s">
        <v>180</v>
      </c>
    </row>
    <row r="123">
      <c r="A123" s="1" t="s">
        <v>184</v>
      </c>
      <c r="E123" s="33" t="s">
        <v>950</v>
      </c>
    </row>
    <row r="124" ht="63.75">
      <c r="A124" s="1" t="s">
        <v>185</v>
      </c>
      <c r="E124" s="27" t="s">
        <v>951</v>
      </c>
    </row>
    <row r="125">
      <c r="A125" s="1" t="s">
        <v>178</v>
      </c>
      <c r="B125" s="1">
        <v>29</v>
      </c>
      <c r="C125" s="26" t="s">
        <v>952</v>
      </c>
      <c r="D125" t="s">
        <v>180</v>
      </c>
      <c r="E125" s="27" t="s">
        <v>953</v>
      </c>
      <c r="F125" s="28" t="s">
        <v>194</v>
      </c>
      <c r="G125" s="29">
        <v>111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565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183</v>
      </c>
      <c r="E126" s="27" t="s">
        <v>180</v>
      </c>
    </row>
    <row r="127">
      <c r="A127" s="1" t="s">
        <v>184</v>
      </c>
      <c r="E127" s="33" t="s">
        <v>954</v>
      </c>
    </row>
    <row r="128" ht="63.75">
      <c r="A128" s="1" t="s">
        <v>185</v>
      </c>
      <c r="E128" s="27" t="s">
        <v>951</v>
      </c>
    </row>
    <row r="129">
      <c r="A129" s="1" t="s">
        <v>178</v>
      </c>
      <c r="B129" s="1">
        <v>30</v>
      </c>
      <c r="C129" s="26" t="s">
        <v>955</v>
      </c>
      <c r="D129" t="s">
        <v>180</v>
      </c>
      <c r="E129" s="27" t="s">
        <v>956</v>
      </c>
      <c r="F129" s="28" t="s">
        <v>194</v>
      </c>
      <c r="G129" s="29">
        <v>5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565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183</v>
      </c>
      <c r="E130" s="27" t="s">
        <v>180</v>
      </c>
    </row>
    <row r="131">
      <c r="A131" s="1" t="s">
        <v>184</v>
      </c>
      <c r="E131" s="33" t="s">
        <v>957</v>
      </c>
    </row>
    <row r="132" ht="127.5">
      <c r="A132" s="1" t="s">
        <v>185</v>
      </c>
      <c r="E132" s="27" t="s">
        <v>958</v>
      </c>
    </row>
    <row r="133">
      <c r="A133" s="1" t="s">
        <v>178</v>
      </c>
      <c r="B133" s="1">
        <v>31</v>
      </c>
      <c r="C133" s="26" t="s">
        <v>959</v>
      </c>
      <c r="D133" t="s">
        <v>180</v>
      </c>
      <c r="E133" s="27" t="s">
        <v>960</v>
      </c>
      <c r="F133" s="28" t="s">
        <v>182</v>
      </c>
      <c r="G133" s="29">
        <v>1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180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183</v>
      </c>
      <c r="E134" s="27" t="s">
        <v>180</v>
      </c>
    </row>
    <row r="135">
      <c r="A135" s="1" t="s">
        <v>184</v>
      </c>
      <c r="E135" s="33" t="s">
        <v>961</v>
      </c>
    </row>
    <row r="136">
      <c r="A136" s="1" t="s">
        <v>185</v>
      </c>
      <c r="E136" s="27" t="s">
        <v>180</v>
      </c>
    </row>
    <row r="137">
      <c r="A137" s="1" t="s">
        <v>175</v>
      </c>
      <c r="C137" s="22" t="s">
        <v>369</v>
      </c>
      <c r="E137" s="23" t="s">
        <v>370</v>
      </c>
      <c r="L137" s="24">
        <f>SUMIFS(L138:L145,A138:A145,"P")</f>
        <v>0</v>
      </c>
      <c r="M137" s="24">
        <f>SUMIFS(M138:M145,A138:A145,"P")</f>
        <v>0</v>
      </c>
      <c r="N137" s="25"/>
    </row>
    <row r="138" ht="25.5">
      <c r="A138" s="1" t="s">
        <v>178</v>
      </c>
      <c r="B138" s="1">
        <v>32</v>
      </c>
      <c r="C138" s="26" t="s">
        <v>666</v>
      </c>
      <c r="D138" t="s">
        <v>372</v>
      </c>
      <c r="E138" s="27" t="s">
        <v>667</v>
      </c>
      <c r="F138" s="28" t="s">
        <v>374</v>
      </c>
      <c r="G138" s="29">
        <v>7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180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929</v>
      </c>
    </row>
    <row r="141">
      <c r="A141" s="1" t="s">
        <v>185</v>
      </c>
      <c r="E141" s="27" t="s">
        <v>180</v>
      </c>
    </row>
    <row r="142" ht="38.25">
      <c r="A142" s="1" t="s">
        <v>178</v>
      </c>
      <c r="B142" s="1">
        <v>33</v>
      </c>
      <c r="C142" s="26" t="s">
        <v>371</v>
      </c>
      <c r="D142" t="s">
        <v>372</v>
      </c>
      <c r="E142" s="27" t="s">
        <v>373</v>
      </c>
      <c r="F142" s="28" t="s">
        <v>374</v>
      </c>
      <c r="G142" s="29">
        <v>3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180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183</v>
      </c>
      <c r="E143" s="27" t="s">
        <v>180</v>
      </c>
    </row>
    <row r="144">
      <c r="A144" s="1" t="s">
        <v>184</v>
      </c>
      <c r="E144" s="33" t="s">
        <v>962</v>
      </c>
    </row>
    <row r="145">
      <c r="A145" s="1" t="s">
        <v>185</v>
      </c>
      <c r="E145" s="27" t="s">
        <v>180</v>
      </c>
    </row>
  </sheetData>
  <sheetProtection sheet="1" objects="1" scenarios="1" spinCount="100000" saltValue="LPucXoXamJUKTRQhNPjrPIS78kkim+sHzQkfsfgcZhOp0iyFKjFbRGD9CU9NjNsh1PshikmlQDvVHStKgWi/6Q==" hashValue="+MDjo0pjpo1IDY8SPpdz6Yg4Z5QQbta46O7v3qoGrx1qt1Fh3mrtaTHg3HdHrDnijJG8d5C4ZpV0iFYdJ1GNP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153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154</v>
      </c>
      <c r="B3" s="17" t="s">
        <v>155</v>
      </c>
      <c r="C3" s="18" t="s">
        <v>1</v>
      </c>
      <c r="D3" s="1"/>
      <c r="E3" s="17" t="s">
        <v>2</v>
      </c>
      <c r="F3" s="1"/>
      <c r="G3" s="1"/>
      <c r="H3" s="1"/>
      <c r="L3" s="19" t="s">
        <v>34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156</v>
      </c>
      <c r="B4" s="17" t="s">
        <v>157</v>
      </c>
      <c r="C4" s="18" t="s">
        <v>34</v>
      </c>
      <c r="D4" s="1"/>
      <c r="E4" s="17" t="s">
        <v>35</v>
      </c>
      <c r="F4" s="1"/>
      <c r="G4" s="1"/>
      <c r="H4" s="1"/>
      <c r="O4">
        <v>0.14999999999999999</v>
      </c>
      <c r="P4">
        <v>2</v>
      </c>
    </row>
    <row r="5">
      <c r="A5" s="9" t="s">
        <v>158</v>
      </c>
      <c r="B5" s="9" t="s">
        <v>159</v>
      </c>
      <c r="C5" s="9" t="s">
        <v>160</v>
      </c>
      <c r="D5" s="9" t="s">
        <v>161</v>
      </c>
      <c r="E5" s="9" t="s">
        <v>162</v>
      </c>
      <c r="F5" s="9" t="s">
        <v>163</v>
      </c>
      <c r="G5" s="9" t="s">
        <v>164</v>
      </c>
      <c r="H5" s="9" t="s">
        <v>165</v>
      </c>
      <c r="I5" s="9" t="s">
        <v>166</v>
      </c>
      <c r="J5" s="21"/>
      <c r="K5" s="21"/>
      <c r="L5" s="9" t="s">
        <v>167</v>
      </c>
      <c r="M5" s="21"/>
      <c r="N5" s="9" t="s">
        <v>168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169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170</v>
      </c>
      <c r="K7" s="9" t="s">
        <v>171</v>
      </c>
      <c r="L7" s="9" t="s">
        <v>170</v>
      </c>
      <c r="M7" s="9" t="s">
        <v>171</v>
      </c>
      <c r="N7" s="9"/>
      <c r="S7" s="1" t="s">
        <v>172</v>
      </c>
      <c r="T7">
        <f>COUNTIFS(L8:L203,"=0",A8:A203,"P")+COUNTIFS(L8:L203,"",A8:A203,"P")+SUM(Q8:Q203)</f>
        <v>0</v>
      </c>
    </row>
    <row r="8">
      <c r="A8" s="1" t="s">
        <v>173</v>
      </c>
      <c r="C8" s="22" t="s">
        <v>963</v>
      </c>
      <c r="E8" s="23" t="s">
        <v>37</v>
      </c>
      <c r="L8" s="24">
        <f>L9+L26+L35+L76+L109+L142+L151+L168+L173+L194</f>
        <v>0</v>
      </c>
      <c r="M8" s="24">
        <f>M9+M26+M35+M76+M109+M142+M151+M168+M173+M194</f>
        <v>0</v>
      </c>
      <c r="N8" s="25"/>
    </row>
    <row r="9">
      <c r="A9" s="1" t="s">
        <v>175</v>
      </c>
      <c r="C9" s="22" t="s">
        <v>964</v>
      </c>
      <c r="E9" s="23" t="s">
        <v>965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178</v>
      </c>
      <c r="B10" s="1">
        <v>41</v>
      </c>
      <c r="C10" s="26" t="s">
        <v>966</v>
      </c>
      <c r="D10" t="s">
        <v>180</v>
      </c>
      <c r="E10" s="27" t="s">
        <v>967</v>
      </c>
      <c r="F10" s="28" t="s">
        <v>968</v>
      </c>
      <c r="G10" s="29">
        <v>259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180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183</v>
      </c>
      <c r="E11" s="27" t="s">
        <v>180</v>
      </c>
    </row>
    <row r="12">
      <c r="A12" s="1" t="s">
        <v>184</v>
      </c>
      <c r="E12" s="33" t="s">
        <v>969</v>
      </c>
    </row>
    <row r="13" ht="25.5">
      <c r="A13" s="1" t="s">
        <v>185</v>
      </c>
      <c r="E13" s="27" t="s">
        <v>970</v>
      </c>
    </row>
    <row r="14">
      <c r="A14" s="1" t="s">
        <v>178</v>
      </c>
      <c r="B14" s="1">
        <v>44</v>
      </c>
      <c r="C14" s="26" t="s">
        <v>971</v>
      </c>
      <c r="D14" t="s">
        <v>180</v>
      </c>
      <c r="E14" s="27" t="s">
        <v>972</v>
      </c>
      <c r="F14" s="28" t="s">
        <v>352</v>
      </c>
      <c r="G14" s="29">
        <v>24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180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183</v>
      </c>
      <c r="E15" s="27" t="s">
        <v>973</v>
      </c>
    </row>
    <row r="16">
      <c r="A16" s="1" t="s">
        <v>184</v>
      </c>
      <c r="E16" s="33" t="s">
        <v>974</v>
      </c>
    </row>
    <row r="17">
      <c r="A17" s="1" t="s">
        <v>185</v>
      </c>
      <c r="E17" s="27" t="s">
        <v>975</v>
      </c>
    </row>
    <row r="18">
      <c r="A18" s="1" t="s">
        <v>178</v>
      </c>
      <c r="B18" s="1">
        <v>45</v>
      </c>
      <c r="C18" s="26" t="s">
        <v>976</v>
      </c>
      <c r="D18" t="s">
        <v>180</v>
      </c>
      <c r="E18" s="27" t="s">
        <v>977</v>
      </c>
      <c r="F18" s="28" t="s">
        <v>352</v>
      </c>
      <c r="G18" s="29">
        <v>24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180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183</v>
      </c>
      <c r="E19" s="27" t="s">
        <v>180</v>
      </c>
    </row>
    <row r="20">
      <c r="A20" s="1" t="s">
        <v>184</v>
      </c>
      <c r="E20" s="33" t="s">
        <v>978</v>
      </c>
    </row>
    <row r="21">
      <c r="A21" s="1" t="s">
        <v>185</v>
      </c>
      <c r="E21" s="27" t="s">
        <v>979</v>
      </c>
    </row>
    <row r="22">
      <c r="A22" s="1" t="s">
        <v>178</v>
      </c>
      <c r="B22" s="1">
        <v>46</v>
      </c>
      <c r="C22" s="26" t="s">
        <v>980</v>
      </c>
      <c r="D22" t="s">
        <v>180</v>
      </c>
      <c r="E22" s="27" t="s">
        <v>981</v>
      </c>
      <c r="F22" s="28" t="s">
        <v>352</v>
      </c>
      <c r="G22" s="29">
        <v>48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180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183</v>
      </c>
      <c r="E23" s="27" t="s">
        <v>180</v>
      </c>
    </row>
    <row r="24">
      <c r="A24" s="1" t="s">
        <v>184</v>
      </c>
      <c r="E24" s="33" t="s">
        <v>982</v>
      </c>
    </row>
    <row r="25">
      <c r="A25" s="1" t="s">
        <v>185</v>
      </c>
      <c r="E25" s="27" t="s">
        <v>979</v>
      </c>
    </row>
    <row r="26">
      <c r="A26" s="1" t="s">
        <v>175</v>
      </c>
      <c r="C26" s="22" t="s">
        <v>176</v>
      </c>
      <c r="E26" s="23" t="s">
        <v>177</v>
      </c>
      <c r="L26" s="24">
        <f>SUMIFS(L27:L34,A27:A34,"P")</f>
        <v>0</v>
      </c>
      <c r="M26" s="24">
        <f>SUMIFS(M27:M34,A27:A34,"P")</f>
        <v>0</v>
      </c>
      <c r="N26" s="25"/>
    </row>
    <row r="27">
      <c r="A27" s="1" t="s">
        <v>178</v>
      </c>
      <c r="B27" s="1">
        <v>1</v>
      </c>
      <c r="C27" s="26" t="s">
        <v>983</v>
      </c>
      <c r="D27" t="s">
        <v>180</v>
      </c>
      <c r="E27" s="27" t="s">
        <v>984</v>
      </c>
      <c r="F27" s="28" t="s">
        <v>182</v>
      </c>
      <c r="G27" s="29">
        <v>107.813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985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183</v>
      </c>
      <c r="E28" s="27" t="s">
        <v>180</v>
      </c>
    </row>
    <row r="29" ht="38.25">
      <c r="A29" s="1" t="s">
        <v>184</v>
      </c>
      <c r="E29" s="33" t="s">
        <v>986</v>
      </c>
    </row>
    <row r="30" ht="63.75">
      <c r="A30" s="1" t="s">
        <v>185</v>
      </c>
      <c r="E30" s="27" t="s">
        <v>987</v>
      </c>
    </row>
    <row r="31">
      <c r="A31" s="1" t="s">
        <v>178</v>
      </c>
      <c r="B31" s="1">
        <v>2</v>
      </c>
      <c r="C31" s="26" t="s">
        <v>988</v>
      </c>
      <c r="D31" t="s">
        <v>180</v>
      </c>
      <c r="E31" s="27" t="s">
        <v>989</v>
      </c>
      <c r="F31" s="28" t="s">
        <v>182</v>
      </c>
      <c r="G31" s="29">
        <v>4800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985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183</v>
      </c>
      <c r="E32" s="27" t="s">
        <v>180</v>
      </c>
    </row>
    <row r="33" ht="38.25">
      <c r="A33" s="1" t="s">
        <v>184</v>
      </c>
      <c r="E33" s="33" t="s">
        <v>990</v>
      </c>
    </row>
    <row r="34" ht="318.75">
      <c r="A34" s="1" t="s">
        <v>185</v>
      </c>
      <c r="E34" s="27" t="s">
        <v>991</v>
      </c>
    </row>
    <row r="35">
      <c r="A35" s="1" t="s">
        <v>175</v>
      </c>
      <c r="C35" s="22" t="s">
        <v>594</v>
      </c>
      <c r="E35" s="23" t="s">
        <v>992</v>
      </c>
      <c r="L35" s="24">
        <f>SUMIFS(L36:L75,A36:A75,"P")</f>
        <v>0</v>
      </c>
      <c r="M35" s="24">
        <f>SUMIFS(M36:M75,A36:A75,"P")</f>
        <v>0</v>
      </c>
      <c r="N35" s="25"/>
    </row>
    <row r="36">
      <c r="A36" s="1" t="s">
        <v>178</v>
      </c>
      <c r="B36" s="1">
        <v>3</v>
      </c>
      <c r="C36" s="26" t="s">
        <v>993</v>
      </c>
      <c r="D36" t="s">
        <v>180</v>
      </c>
      <c r="E36" s="27" t="s">
        <v>994</v>
      </c>
      <c r="F36" s="28" t="s">
        <v>194</v>
      </c>
      <c r="G36" s="29">
        <v>80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985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183</v>
      </c>
      <c r="E37" s="27" t="s">
        <v>995</v>
      </c>
    </row>
    <row r="38">
      <c r="A38" s="1" t="s">
        <v>184</v>
      </c>
      <c r="E38" s="33" t="s">
        <v>996</v>
      </c>
    </row>
    <row r="39" ht="165.75">
      <c r="A39" s="1" t="s">
        <v>185</v>
      </c>
      <c r="E39" s="27" t="s">
        <v>997</v>
      </c>
    </row>
    <row r="40">
      <c r="A40" s="1" t="s">
        <v>178</v>
      </c>
      <c r="B40" s="1">
        <v>4</v>
      </c>
      <c r="C40" s="26" t="s">
        <v>998</v>
      </c>
      <c r="D40" t="s">
        <v>180</v>
      </c>
      <c r="E40" s="27" t="s">
        <v>999</v>
      </c>
      <c r="F40" s="28" t="s">
        <v>182</v>
      </c>
      <c r="G40" s="29">
        <v>836.78399999999999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985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183</v>
      </c>
      <c r="E41" s="27" t="s">
        <v>180</v>
      </c>
    </row>
    <row r="42">
      <c r="A42" s="1" t="s">
        <v>184</v>
      </c>
      <c r="E42" s="33" t="s">
        <v>1000</v>
      </c>
    </row>
    <row r="43" ht="409.5">
      <c r="A43" s="1" t="s">
        <v>185</v>
      </c>
      <c r="E43" s="27" t="s">
        <v>1001</v>
      </c>
    </row>
    <row r="44">
      <c r="A44" s="1" t="s">
        <v>178</v>
      </c>
      <c r="B44" s="1">
        <v>5</v>
      </c>
      <c r="C44" s="26" t="s">
        <v>1002</v>
      </c>
      <c r="D44" t="s">
        <v>180</v>
      </c>
      <c r="E44" s="27" t="s">
        <v>1003</v>
      </c>
      <c r="F44" s="28" t="s">
        <v>374</v>
      </c>
      <c r="G44" s="29">
        <v>62.685000000000002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985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183</v>
      </c>
      <c r="E45" s="27" t="s">
        <v>180</v>
      </c>
    </row>
    <row r="46">
      <c r="A46" s="1" t="s">
        <v>184</v>
      </c>
      <c r="E46" s="33" t="s">
        <v>1004</v>
      </c>
    </row>
    <row r="47" ht="255">
      <c r="A47" s="1" t="s">
        <v>185</v>
      </c>
      <c r="E47" s="27" t="s">
        <v>1005</v>
      </c>
    </row>
    <row r="48">
      <c r="A48" s="1" t="s">
        <v>178</v>
      </c>
      <c r="B48" s="1">
        <v>6</v>
      </c>
      <c r="C48" s="26" t="s">
        <v>1006</v>
      </c>
      <c r="D48" t="s">
        <v>180</v>
      </c>
      <c r="E48" s="27" t="s">
        <v>1007</v>
      </c>
      <c r="F48" s="28" t="s">
        <v>374</v>
      </c>
      <c r="G48" s="29">
        <v>75.016999999999996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985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183</v>
      </c>
      <c r="E49" s="27" t="s">
        <v>180</v>
      </c>
    </row>
    <row r="50">
      <c r="A50" s="1" t="s">
        <v>184</v>
      </c>
      <c r="E50" s="33" t="s">
        <v>1008</v>
      </c>
    </row>
    <row r="51" ht="344.25">
      <c r="A51" s="1" t="s">
        <v>185</v>
      </c>
      <c r="E51" s="27" t="s">
        <v>1009</v>
      </c>
    </row>
    <row r="52">
      <c r="A52" s="1" t="s">
        <v>178</v>
      </c>
      <c r="B52" s="1">
        <v>7</v>
      </c>
      <c r="C52" s="26" t="s">
        <v>1010</v>
      </c>
      <c r="D52" t="s">
        <v>180</v>
      </c>
      <c r="E52" s="27" t="s">
        <v>1011</v>
      </c>
      <c r="F52" s="28" t="s">
        <v>194</v>
      </c>
      <c r="G52" s="29">
        <v>43.5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985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183</v>
      </c>
      <c r="E53" s="27" t="s">
        <v>180</v>
      </c>
    </row>
    <row r="54">
      <c r="A54" s="1" t="s">
        <v>184</v>
      </c>
      <c r="E54" s="33" t="s">
        <v>1012</v>
      </c>
    </row>
    <row r="55">
      <c r="A55" s="1" t="s">
        <v>185</v>
      </c>
      <c r="E55" s="27" t="s">
        <v>1013</v>
      </c>
    </row>
    <row r="56">
      <c r="A56" s="1" t="s">
        <v>178</v>
      </c>
      <c r="B56" s="1">
        <v>8</v>
      </c>
      <c r="C56" s="26" t="s">
        <v>1014</v>
      </c>
      <c r="D56" t="s">
        <v>180</v>
      </c>
      <c r="E56" s="27" t="s">
        <v>1015</v>
      </c>
      <c r="F56" s="28" t="s">
        <v>194</v>
      </c>
      <c r="G56" s="29">
        <v>200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985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183</v>
      </c>
      <c r="E57" s="27" t="s">
        <v>1016</v>
      </c>
    </row>
    <row r="58">
      <c r="A58" s="1" t="s">
        <v>184</v>
      </c>
      <c r="E58" s="33" t="s">
        <v>1017</v>
      </c>
    </row>
    <row r="59" ht="63.75">
      <c r="A59" s="1" t="s">
        <v>185</v>
      </c>
      <c r="E59" s="27" t="s">
        <v>1018</v>
      </c>
    </row>
    <row r="60">
      <c r="A60" s="1" t="s">
        <v>178</v>
      </c>
      <c r="B60" s="1">
        <v>9</v>
      </c>
      <c r="C60" s="26" t="s">
        <v>1019</v>
      </c>
      <c r="D60" t="s">
        <v>180</v>
      </c>
      <c r="E60" s="27" t="s">
        <v>1020</v>
      </c>
      <c r="F60" s="28" t="s">
        <v>194</v>
      </c>
      <c r="G60" s="29">
        <v>172.80000000000001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985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183</v>
      </c>
      <c r="E61" s="27" t="s">
        <v>180</v>
      </c>
    </row>
    <row r="62">
      <c r="A62" s="1" t="s">
        <v>184</v>
      </c>
      <c r="E62" s="33" t="s">
        <v>1021</v>
      </c>
    </row>
    <row r="63" ht="191.25">
      <c r="A63" s="1" t="s">
        <v>185</v>
      </c>
      <c r="E63" s="27" t="s">
        <v>1022</v>
      </c>
    </row>
    <row r="64">
      <c r="A64" s="1" t="s">
        <v>178</v>
      </c>
      <c r="B64" s="1">
        <v>10</v>
      </c>
      <c r="C64" s="26" t="s">
        <v>1023</v>
      </c>
      <c r="D64" t="s">
        <v>180</v>
      </c>
      <c r="E64" s="27" t="s">
        <v>1024</v>
      </c>
      <c r="F64" s="28" t="s">
        <v>194</v>
      </c>
      <c r="G64" s="29">
        <v>542.39999999999998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985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183</v>
      </c>
      <c r="E65" s="27" t="s">
        <v>180</v>
      </c>
    </row>
    <row r="66">
      <c r="A66" s="1" t="s">
        <v>184</v>
      </c>
      <c r="E66" s="33" t="s">
        <v>1025</v>
      </c>
    </row>
    <row r="67" ht="191.25">
      <c r="A67" s="1" t="s">
        <v>185</v>
      </c>
      <c r="E67" s="27" t="s">
        <v>1022</v>
      </c>
    </row>
    <row r="68">
      <c r="A68" s="1" t="s">
        <v>178</v>
      </c>
      <c r="B68" s="1">
        <v>11</v>
      </c>
      <c r="C68" s="26" t="s">
        <v>1026</v>
      </c>
      <c r="D68" t="s">
        <v>180</v>
      </c>
      <c r="E68" s="27" t="s">
        <v>1027</v>
      </c>
      <c r="F68" s="28" t="s">
        <v>207</v>
      </c>
      <c r="G68" s="29">
        <v>20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985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183</v>
      </c>
      <c r="E69" s="27" t="s">
        <v>180</v>
      </c>
    </row>
    <row r="70">
      <c r="A70" s="1" t="s">
        <v>184</v>
      </c>
      <c r="E70" s="33" t="s">
        <v>1028</v>
      </c>
    </row>
    <row r="71" ht="38.25">
      <c r="A71" s="1" t="s">
        <v>185</v>
      </c>
      <c r="E71" s="27" t="s">
        <v>1029</v>
      </c>
    </row>
    <row r="72">
      <c r="A72" s="1" t="s">
        <v>178</v>
      </c>
      <c r="B72" s="1">
        <v>12</v>
      </c>
      <c r="C72" s="26" t="s">
        <v>1030</v>
      </c>
      <c r="D72" t="s">
        <v>180</v>
      </c>
      <c r="E72" s="27" t="s">
        <v>1031</v>
      </c>
      <c r="F72" s="28" t="s">
        <v>182</v>
      </c>
      <c r="G72" s="29">
        <v>214.5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985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183</v>
      </c>
      <c r="E73" s="27" t="s">
        <v>180</v>
      </c>
    </row>
    <row r="74">
      <c r="A74" s="1" t="s">
        <v>184</v>
      </c>
      <c r="E74" s="33" t="s">
        <v>1032</v>
      </c>
    </row>
    <row r="75" ht="38.25">
      <c r="A75" s="1" t="s">
        <v>185</v>
      </c>
      <c r="E75" s="27" t="s">
        <v>1033</v>
      </c>
    </row>
    <row r="76">
      <c r="A76" s="1" t="s">
        <v>175</v>
      </c>
      <c r="C76" s="22" t="s">
        <v>1034</v>
      </c>
      <c r="E76" s="23" t="s">
        <v>1035</v>
      </c>
      <c r="L76" s="24">
        <f>SUMIFS(L77:L108,A77:A108,"P")</f>
        <v>0</v>
      </c>
      <c r="M76" s="24">
        <f>SUMIFS(M77:M108,A77:A108,"P")</f>
        <v>0</v>
      </c>
      <c r="N76" s="25"/>
    </row>
    <row r="77">
      <c r="A77" s="1" t="s">
        <v>178</v>
      </c>
      <c r="B77" s="1">
        <v>13</v>
      </c>
      <c r="C77" s="26" t="s">
        <v>1036</v>
      </c>
      <c r="D77" t="s">
        <v>180</v>
      </c>
      <c r="E77" s="27" t="s">
        <v>1037</v>
      </c>
      <c r="F77" s="28" t="s">
        <v>182</v>
      </c>
      <c r="G77" s="29">
        <v>16.399999999999999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985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183</v>
      </c>
      <c r="E78" s="27" t="s">
        <v>180</v>
      </c>
    </row>
    <row r="79">
      <c r="A79" s="1" t="s">
        <v>184</v>
      </c>
      <c r="E79" s="33" t="s">
        <v>1038</v>
      </c>
    </row>
    <row r="80" ht="369.75">
      <c r="A80" s="1" t="s">
        <v>185</v>
      </c>
      <c r="E80" s="27" t="s">
        <v>1039</v>
      </c>
    </row>
    <row r="81">
      <c r="A81" s="1" t="s">
        <v>178</v>
      </c>
      <c r="B81" s="1">
        <v>14</v>
      </c>
      <c r="C81" s="26" t="s">
        <v>1040</v>
      </c>
      <c r="D81" t="s">
        <v>180</v>
      </c>
      <c r="E81" s="27" t="s">
        <v>1041</v>
      </c>
      <c r="F81" s="28" t="s">
        <v>374</v>
      </c>
      <c r="G81" s="29">
        <v>4.5999999999999996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985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183</v>
      </c>
      <c r="E82" s="27" t="s">
        <v>180</v>
      </c>
    </row>
    <row r="83">
      <c r="A83" s="1" t="s">
        <v>184</v>
      </c>
      <c r="E83" s="33" t="s">
        <v>1042</v>
      </c>
    </row>
    <row r="84" ht="242.25">
      <c r="A84" s="1" t="s">
        <v>185</v>
      </c>
      <c r="E84" s="27" t="s">
        <v>1043</v>
      </c>
    </row>
    <row r="85">
      <c r="A85" s="1" t="s">
        <v>178</v>
      </c>
      <c r="B85" s="1">
        <v>15</v>
      </c>
      <c r="C85" s="26" t="s">
        <v>1044</v>
      </c>
      <c r="D85" t="s">
        <v>180</v>
      </c>
      <c r="E85" s="27" t="s">
        <v>1045</v>
      </c>
      <c r="F85" s="28" t="s">
        <v>182</v>
      </c>
      <c r="G85" s="29">
        <v>280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985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183</v>
      </c>
      <c r="E86" s="27" t="s">
        <v>180</v>
      </c>
    </row>
    <row r="87">
      <c r="A87" s="1" t="s">
        <v>184</v>
      </c>
      <c r="E87" s="33" t="s">
        <v>1046</v>
      </c>
    </row>
    <row r="88" ht="357">
      <c r="A88" s="1" t="s">
        <v>185</v>
      </c>
      <c r="E88" s="27" t="s">
        <v>1047</v>
      </c>
    </row>
    <row r="89">
      <c r="A89" s="1" t="s">
        <v>178</v>
      </c>
      <c r="B89" s="1">
        <v>16</v>
      </c>
      <c r="C89" s="26" t="s">
        <v>1048</v>
      </c>
      <c r="D89" t="s">
        <v>180</v>
      </c>
      <c r="E89" s="27" t="s">
        <v>1049</v>
      </c>
      <c r="F89" s="28" t="s">
        <v>374</v>
      </c>
      <c r="G89" s="29">
        <v>35.100000000000001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985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183</v>
      </c>
      <c r="E90" s="27" t="s">
        <v>180</v>
      </c>
    </row>
    <row r="91">
      <c r="A91" s="1" t="s">
        <v>184</v>
      </c>
      <c r="E91" s="33" t="s">
        <v>1050</v>
      </c>
    </row>
    <row r="92" ht="267.75">
      <c r="A92" s="1" t="s">
        <v>185</v>
      </c>
      <c r="E92" s="27" t="s">
        <v>1051</v>
      </c>
    </row>
    <row r="93">
      <c r="A93" s="1" t="s">
        <v>178</v>
      </c>
      <c r="B93" s="1">
        <v>17</v>
      </c>
      <c r="C93" s="26" t="s">
        <v>1052</v>
      </c>
      <c r="D93" t="s">
        <v>180</v>
      </c>
      <c r="E93" s="27" t="s">
        <v>1053</v>
      </c>
      <c r="F93" s="28" t="s">
        <v>182</v>
      </c>
      <c r="G93" s="29">
        <v>5.5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985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183</v>
      </c>
      <c r="E94" s="27" t="s">
        <v>180</v>
      </c>
    </row>
    <row r="95">
      <c r="A95" s="1" t="s">
        <v>184</v>
      </c>
      <c r="E95" s="33" t="s">
        <v>1054</v>
      </c>
    </row>
    <row r="96" ht="357">
      <c r="A96" s="1" t="s">
        <v>185</v>
      </c>
      <c r="E96" s="27" t="s">
        <v>1047</v>
      </c>
    </row>
    <row r="97">
      <c r="A97" s="1" t="s">
        <v>178</v>
      </c>
      <c r="B97" s="1">
        <v>18</v>
      </c>
      <c r="C97" s="26" t="s">
        <v>1055</v>
      </c>
      <c r="D97" t="s">
        <v>180</v>
      </c>
      <c r="E97" s="27" t="s">
        <v>1056</v>
      </c>
      <c r="F97" s="28" t="s">
        <v>374</v>
      </c>
      <c r="G97" s="29">
        <v>0.085999999999999993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985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183</v>
      </c>
      <c r="E98" s="27" t="s">
        <v>180</v>
      </c>
    </row>
    <row r="99">
      <c r="A99" s="1" t="s">
        <v>184</v>
      </c>
      <c r="E99" s="33" t="s">
        <v>1057</v>
      </c>
    </row>
    <row r="100" ht="267.75">
      <c r="A100" s="1" t="s">
        <v>185</v>
      </c>
      <c r="E100" s="27" t="s">
        <v>1051</v>
      </c>
    </row>
    <row r="101">
      <c r="A101" s="1" t="s">
        <v>178</v>
      </c>
      <c r="B101" s="1">
        <v>19</v>
      </c>
      <c r="C101" s="26" t="s">
        <v>1058</v>
      </c>
      <c r="D101" t="s">
        <v>180</v>
      </c>
      <c r="E101" s="27" t="s">
        <v>1059</v>
      </c>
      <c r="F101" s="28" t="s">
        <v>1060</v>
      </c>
      <c r="G101" s="29">
        <v>2056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985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183</v>
      </c>
      <c r="E102" s="27" t="s">
        <v>180</v>
      </c>
    </row>
    <row r="103">
      <c r="A103" s="1" t="s">
        <v>184</v>
      </c>
      <c r="E103" s="33" t="s">
        <v>1061</v>
      </c>
    </row>
    <row r="104" ht="293.25">
      <c r="A104" s="1" t="s">
        <v>185</v>
      </c>
      <c r="E104" s="27" t="s">
        <v>1062</v>
      </c>
    </row>
    <row r="105">
      <c r="A105" s="1" t="s">
        <v>178</v>
      </c>
      <c r="B105" s="1">
        <v>20</v>
      </c>
      <c r="C105" s="26" t="s">
        <v>1063</v>
      </c>
      <c r="D105" t="s">
        <v>180</v>
      </c>
      <c r="E105" s="27" t="s">
        <v>1064</v>
      </c>
      <c r="F105" s="28" t="s">
        <v>182</v>
      </c>
      <c r="G105" s="29">
        <v>5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985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183</v>
      </c>
      <c r="E106" s="27" t="s">
        <v>1065</v>
      </c>
    </row>
    <row r="107">
      <c r="A107" s="1" t="s">
        <v>184</v>
      </c>
      <c r="E107" s="33" t="s">
        <v>1066</v>
      </c>
    </row>
    <row r="108" ht="280.5">
      <c r="A108" s="1" t="s">
        <v>185</v>
      </c>
      <c r="E108" s="27" t="s">
        <v>1067</v>
      </c>
    </row>
    <row r="109">
      <c r="A109" s="1" t="s">
        <v>175</v>
      </c>
      <c r="C109" s="22" t="s">
        <v>603</v>
      </c>
      <c r="E109" s="23" t="s">
        <v>604</v>
      </c>
      <c r="L109" s="24">
        <f>SUMIFS(L110:L141,A110:A141,"P")</f>
        <v>0</v>
      </c>
      <c r="M109" s="24">
        <f>SUMIFS(M110:M141,A110:A141,"P")</f>
        <v>0</v>
      </c>
      <c r="N109" s="25"/>
    </row>
    <row r="110">
      <c r="A110" s="1" t="s">
        <v>178</v>
      </c>
      <c r="B110" s="1">
        <v>21</v>
      </c>
      <c r="C110" s="26" t="s">
        <v>1068</v>
      </c>
      <c r="D110" t="s">
        <v>180</v>
      </c>
      <c r="E110" s="27" t="s">
        <v>1069</v>
      </c>
      <c r="F110" s="28" t="s">
        <v>182</v>
      </c>
      <c r="G110" s="29">
        <v>520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985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183</v>
      </c>
      <c r="E111" s="27" t="s">
        <v>180</v>
      </c>
    </row>
    <row r="112">
      <c r="A112" s="1" t="s">
        <v>184</v>
      </c>
      <c r="E112" s="33" t="s">
        <v>1070</v>
      </c>
    </row>
    <row r="113" ht="357">
      <c r="A113" s="1" t="s">
        <v>185</v>
      </c>
      <c r="E113" s="27" t="s">
        <v>1047</v>
      </c>
    </row>
    <row r="114">
      <c r="A114" s="1" t="s">
        <v>178</v>
      </c>
      <c r="B114" s="1">
        <v>22</v>
      </c>
      <c r="C114" s="26" t="s">
        <v>1071</v>
      </c>
      <c r="D114" t="s">
        <v>180</v>
      </c>
      <c r="E114" s="27" t="s">
        <v>1072</v>
      </c>
      <c r="F114" s="28" t="s">
        <v>374</v>
      </c>
      <c r="G114" s="29">
        <v>42.600000000000001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985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183</v>
      </c>
      <c r="E115" s="27" t="s">
        <v>1073</v>
      </c>
    </row>
    <row r="116">
      <c r="A116" s="1" t="s">
        <v>184</v>
      </c>
      <c r="E116" s="33" t="s">
        <v>1074</v>
      </c>
    </row>
    <row r="117" ht="267.75">
      <c r="A117" s="1" t="s">
        <v>185</v>
      </c>
      <c r="E117" s="27" t="s">
        <v>1075</v>
      </c>
    </row>
    <row r="118">
      <c r="A118" s="1" t="s">
        <v>178</v>
      </c>
      <c r="B118" s="1">
        <v>23</v>
      </c>
      <c r="C118" s="26" t="s">
        <v>1076</v>
      </c>
      <c r="D118" t="s">
        <v>180</v>
      </c>
      <c r="E118" s="27" t="s">
        <v>1077</v>
      </c>
      <c r="F118" s="28" t="s">
        <v>374</v>
      </c>
      <c r="G118" s="29">
        <v>245.5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985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183</v>
      </c>
      <c r="E119" s="27" t="s">
        <v>1078</v>
      </c>
    </row>
    <row r="120">
      <c r="A120" s="1" t="s">
        <v>184</v>
      </c>
      <c r="E120" s="33" t="s">
        <v>1079</v>
      </c>
    </row>
    <row r="121" ht="267.75">
      <c r="A121" s="1" t="s">
        <v>185</v>
      </c>
      <c r="E121" s="27" t="s">
        <v>1075</v>
      </c>
    </row>
    <row r="122">
      <c r="A122" s="1" t="s">
        <v>178</v>
      </c>
      <c r="B122" s="1">
        <v>24</v>
      </c>
      <c r="C122" s="26" t="s">
        <v>1080</v>
      </c>
      <c r="D122" t="s">
        <v>180</v>
      </c>
      <c r="E122" s="27" t="s">
        <v>1081</v>
      </c>
      <c r="F122" s="28" t="s">
        <v>182</v>
      </c>
      <c r="G122" s="29">
        <v>44.704000000000001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985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183</v>
      </c>
      <c r="E123" s="27" t="s">
        <v>1082</v>
      </c>
    </row>
    <row r="124">
      <c r="A124" s="1" t="s">
        <v>184</v>
      </c>
      <c r="E124" s="33" t="s">
        <v>1083</v>
      </c>
    </row>
    <row r="125" ht="357">
      <c r="A125" s="1" t="s">
        <v>185</v>
      </c>
      <c r="E125" s="27" t="s">
        <v>1047</v>
      </c>
    </row>
    <row r="126">
      <c r="A126" s="1" t="s">
        <v>178</v>
      </c>
      <c r="B126" s="1">
        <v>25</v>
      </c>
      <c r="C126" s="26" t="s">
        <v>1084</v>
      </c>
      <c r="D126" t="s">
        <v>180</v>
      </c>
      <c r="E126" s="27" t="s">
        <v>1085</v>
      </c>
      <c r="F126" s="28" t="s">
        <v>374</v>
      </c>
      <c r="G126" s="29">
        <v>1.766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985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183</v>
      </c>
      <c r="E127" s="27" t="s">
        <v>1082</v>
      </c>
    </row>
    <row r="128">
      <c r="A128" s="1" t="s">
        <v>184</v>
      </c>
      <c r="E128" s="33" t="s">
        <v>1086</v>
      </c>
    </row>
    <row r="129" ht="178.5">
      <c r="A129" s="1" t="s">
        <v>185</v>
      </c>
      <c r="E129" s="27" t="s">
        <v>1087</v>
      </c>
    </row>
    <row r="130">
      <c r="A130" s="1" t="s">
        <v>178</v>
      </c>
      <c r="B130" s="1">
        <v>26</v>
      </c>
      <c r="C130" s="26" t="s">
        <v>1088</v>
      </c>
      <c r="D130" t="s">
        <v>180</v>
      </c>
      <c r="E130" s="27" t="s">
        <v>1089</v>
      </c>
      <c r="F130" s="28" t="s">
        <v>182</v>
      </c>
      <c r="G130" s="29">
        <v>120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985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183</v>
      </c>
      <c r="E131" s="27" t="s">
        <v>1090</v>
      </c>
    </row>
    <row r="132">
      <c r="A132" s="1" t="s">
        <v>184</v>
      </c>
      <c r="E132" s="33" t="s">
        <v>1091</v>
      </c>
    </row>
    <row r="133" ht="357">
      <c r="A133" s="1" t="s">
        <v>185</v>
      </c>
      <c r="E133" s="27" t="s">
        <v>1047</v>
      </c>
    </row>
    <row r="134">
      <c r="A134" s="1" t="s">
        <v>178</v>
      </c>
      <c r="B134" s="1">
        <v>27</v>
      </c>
      <c r="C134" s="26" t="s">
        <v>1092</v>
      </c>
      <c r="D134" t="s">
        <v>180</v>
      </c>
      <c r="E134" s="27" t="s">
        <v>1093</v>
      </c>
      <c r="F134" s="28" t="s">
        <v>182</v>
      </c>
      <c r="G134" s="29">
        <v>62.799999999999997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985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183</v>
      </c>
      <c r="E135" s="27" t="s">
        <v>1094</v>
      </c>
    </row>
    <row r="136">
      <c r="A136" s="1" t="s">
        <v>184</v>
      </c>
      <c r="E136" s="33" t="s">
        <v>1095</v>
      </c>
    </row>
    <row r="137" ht="38.25">
      <c r="A137" s="1" t="s">
        <v>185</v>
      </c>
      <c r="E137" s="27" t="s">
        <v>1096</v>
      </c>
    </row>
    <row r="138">
      <c r="A138" s="1" t="s">
        <v>178</v>
      </c>
      <c r="B138" s="1">
        <v>28</v>
      </c>
      <c r="C138" s="26" t="s">
        <v>1097</v>
      </c>
      <c r="D138" t="s">
        <v>180</v>
      </c>
      <c r="E138" s="27" t="s">
        <v>1098</v>
      </c>
      <c r="F138" s="28" t="s">
        <v>182</v>
      </c>
      <c r="G138" s="29">
        <v>360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985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183</v>
      </c>
      <c r="E139" s="27" t="s">
        <v>180</v>
      </c>
    </row>
    <row r="140">
      <c r="A140" s="1" t="s">
        <v>184</v>
      </c>
      <c r="E140" s="33" t="s">
        <v>1099</v>
      </c>
    </row>
    <row r="141" ht="38.25">
      <c r="A141" s="1" t="s">
        <v>185</v>
      </c>
      <c r="E141" s="27" t="s">
        <v>1100</v>
      </c>
    </row>
    <row r="142">
      <c r="A142" s="1" t="s">
        <v>175</v>
      </c>
      <c r="C142" s="22" t="s">
        <v>608</v>
      </c>
      <c r="E142" s="23" t="s">
        <v>148</v>
      </c>
      <c r="L142" s="24">
        <f>SUMIFS(L143:L150,A143:A150,"P")</f>
        <v>0</v>
      </c>
      <c r="M142" s="24">
        <f>SUMIFS(M143:M150,A143:A150,"P")</f>
        <v>0</v>
      </c>
      <c r="N142" s="25"/>
    </row>
    <row r="143">
      <c r="A143" s="1" t="s">
        <v>178</v>
      </c>
      <c r="B143" s="1">
        <v>29</v>
      </c>
      <c r="C143" s="26" t="s">
        <v>1101</v>
      </c>
      <c r="D143" t="s">
        <v>180</v>
      </c>
      <c r="E143" s="27" t="s">
        <v>1102</v>
      </c>
      <c r="F143" s="28" t="s">
        <v>182</v>
      </c>
      <c r="G143" s="29">
        <v>13.199999999999999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985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183</v>
      </c>
      <c r="E144" s="27" t="s">
        <v>180</v>
      </c>
    </row>
    <row r="145">
      <c r="A145" s="1" t="s">
        <v>184</v>
      </c>
      <c r="E145" s="33" t="s">
        <v>1103</v>
      </c>
    </row>
    <row r="146" ht="76.5">
      <c r="A146" s="1" t="s">
        <v>185</v>
      </c>
      <c r="E146" s="27" t="s">
        <v>1104</v>
      </c>
    </row>
    <row r="147">
      <c r="A147" s="1" t="s">
        <v>178</v>
      </c>
      <c r="B147" s="1">
        <v>30</v>
      </c>
      <c r="C147" s="26" t="s">
        <v>1105</v>
      </c>
      <c r="D147" t="s">
        <v>180</v>
      </c>
      <c r="E147" s="27" t="s">
        <v>1106</v>
      </c>
      <c r="F147" s="28" t="s">
        <v>201</v>
      </c>
      <c r="G147" s="29">
        <v>718.75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985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183</v>
      </c>
      <c r="E148" s="27" t="s">
        <v>180</v>
      </c>
    </row>
    <row r="149" ht="38.25">
      <c r="A149" s="1" t="s">
        <v>184</v>
      </c>
      <c r="E149" s="33" t="s">
        <v>1107</v>
      </c>
    </row>
    <row r="150" ht="140.25">
      <c r="A150" s="1" t="s">
        <v>185</v>
      </c>
      <c r="E150" s="27" t="s">
        <v>1108</v>
      </c>
    </row>
    <row r="151">
      <c r="A151" s="1" t="s">
        <v>175</v>
      </c>
      <c r="C151" s="22" t="s">
        <v>203</v>
      </c>
      <c r="E151" s="23" t="s">
        <v>204</v>
      </c>
      <c r="L151" s="24">
        <f>SUMIFS(L152:L167,A152:A167,"P")</f>
        <v>0</v>
      </c>
      <c r="M151" s="24">
        <f>SUMIFS(M152:M167,A152:A167,"P")</f>
        <v>0</v>
      </c>
      <c r="N151" s="25"/>
    </row>
    <row r="152">
      <c r="A152" s="1" t="s">
        <v>178</v>
      </c>
      <c r="B152" s="1">
        <v>31</v>
      </c>
      <c r="C152" s="26" t="s">
        <v>1109</v>
      </c>
      <c r="D152" t="s">
        <v>180</v>
      </c>
      <c r="E152" s="27" t="s">
        <v>1110</v>
      </c>
      <c r="F152" s="28" t="s">
        <v>201</v>
      </c>
      <c r="G152" s="29">
        <v>60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985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183</v>
      </c>
      <c r="E153" s="27" t="s">
        <v>1111</v>
      </c>
    </row>
    <row r="154">
      <c r="A154" s="1" t="s">
        <v>184</v>
      </c>
      <c r="E154" s="33" t="s">
        <v>1112</v>
      </c>
    </row>
    <row r="155" ht="191.25">
      <c r="A155" s="1" t="s">
        <v>185</v>
      </c>
      <c r="E155" s="27" t="s">
        <v>1113</v>
      </c>
    </row>
    <row r="156">
      <c r="A156" s="1" t="s">
        <v>178</v>
      </c>
      <c r="B156" s="1">
        <v>32</v>
      </c>
      <c r="C156" s="26" t="s">
        <v>1114</v>
      </c>
      <c r="D156" t="s">
        <v>180</v>
      </c>
      <c r="E156" s="27" t="s">
        <v>1115</v>
      </c>
      <c r="F156" s="28" t="s">
        <v>201</v>
      </c>
      <c r="G156" s="29">
        <v>120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985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183</v>
      </c>
      <c r="E157" s="27" t="s">
        <v>180</v>
      </c>
    </row>
    <row r="158">
      <c r="A158" s="1" t="s">
        <v>184</v>
      </c>
      <c r="E158" s="33" t="s">
        <v>1116</v>
      </c>
    </row>
    <row r="159" ht="191.25">
      <c r="A159" s="1" t="s">
        <v>185</v>
      </c>
      <c r="E159" s="27" t="s">
        <v>1113</v>
      </c>
    </row>
    <row r="160">
      <c r="A160" s="1" t="s">
        <v>178</v>
      </c>
      <c r="B160" s="1">
        <v>33</v>
      </c>
      <c r="C160" s="26" t="s">
        <v>1117</v>
      </c>
      <c r="D160" t="s">
        <v>180</v>
      </c>
      <c r="E160" s="27" t="s">
        <v>1118</v>
      </c>
      <c r="F160" s="28" t="s">
        <v>201</v>
      </c>
      <c r="G160" s="29">
        <v>790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985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183</v>
      </c>
      <c r="E161" s="27" t="s">
        <v>1119</v>
      </c>
    </row>
    <row r="162" ht="38.25">
      <c r="A162" s="1" t="s">
        <v>184</v>
      </c>
      <c r="E162" s="33" t="s">
        <v>1120</v>
      </c>
    </row>
    <row r="163" ht="204">
      <c r="A163" s="1" t="s">
        <v>185</v>
      </c>
      <c r="E163" s="27" t="s">
        <v>1121</v>
      </c>
    </row>
    <row r="164">
      <c r="A164" s="1" t="s">
        <v>178</v>
      </c>
      <c r="B164" s="1">
        <v>34</v>
      </c>
      <c r="C164" s="26" t="s">
        <v>1122</v>
      </c>
      <c r="D164" t="s">
        <v>180</v>
      </c>
      <c r="E164" s="27" t="s">
        <v>1123</v>
      </c>
      <c r="F164" s="28" t="s">
        <v>201</v>
      </c>
      <c r="G164" s="29">
        <v>910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985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183</v>
      </c>
      <c r="E165" s="27" t="s">
        <v>180</v>
      </c>
    </row>
    <row r="166" ht="51">
      <c r="A166" s="1" t="s">
        <v>184</v>
      </c>
      <c r="E166" s="33" t="s">
        <v>1124</v>
      </c>
    </row>
    <row r="167" ht="38.25">
      <c r="A167" s="1" t="s">
        <v>185</v>
      </c>
      <c r="E167" s="27" t="s">
        <v>1125</v>
      </c>
    </row>
    <row r="168">
      <c r="A168" s="1" t="s">
        <v>175</v>
      </c>
      <c r="C168" s="22" t="s">
        <v>624</v>
      </c>
      <c r="E168" s="23" t="s">
        <v>1126</v>
      </c>
      <c r="L168" s="24">
        <f>SUMIFS(L169:L172,A169:A172,"P")</f>
        <v>0</v>
      </c>
      <c r="M168" s="24">
        <f>SUMIFS(M169:M172,A169:A172,"P")</f>
        <v>0</v>
      </c>
      <c r="N168" s="25"/>
    </row>
    <row r="169">
      <c r="A169" s="1" t="s">
        <v>178</v>
      </c>
      <c r="B169" s="1">
        <v>35</v>
      </c>
      <c r="C169" s="26" t="s">
        <v>1127</v>
      </c>
      <c r="D169" t="s">
        <v>180</v>
      </c>
      <c r="E169" s="27" t="s">
        <v>1128</v>
      </c>
      <c r="F169" s="28" t="s">
        <v>207</v>
      </c>
      <c r="G169" s="29">
        <v>5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985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 ht="25.5">
      <c r="A170" s="1" t="s">
        <v>183</v>
      </c>
      <c r="E170" s="27" t="s">
        <v>1129</v>
      </c>
    </row>
    <row r="171">
      <c r="A171" s="1" t="s">
        <v>184</v>
      </c>
      <c r="E171" s="33" t="s">
        <v>1066</v>
      </c>
    </row>
    <row r="172" ht="89.25">
      <c r="A172" s="1" t="s">
        <v>185</v>
      </c>
      <c r="E172" s="27" t="s">
        <v>1130</v>
      </c>
    </row>
    <row r="173">
      <c r="A173" s="1" t="s">
        <v>175</v>
      </c>
      <c r="C173" s="22" t="s">
        <v>653</v>
      </c>
      <c r="E173" s="23" t="s">
        <v>1131</v>
      </c>
      <c r="L173" s="24">
        <f>SUMIFS(L174:L193,A174:A193,"P")</f>
        <v>0</v>
      </c>
      <c r="M173" s="24">
        <f>SUMIFS(M174:M193,A174:A193,"P")</f>
        <v>0</v>
      </c>
      <c r="N173" s="25"/>
    </row>
    <row r="174">
      <c r="A174" s="1" t="s">
        <v>178</v>
      </c>
      <c r="B174" s="1">
        <v>36</v>
      </c>
      <c r="C174" s="26" t="s">
        <v>1132</v>
      </c>
      <c r="D174" t="s">
        <v>180</v>
      </c>
      <c r="E174" s="27" t="s">
        <v>1133</v>
      </c>
      <c r="F174" s="28" t="s">
        <v>207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985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183</v>
      </c>
      <c r="E175" s="27" t="s">
        <v>180</v>
      </c>
    </row>
    <row r="176">
      <c r="A176" s="1" t="s">
        <v>184</v>
      </c>
      <c r="E176" s="33" t="s">
        <v>1134</v>
      </c>
    </row>
    <row r="177" ht="25.5">
      <c r="A177" s="1" t="s">
        <v>185</v>
      </c>
      <c r="E177" s="27" t="s">
        <v>1135</v>
      </c>
    </row>
    <row r="178" ht="25.5">
      <c r="A178" s="1" t="s">
        <v>178</v>
      </c>
      <c r="B178" s="1">
        <v>37</v>
      </c>
      <c r="C178" s="26" t="s">
        <v>1136</v>
      </c>
      <c r="D178" t="s">
        <v>180</v>
      </c>
      <c r="E178" s="27" t="s">
        <v>1137</v>
      </c>
      <c r="F178" s="28" t="s">
        <v>207</v>
      </c>
      <c r="G178" s="29">
        <v>2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985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183</v>
      </c>
      <c r="E179" s="27" t="s">
        <v>180</v>
      </c>
    </row>
    <row r="180">
      <c r="A180" s="1" t="s">
        <v>184</v>
      </c>
      <c r="E180" s="33" t="s">
        <v>1134</v>
      </c>
    </row>
    <row r="181" ht="25.5">
      <c r="A181" s="1" t="s">
        <v>185</v>
      </c>
      <c r="E181" s="27" t="s">
        <v>1138</v>
      </c>
    </row>
    <row r="182">
      <c r="A182" s="1" t="s">
        <v>178</v>
      </c>
      <c r="B182" s="1">
        <v>38</v>
      </c>
      <c r="C182" s="26" t="s">
        <v>1139</v>
      </c>
      <c r="D182" t="s">
        <v>180</v>
      </c>
      <c r="E182" s="27" t="s">
        <v>1140</v>
      </c>
      <c r="F182" s="28" t="s">
        <v>207</v>
      </c>
      <c r="G182" s="29">
        <v>48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985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183</v>
      </c>
      <c r="E183" s="27" t="s">
        <v>180</v>
      </c>
    </row>
    <row r="184">
      <c r="A184" s="1" t="s">
        <v>184</v>
      </c>
      <c r="E184" s="33" t="s">
        <v>1141</v>
      </c>
    </row>
    <row r="185" ht="114.75">
      <c r="A185" s="1" t="s">
        <v>185</v>
      </c>
      <c r="E185" s="27" t="s">
        <v>1142</v>
      </c>
    </row>
    <row r="186">
      <c r="A186" s="1" t="s">
        <v>178</v>
      </c>
      <c r="B186" s="1">
        <v>39</v>
      </c>
      <c r="C186" s="26" t="s">
        <v>1143</v>
      </c>
      <c r="D186" t="s">
        <v>180</v>
      </c>
      <c r="E186" s="27" t="s">
        <v>1144</v>
      </c>
      <c r="F186" s="28" t="s">
        <v>1060</v>
      </c>
      <c r="G186" s="29">
        <v>8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985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183</v>
      </c>
      <c r="E187" s="27" t="s">
        <v>1145</v>
      </c>
    </row>
    <row r="188">
      <c r="A188" s="1" t="s">
        <v>184</v>
      </c>
      <c r="E188" s="33" t="s">
        <v>1146</v>
      </c>
    </row>
    <row r="189" ht="409.5">
      <c r="A189" s="1" t="s">
        <v>185</v>
      </c>
      <c r="E189" s="27" t="s">
        <v>1147</v>
      </c>
    </row>
    <row r="190">
      <c r="A190" s="1" t="s">
        <v>178</v>
      </c>
      <c r="B190" s="1">
        <v>40</v>
      </c>
      <c r="C190" s="26" t="s">
        <v>1148</v>
      </c>
      <c r="D190" t="s">
        <v>180</v>
      </c>
      <c r="E190" s="27" t="s">
        <v>1149</v>
      </c>
      <c r="F190" s="28" t="s">
        <v>182</v>
      </c>
      <c r="G190" s="29">
        <v>22.463999999999999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985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183</v>
      </c>
      <c r="E191" s="27" t="s">
        <v>1150</v>
      </c>
    </row>
    <row r="192">
      <c r="A192" s="1" t="s">
        <v>184</v>
      </c>
      <c r="E192" s="33" t="s">
        <v>1151</v>
      </c>
    </row>
    <row r="193" ht="89.25">
      <c r="A193" s="1" t="s">
        <v>185</v>
      </c>
      <c r="E193" s="27" t="s">
        <v>1152</v>
      </c>
    </row>
    <row r="194">
      <c r="A194" s="1" t="s">
        <v>175</v>
      </c>
      <c r="C194" s="22" t="s">
        <v>369</v>
      </c>
      <c r="E194" s="23" t="s">
        <v>370</v>
      </c>
      <c r="L194" s="24">
        <f>SUMIFS(L195:L202,A195:A202,"P")</f>
        <v>0</v>
      </c>
      <c r="M194" s="24">
        <f>SUMIFS(M195:M202,A195:A202,"P")</f>
        <v>0</v>
      </c>
      <c r="N194" s="25"/>
    </row>
    <row r="195" ht="25.5">
      <c r="A195" s="1" t="s">
        <v>178</v>
      </c>
      <c r="B195" s="1">
        <v>42</v>
      </c>
      <c r="C195" s="26" t="s">
        <v>666</v>
      </c>
      <c r="D195" t="s">
        <v>372</v>
      </c>
      <c r="E195" s="27" t="s">
        <v>667</v>
      </c>
      <c r="F195" s="28" t="s">
        <v>374</v>
      </c>
      <c r="G195" s="29">
        <v>10146.210999999999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180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183</v>
      </c>
      <c r="E196" s="27" t="s">
        <v>375</v>
      </c>
    </row>
    <row r="197" ht="51">
      <c r="A197" s="1" t="s">
        <v>184</v>
      </c>
      <c r="E197" s="33" t="s">
        <v>1153</v>
      </c>
    </row>
    <row r="198" ht="153">
      <c r="A198" s="1" t="s">
        <v>185</v>
      </c>
      <c r="E198" s="27" t="s">
        <v>377</v>
      </c>
    </row>
    <row r="199" ht="38.25">
      <c r="A199" s="1" t="s">
        <v>178</v>
      </c>
      <c r="B199" s="1">
        <v>43</v>
      </c>
      <c r="C199" s="26" t="s">
        <v>371</v>
      </c>
      <c r="D199" t="s">
        <v>372</v>
      </c>
      <c r="E199" s="27" t="s">
        <v>373</v>
      </c>
      <c r="F199" s="28" t="s">
        <v>374</v>
      </c>
      <c r="G199" s="29">
        <v>44.927999999999997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180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183</v>
      </c>
      <c r="E200" s="27" t="s">
        <v>375</v>
      </c>
    </row>
    <row r="201">
      <c r="A201" s="1" t="s">
        <v>184</v>
      </c>
      <c r="E201" s="33" t="s">
        <v>1154</v>
      </c>
    </row>
    <row r="202" ht="153">
      <c r="A202" s="1" t="s">
        <v>185</v>
      </c>
      <c r="E202" s="27" t="s">
        <v>377</v>
      </c>
    </row>
  </sheetData>
  <sheetProtection sheet="1" objects="1" scenarios="1" spinCount="100000" saltValue="npkgne7S2u08vKLg9miae8OSFCDSL5mW+lR8WQ+GNuaQpHbvr5bqBctcaSOukiei7TpW2Pdvi22hyxGAcD18gg==" hashValue="S9INeDJ4eDelbJINdtrZcFbiJemHnk1ESxJRMSJf5rgT/MMnYDzytsNNHDVmbLgdR/8kDNhx3oxa4fHxK87ok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2024-10-31T11:43:21Z</dcterms:created>
  <dcterms:modified xsi:type="dcterms:W3CDTF">2024-10-31T11:43:29Z</dcterms:modified>
</cp:coreProperties>
</file>