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4\640240xx RD likvidace dřevěných pražců\"/>
    </mc:Choice>
  </mc:AlternateContent>
  <xr:revisionPtr revIDLastSave="0" documentId="13_ncr:1_{91784599-3398-44C4-8468-F02A00C28ED6}" xr6:coauthVersionLast="47" xr6:coauthVersionMax="47" xr10:uidLastSave="{00000000-0000-0000-0000-000000000000}"/>
  <bookViews>
    <workbookView xWindow="29565" yWindow="690" windowWidth="23190" windowHeight="15255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5" i="2" l="1"/>
  <c r="D55" i="2"/>
  <c r="D39" i="2" l="1"/>
  <c r="E39" i="2" l="1"/>
  <c r="E22" i="2"/>
  <c r="D22" i="2"/>
  <c r="E56" i="2" l="1"/>
  <c r="D56" i="2"/>
</calcChain>
</file>

<file path=xl/sharedStrings.xml><?xml version="1.0" encoding="utf-8"?>
<sst xmlns="http://schemas.openxmlformats.org/spreadsheetml/2006/main" count="195" uniqueCount="117">
  <si>
    <t>IČP</t>
  </si>
  <si>
    <t>Liberecký kraj</t>
  </si>
  <si>
    <t>TO Česká Lípa</t>
  </si>
  <si>
    <t>Královehradecký kraj</t>
  </si>
  <si>
    <t>TO Náchod</t>
  </si>
  <si>
    <t>TO Chlumec n/C</t>
  </si>
  <si>
    <t>TO Hradec Králové</t>
  </si>
  <si>
    <t>TO Ostroměř</t>
  </si>
  <si>
    <t>TO Týniště n Orl.</t>
  </si>
  <si>
    <t>TO Jičín</t>
  </si>
  <si>
    <t>TO Stará Paka</t>
  </si>
  <si>
    <t>Pardubický kraj</t>
  </si>
  <si>
    <t>TO Ústí n.O.</t>
  </si>
  <si>
    <t>Celkem</t>
  </si>
  <si>
    <t>Středisko</t>
  </si>
  <si>
    <t>Místo uložení</t>
  </si>
  <si>
    <t>Odhad množství /t</t>
  </si>
  <si>
    <t>Ks</t>
  </si>
  <si>
    <t>TO Trutnov</t>
  </si>
  <si>
    <t>TO Frýdlant v Čechách</t>
  </si>
  <si>
    <t>TO Jablonné v Podještědí</t>
  </si>
  <si>
    <t>TO Liberec</t>
  </si>
  <si>
    <t>TO Libuň</t>
  </si>
  <si>
    <t xml:space="preserve">TO Turnov </t>
  </si>
  <si>
    <t>TO Pardubice</t>
  </si>
  <si>
    <t>TO Česká Třebová 1</t>
  </si>
  <si>
    <t>TO Česká Třebová 2</t>
  </si>
  <si>
    <t>TO Skuteč</t>
  </si>
  <si>
    <t>TO Choceň</t>
  </si>
  <si>
    <t>Celkem za OŘ HK</t>
  </si>
  <si>
    <t>Příloha č. 1</t>
  </si>
  <si>
    <t>Kontaktní osoba / příjmení + mobilní telefon</t>
  </si>
  <si>
    <t>kód odpadu 17 02 04* Sklo, plasty, dřevo obsahující nebezpečné látky nebo nebezpečnými látkami znečištěné</t>
  </si>
  <si>
    <t>žst.Česká Lípa-ul.Plynárenská</t>
  </si>
  <si>
    <t>žst.Okna</t>
  </si>
  <si>
    <t>Horní Řasnice</t>
  </si>
  <si>
    <t>Mimoň</t>
  </si>
  <si>
    <t>Jablonné v Podještědí</t>
  </si>
  <si>
    <t>Liberec,Jeronýmova ul.</t>
  </si>
  <si>
    <t>Lomnice nad Poprlkou</t>
  </si>
  <si>
    <t>Libuň</t>
  </si>
  <si>
    <t>Mladějov v Čechách</t>
  </si>
  <si>
    <t>Žst Turnov stavědlo 1</t>
  </si>
  <si>
    <t>1/2025</t>
  </si>
  <si>
    <t>Chornice</t>
  </si>
  <si>
    <t>Lichkov</t>
  </si>
  <si>
    <t>Dolní Lipka</t>
  </si>
  <si>
    <t>Králíky</t>
  </si>
  <si>
    <t>Červený Potok</t>
  </si>
  <si>
    <t>Košťál 602456864</t>
  </si>
  <si>
    <t>Jasanský 725 210 016</t>
  </si>
  <si>
    <t>Majer 727 826 904</t>
  </si>
  <si>
    <t>Klicha 724 403 560</t>
  </si>
  <si>
    <t>Podhájecký 725 210 023</t>
  </si>
  <si>
    <t xml:space="preserve">Mencl 724 403 565 / Vácha 725 210 022 </t>
  </si>
  <si>
    <t>Martinák 725 210 018 / Myšák 702 021 547</t>
  </si>
  <si>
    <t>Kadlec 607 008 194</t>
  </si>
  <si>
    <t>6/2025</t>
  </si>
  <si>
    <t>10/2026</t>
  </si>
  <si>
    <t>11/2025</t>
  </si>
  <si>
    <t>11/2026</t>
  </si>
  <si>
    <t>7/2025</t>
  </si>
  <si>
    <t>12/2025</t>
  </si>
  <si>
    <t>12/2026</t>
  </si>
  <si>
    <t>Připraveno k likvidaci / měsíc/rok</t>
  </si>
  <si>
    <t>Svitavy, Krasíkov, Třebovice, Rudoltice</t>
  </si>
  <si>
    <t xml:space="preserve">Žamberk, Litice </t>
  </si>
  <si>
    <t>Česká Třebová - základna Pionýr</t>
  </si>
  <si>
    <t>Pardubice - kol.č. 335</t>
  </si>
  <si>
    <t>Medlešice - kol.č.2</t>
  </si>
  <si>
    <t>žst. Opočno p.O.h.</t>
  </si>
  <si>
    <t>žst. Meziměstí</t>
  </si>
  <si>
    <t>žst. Chlumec nad Cidlinou</t>
  </si>
  <si>
    <t>žst. Opatovice n. L. Pohřebačka</t>
  </si>
  <si>
    <t>žst. Ostroměř</t>
  </si>
  <si>
    <t>žst. Týniště nad Orlicí</t>
  </si>
  <si>
    <t>žst. Slatina nad Zdobnicí</t>
  </si>
  <si>
    <t>žst. Trutnov střed</t>
  </si>
  <si>
    <t>zast. Železnice</t>
  </si>
  <si>
    <t>žst. Jičín</t>
  </si>
  <si>
    <t>žst. Kopidlno</t>
  </si>
  <si>
    <t>žst. Stará Paka</t>
  </si>
  <si>
    <t>žst. Kunčice nad Labem</t>
  </si>
  <si>
    <t>Chod 607 713 902</t>
  </si>
  <si>
    <t>Fogl 607 544 927</t>
  </si>
  <si>
    <t>Fogl 724 230 647</t>
  </si>
  <si>
    <t>Hruška 723 279 093</t>
  </si>
  <si>
    <t xml:space="preserve">Ryba 724 230 589                 </t>
  </si>
  <si>
    <t>Stankuš 725 703 721</t>
  </si>
  <si>
    <t>Čorej 723 475 534</t>
  </si>
  <si>
    <t>Špalek 724 757 659</t>
  </si>
  <si>
    <t>Vít 724 564 825</t>
  </si>
  <si>
    <t>Petr 725 793 417</t>
  </si>
  <si>
    <t>Svoboda 602 471 983</t>
  </si>
  <si>
    <t>Gottwald 602 472 010</t>
  </si>
  <si>
    <t>Novák 724 960 593</t>
  </si>
  <si>
    <t>Jebavý 728 818 089</t>
  </si>
  <si>
    <t>9/2026</t>
  </si>
  <si>
    <t>3-10/2025</t>
  </si>
  <si>
    <r>
      <rPr>
        <b/>
        <sz val="10"/>
        <color theme="1"/>
        <rFont val="Verdana"/>
        <family val="2"/>
        <charset val="238"/>
      </rPr>
      <t xml:space="preserve">  </t>
    </r>
    <r>
      <rPr>
        <sz val="10"/>
        <color theme="1"/>
        <rFont val="Verdana"/>
        <family val="2"/>
        <charset val="238"/>
      </rPr>
      <t xml:space="preserve">        1-11/2025</t>
    </r>
  </si>
  <si>
    <t>8/2026</t>
  </si>
  <si>
    <t>8/2025</t>
  </si>
  <si>
    <t>1-7/2025</t>
  </si>
  <si>
    <t>9-11/2025</t>
  </si>
  <si>
    <t>žst. Skuteč</t>
  </si>
  <si>
    <t>žst. Choceň</t>
  </si>
  <si>
    <t>žst. Moravany</t>
  </si>
  <si>
    <t>10-11/2025</t>
  </si>
  <si>
    <t>10-11/ 2026</t>
  </si>
  <si>
    <t>1-12/2025</t>
  </si>
  <si>
    <t>1-12/2026</t>
  </si>
  <si>
    <t>10-11/2026</t>
  </si>
  <si>
    <t>9-10/2025</t>
  </si>
  <si>
    <t>10/2025</t>
  </si>
  <si>
    <t>10/2025-12/2026</t>
  </si>
  <si>
    <t>9/2025-12/2026</t>
  </si>
  <si>
    <t>Odstranění dřevěných pražců u OŘ HKR 2025 - 2026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</si>
</sst>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.00\ &quot;Kč&quot;"/>
  </numFmts>
  <fonts count="32" x14ac:knownFonts="1">
    <font>
      <sz val="10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0"/>
      <color indexed="8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</font>
    <font>
      <b/>
      <sz val="10"/>
      <color theme="5"/>
      <name val="Verdana"/>
      <family val="2"/>
      <charset val="238"/>
      <scheme val="minor"/>
    </font>
    <font>
      <sz val="10"/>
      <color theme="5"/>
      <name val="Verdana"/>
      <family val="2"/>
      <charset val="238"/>
      <scheme val="minor"/>
    </font>
    <font>
      <sz val="20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</font>
    <font>
      <sz val="10"/>
      <color theme="1"/>
      <name val="Verdana"/>
    </font>
    <font>
      <sz val="10"/>
      <name val="Verdana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6">
    <xf numFmtId="0" fontId="0" fillId="0" borderId="0"/>
    <xf numFmtId="0" fontId="12" fillId="0" borderId="0" applyNumberFormat="0" applyFill="0" applyBorder="0" applyAlignment="0" applyProtection="0"/>
    <xf numFmtId="0" fontId="9" fillId="0" borderId="0" applyNumberFormat="0" applyFill="0" applyAlignment="0" applyProtection="0"/>
    <xf numFmtId="0" fontId="10" fillId="0" borderId="0" applyNumberFormat="0" applyFill="0" applyAlignment="0" applyProtection="0"/>
    <xf numFmtId="0" fontId="13" fillId="0" borderId="0" applyNumberFormat="0" applyFill="0" applyAlignment="0" applyProtection="0"/>
    <xf numFmtId="0" fontId="11" fillId="0" borderId="0" applyNumberFormat="0" applyFill="0" applyBorder="0" applyAlignment="0" applyProtection="0"/>
    <xf numFmtId="0" fontId="15" fillId="30" borderId="0" applyNumberFormat="0" applyBorder="0" applyAlignment="0" applyProtection="0"/>
    <xf numFmtId="0" fontId="15" fillId="29" borderId="0" applyNumberFormat="0" applyBorder="0" applyAlignment="0" applyProtection="0"/>
    <xf numFmtId="0" fontId="15" fillId="31" borderId="0" applyNumberFormat="0" applyBorder="0" applyAlignment="0" applyProtection="0"/>
    <xf numFmtId="0" fontId="15" fillId="21" borderId="0" applyNumberFormat="0" applyBorder="0" applyAlignment="0" applyProtection="0"/>
    <xf numFmtId="0" fontId="14" fillId="19" borderId="0" applyNumberFormat="0" applyAlignment="0" applyProtection="0"/>
    <xf numFmtId="0" fontId="20" fillId="28" borderId="0" applyNumberFormat="0" applyAlignment="0" applyProtection="0"/>
    <xf numFmtId="0" fontId="15" fillId="27" borderId="0" applyNumberFormat="0" applyAlignment="0" applyProtection="0"/>
    <xf numFmtId="0" fontId="16" fillId="0" borderId="0" applyNumberFormat="0" applyAlignment="0" applyProtection="0"/>
    <xf numFmtId="0" fontId="18" fillId="0" borderId="0" applyNumberFormat="0" applyFill="0" applyBorder="0" applyAlignment="0" applyProtection="0"/>
    <xf numFmtId="0" fontId="17" fillId="0" borderId="1" applyNumberFormat="0" applyFill="0" applyAlignment="0" applyProtection="0"/>
    <xf numFmtId="0" fontId="15" fillId="22" borderId="0" applyNumberFormat="0" applyAlignment="0" applyProtection="0"/>
    <xf numFmtId="0" fontId="19" fillId="0" borderId="0" applyNumberFormat="0" applyFill="0" applyBorder="0" applyAlignment="0" applyProtection="0"/>
    <xf numFmtId="0" fontId="15" fillId="21" borderId="0" applyNumberFormat="0" applyBorder="0" applyAlignment="0" applyProtection="0"/>
    <xf numFmtId="0" fontId="14" fillId="20" borderId="0" applyNumberFormat="0" applyBorder="0" applyAlignment="0" applyProtection="0"/>
    <xf numFmtId="0" fontId="14" fillId="24" borderId="0" applyNumberFormat="0" applyBorder="0" applyAlignment="0" applyProtection="0"/>
    <xf numFmtId="0" fontId="14" fillId="23" borderId="0" applyNumberFormat="0" applyBorder="0" applyAlignment="0" applyProtection="0"/>
    <xf numFmtId="0" fontId="15" fillId="22" borderId="0" applyNumberFormat="0" applyBorder="0" applyAlignment="0" applyProtection="0"/>
    <xf numFmtId="0" fontId="14" fillId="2" borderId="0" applyNumberFormat="0" applyBorder="0" applyAlignment="0" applyProtection="0"/>
    <xf numFmtId="0" fontId="14" fillId="26" borderId="0" applyNumberFormat="0" applyBorder="0" applyAlignment="0" applyProtection="0"/>
    <xf numFmtId="0" fontId="14" fillId="25" borderId="0" applyNumberFormat="0" applyBorder="0" applyAlignment="0" applyProtection="0"/>
    <xf numFmtId="0" fontId="15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5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0" borderId="3">
      <alignment vertical="center"/>
    </xf>
    <xf numFmtId="164" fontId="14" fillId="0" borderId="0" applyFont="0" applyFill="0" applyBorder="0" applyAlignment="0"/>
    <xf numFmtId="0" fontId="11" fillId="0" borderId="2" applyFont="0"/>
    <xf numFmtId="0" fontId="14" fillId="32" borderId="0" applyNumberFormat="0" applyFont="0" applyBorder="0" applyAlignment="0" applyProtection="0"/>
  </cellStyleXfs>
  <cellXfs count="85">
    <xf numFmtId="0" fontId="0" fillId="0" borderId="0" xfId="0"/>
    <xf numFmtId="0" fontId="9" fillId="0" borderId="0" xfId="2"/>
    <xf numFmtId="0" fontId="8" fillId="0" borderId="0" xfId="0" applyFont="1" applyAlignment="1">
      <alignment horizontal="left"/>
    </xf>
    <xf numFmtId="0" fontId="9" fillId="0" borderId="0" xfId="2" applyAlignment="1"/>
    <xf numFmtId="0" fontId="9" fillId="0" borderId="0" xfId="2" applyAlignment="1">
      <alignment horizontal="left"/>
    </xf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24" fillId="0" borderId="6" xfId="0" applyFont="1" applyBorder="1" applyAlignment="1">
      <alignment horizontal="right"/>
    </xf>
    <xf numFmtId="0" fontId="24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1" fillId="0" borderId="0" xfId="5" applyBorder="1" applyAlignment="1">
      <alignment horizontal="left"/>
    </xf>
    <xf numFmtId="0" fontId="11" fillId="0" borderId="0" xfId="5" applyFill="1" applyBorder="1" applyAlignment="1">
      <alignment horizontal="left"/>
    </xf>
    <xf numFmtId="0" fontId="25" fillId="0" borderId="0" xfId="0" applyFont="1" applyAlignment="1">
      <alignment horizontal="left"/>
    </xf>
    <xf numFmtId="0" fontId="25" fillId="19" borderId="0" xfId="0" applyFont="1" applyFill="1"/>
    <xf numFmtId="0" fontId="26" fillId="0" borderId="0" xfId="0" applyFont="1"/>
    <xf numFmtId="0" fontId="27" fillId="0" borderId="0" xfId="0" applyFont="1"/>
    <xf numFmtId="0" fontId="25" fillId="0" borderId="0" xfId="0" applyFont="1" applyAlignment="1">
      <alignment horizontal="left" wrapText="1"/>
    </xf>
    <xf numFmtId="0" fontId="24" fillId="0" borderId="8" xfId="0" applyFont="1" applyBorder="1" applyAlignment="1">
      <alignment vertical="center"/>
    </xf>
    <xf numFmtId="0" fontId="24" fillId="0" borderId="5" xfId="0" applyFont="1" applyBorder="1" applyAlignment="1">
      <alignment horizontal="right"/>
    </xf>
    <xf numFmtId="3" fontId="26" fillId="0" borderId="0" xfId="0" applyNumberFormat="1" applyFont="1"/>
    <xf numFmtId="165" fontId="28" fillId="0" borderId="0" xfId="0" applyNumberFormat="1" applyFont="1"/>
    <xf numFmtId="0" fontId="25" fillId="0" borderId="5" xfId="0" applyFont="1" applyBorder="1" applyAlignment="1">
      <alignment horizontal="left"/>
    </xf>
    <xf numFmtId="0" fontId="6" fillId="19" borderId="0" xfId="0" applyFont="1" applyFill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30" fillId="19" borderId="0" xfId="0" applyFont="1" applyFill="1"/>
    <xf numFmtId="0" fontId="31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49" fontId="30" fillId="0" borderId="0" xfId="0" applyNumberFormat="1" applyFont="1" applyAlignment="1">
      <alignment horizontal="right"/>
    </xf>
    <xf numFmtId="0" fontId="5" fillId="19" borderId="0" xfId="0" applyFont="1" applyFill="1"/>
    <xf numFmtId="0" fontId="5" fillId="0" borderId="0" xfId="0" applyFont="1" applyAlignment="1">
      <alignment horizontal="left"/>
    </xf>
    <xf numFmtId="0" fontId="5" fillId="19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19" borderId="0" xfId="0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  <xf numFmtId="0" fontId="24" fillId="19" borderId="0" xfId="0" applyFont="1" applyFill="1" applyAlignment="1">
      <alignment horizontal="right"/>
    </xf>
    <xf numFmtId="0" fontId="6" fillId="19" borderId="0" xfId="0" applyFont="1" applyFill="1" applyAlignment="1">
      <alignment wrapText="1"/>
    </xf>
    <xf numFmtId="0" fontId="6" fillId="19" borderId="0" xfId="0" applyFont="1" applyFill="1" applyAlignment="1">
      <alignment horizontal="right"/>
    </xf>
    <xf numFmtId="0" fontId="6" fillId="19" borderId="0" xfId="0" applyFont="1" applyFill="1"/>
    <xf numFmtId="49" fontId="5" fillId="19" borderId="0" xfId="0" applyNumberFormat="1" applyFont="1" applyFill="1" applyAlignment="1">
      <alignment horizontal="right"/>
    </xf>
    <xf numFmtId="0" fontId="4" fillId="0" borderId="7" xfId="0" applyFont="1" applyBorder="1" applyAlignment="1">
      <alignment vertical="center"/>
    </xf>
    <xf numFmtId="0" fontId="4" fillId="0" borderId="6" xfId="0" applyFont="1" applyBorder="1" applyAlignment="1">
      <alignment horizontal="left"/>
    </xf>
    <xf numFmtId="1" fontId="4" fillId="0" borderId="6" xfId="0" applyNumberFormat="1" applyFont="1" applyBorder="1" applyAlignment="1">
      <alignment horizontal="right"/>
    </xf>
    <xf numFmtId="0" fontId="4" fillId="0" borderId="6" xfId="0" applyFont="1" applyBorder="1"/>
    <xf numFmtId="49" fontId="24" fillId="0" borderId="0" xfId="0" applyNumberFormat="1" applyFont="1" applyAlignment="1">
      <alignment horizontal="right"/>
    </xf>
    <xf numFmtId="0" fontId="4" fillId="0" borderId="6" xfId="0" applyFont="1" applyBorder="1" applyAlignment="1">
      <alignment vertical="center"/>
    </xf>
    <xf numFmtId="1" fontId="4" fillId="0" borderId="5" xfId="0" applyNumberFormat="1" applyFont="1" applyBorder="1" applyAlignment="1">
      <alignment horizontal="right"/>
    </xf>
    <xf numFmtId="0" fontId="4" fillId="0" borderId="5" xfId="0" applyFont="1" applyBorder="1"/>
    <xf numFmtId="0" fontId="4" fillId="19" borderId="4" xfId="0" applyFont="1" applyFill="1" applyBorder="1" applyAlignment="1">
      <alignment horizontal="left"/>
    </xf>
    <xf numFmtId="0" fontId="4" fillId="0" borderId="5" xfId="0" applyFont="1" applyBorder="1" applyAlignment="1">
      <alignment horizontal="left"/>
    </xf>
    <xf numFmtId="3" fontId="4" fillId="0" borderId="5" xfId="0" applyNumberFormat="1" applyFont="1" applyBorder="1"/>
    <xf numFmtId="49" fontId="4" fillId="0" borderId="5" xfId="0" applyNumberFormat="1" applyFont="1" applyBorder="1" applyAlignment="1">
      <alignment horizontal="right"/>
    </xf>
    <xf numFmtId="0" fontId="4" fillId="19" borderId="4" xfId="0" applyFont="1" applyFill="1" applyBorder="1"/>
    <xf numFmtId="0" fontId="4" fillId="0" borderId="9" xfId="0" applyFont="1" applyBorder="1"/>
    <xf numFmtId="0" fontId="4" fillId="0" borderId="4" xfId="0" applyFont="1" applyBorder="1"/>
    <xf numFmtId="0" fontId="4" fillId="0" borderId="0" xfId="0" applyFont="1"/>
    <xf numFmtId="3" fontId="4" fillId="0" borderId="6" xfId="0" applyNumberFormat="1" applyFont="1" applyBorder="1"/>
    <xf numFmtId="0" fontId="4" fillId="0" borderId="6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19" borderId="0" xfId="0" applyFont="1" applyFill="1" applyAlignment="1">
      <alignment horizontal="left" wrapText="1"/>
    </xf>
    <xf numFmtId="49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right"/>
    </xf>
    <xf numFmtId="49" fontId="29" fillId="0" borderId="0" xfId="0" applyNumberFormat="1" applyFont="1" applyAlignment="1">
      <alignment horizontal="right" wrapText="1" shrinkToFit="1"/>
    </xf>
    <xf numFmtId="0" fontId="3" fillId="0" borderId="0" xfId="0" applyFont="1"/>
    <xf numFmtId="3" fontId="3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/>
    </xf>
    <xf numFmtId="0" fontId="11" fillId="0" borderId="0" xfId="5" applyFill="1" applyBorder="1" applyAlignment="1">
      <alignment horizontal="left"/>
    </xf>
    <xf numFmtId="0" fontId="2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8" fillId="0" borderId="0" xfId="0" applyFont="1" applyAlignment="1">
      <alignment horizontal="center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</dxf>
    <dxf>
      <border diagonalUp="0" diagonalDown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medium">
          <color theme="6"/>
        </top>
        <bottom style="medium">
          <color theme="6"/>
        </bottom>
      </border>
    </dxf>
    <dxf>
      <border outline="0">
        <bottom style="medium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65"/>
      <tableStyleElement type="headerRow" dxfId="64"/>
      <tableStyleElement type="totalRow" dxfId="63"/>
      <tableStyleElement type="firstColumn" dxfId="62"/>
      <tableStyleElement type="lastColumn" dxfId="61"/>
      <tableStyleElement type="firstRowStripe" dxfId="60"/>
      <tableStyleElement type="firstColumnStripe" dxfId="59"/>
      <tableStyleElement type="firstHeaderCell" dxfId="58"/>
      <tableStyleElement type="lastHeaderCell" dxfId="57"/>
      <tableStyleElement type="firstTotalCell" dxfId="56"/>
      <tableStyleElement type="lastTotalCell" dxfId="55"/>
    </tableStyle>
    <tableStyle name="Základní tabulka s pruhováním SŽDC" pivot="0" count="7" xr9:uid="{00000000-0011-0000-FFFF-FFFF01000000}">
      <tableStyleElement type="wholeTable" dxfId="54"/>
      <tableStyleElement type="headerRow" dxfId="53"/>
      <tableStyleElement type="totalRow" dxfId="52"/>
      <tableStyleElement type="firstColumn" dxfId="51"/>
      <tableStyleElement type="lastColumn" dxfId="50"/>
      <tableStyleElement type="secondRowStripe" dxfId="49"/>
      <tableStyleElement type="secondColumnStripe" dxfId="4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ulka2" displayName="Tabulka2" ref="A7:G22" totalsRowCount="1" headerRowDxfId="47">
  <autoFilter ref="A7:G21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Středisko" totalsRowLabel="Celkem" dataDxfId="46" totalsRowDxfId="45"/>
    <tableColumn id="2" xr3:uid="{00000000-0010-0000-0000-000002000000}" name="IČP" dataDxfId="44" totalsRowDxfId="43"/>
    <tableColumn id="3" xr3:uid="{00000000-0010-0000-0000-000003000000}" name="Místo uložení" dataDxfId="42" totalsRowDxfId="41"/>
    <tableColumn id="4" xr3:uid="{00000000-0010-0000-0000-000004000000}" name="Odhad množství /t" totalsRowFunction="custom" dataDxfId="40" totalsRowDxfId="39">
      <totalsRowFormula>SUM(Tabulka2[Odhad množství /t])</totalsRowFormula>
    </tableColumn>
    <tableColumn id="5" xr3:uid="{00000000-0010-0000-0000-000005000000}" name="Ks" totalsRowFunction="custom" dataDxfId="38" totalsRowDxfId="37">
      <totalsRowFormula>SUM(Tabulka2[Ks])</totalsRowFormula>
    </tableColumn>
    <tableColumn id="6" xr3:uid="{00000000-0010-0000-0000-000006000000}" name="Připraveno k likvidaci / měsíc/rok" dataDxfId="36" totalsRowDxfId="35"/>
    <tableColumn id="7" xr3:uid="{00000000-0010-0000-0000-000007000000}" name="Kontaktní osoba / příjmení + mobilní telefon" dataDxfId="34" totalsRowDxfId="33"/>
  </tableColumns>
  <tableStyleInfo name="Tabulka s výrazným záhlavím a pruhováním SŽDC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24:G39" totalsRowCount="1" headerRowDxfId="32" headerRowBorderDxfId="31" tableBorderDxfId="30">
  <autoFilter ref="A24:G38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100-000001000000}" name="Středisko" totalsRowLabel="Celkem" dataDxfId="29" totalsRowDxfId="28"/>
    <tableColumn id="2" xr3:uid="{00000000-0010-0000-0100-000002000000}" name="IČP" dataDxfId="27" totalsRowDxfId="26"/>
    <tableColumn id="3" xr3:uid="{00000000-0010-0000-0100-000003000000}" name="Místo uložení" dataDxfId="25" totalsRowDxfId="24"/>
    <tableColumn id="4" xr3:uid="{00000000-0010-0000-0100-000004000000}" name="Odhad množství /t" totalsRowFunction="custom" dataDxfId="23" totalsRowDxfId="22">
      <totalsRowFormula>SUM(D25:D38)</totalsRowFormula>
    </tableColumn>
    <tableColumn id="5" xr3:uid="{00000000-0010-0000-0100-000005000000}" name="Ks" totalsRowFunction="custom" dataDxfId="21" totalsRowDxfId="20">
      <totalsRowFormula>SUM(Tabulka3[Ks])</totalsRowFormula>
    </tableColumn>
    <tableColumn id="6" xr3:uid="{00000000-0010-0000-0100-000006000000}" name="Připraveno k likvidaci / měsíc/rok" dataDxfId="19" totalsRowDxfId="18"/>
    <tableColumn id="7" xr3:uid="{00000000-0010-0000-0100-000007000000}" name="Kontaktní osoba / příjmení + mobilní telefon" dataDxfId="17" totalsRowDxfId="16"/>
  </tableColumns>
  <tableStyleInfo name="Tabulka s výrazným záhlavím a pruhováním SŽDC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A41:G55" totalsRowCount="1" headerRowDxfId="15" tableBorderDxfId="14">
  <autoFilter ref="A41:G54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200-000001000000}" name="Středisko" totalsRowLabel="Celkem" dataDxfId="13" totalsRowDxfId="12"/>
    <tableColumn id="2" xr3:uid="{00000000-0010-0000-0200-000002000000}" name="IČP" dataDxfId="11" totalsRowDxfId="10"/>
    <tableColumn id="3" xr3:uid="{00000000-0010-0000-0200-000003000000}" name="Místo uložení" dataDxfId="9" totalsRowDxfId="8"/>
    <tableColumn id="4" xr3:uid="{00000000-0010-0000-0200-000004000000}" name="Odhad množství /t" totalsRowFunction="custom" dataDxfId="7" totalsRowDxfId="6">
      <totalsRowFormula>SUM(D42:D54)</totalsRowFormula>
    </tableColumn>
    <tableColumn id="5" xr3:uid="{00000000-0010-0000-0200-000005000000}" name="Ks" totalsRowFunction="custom" dataDxfId="5" totalsRowDxfId="4">
      <totalsRowFormula>SUM(E42:E54)</totalsRowFormula>
    </tableColumn>
    <tableColumn id="6" xr3:uid="{00000000-0010-0000-0200-000006000000}" name="Připraveno k likvidaci / měsíc/rok" dataDxfId="3" totalsRowDxfId="2"/>
    <tableColumn id="7" xr3:uid="{00000000-0010-0000-0200-000007000000}" name="Kontaktní osoba / příjmení + mobilní telefon" dataDxfId="1" totalsRowDxfId="0"/>
  </tableColumns>
  <tableStyleInfo name="Tabulka s výrazným záhlavím a pruhováním SŽDC" showFirstColumn="0" showLastColumn="0" showRowStripes="0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zoomScaleNormal="100" zoomScaleSheetLayoutView="100" workbookViewId="0">
      <selection activeCell="A2" sqref="A2:G2"/>
    </sheetView>
  </sheetViews>
  <sheetFormatPr defaultRowHeight="12.75" x14ac:dyDescent="0.2"/>
  <cols>
    <col min="1" max="1" width="25.75" customWidth="1"/>
    <col min="2" max="2" width="20.125" customWidth="1"/>
    <col min="3" max="3" width="34" bestFit="1" customWidth="1"/>
    <col min="4" max="4" width="19.625" customWidth="1"/>
    <col min="6" max="6" width="40.375" customWidth="1"/>
    <col min="7" max="7" width="42.25" style="5" bestFit="1" customWidth="1"/>
  </cols>
  <sheetData>
    <row r="1" spans="1:7" s="1" customFormat="1" ht="22.5" x14ac:dyDescent="0.3">
      <c r="A1" s="3" t="s">
        <v>116</v>
      </c>
      <c r="B1" s="3"/>
      <c r="C1" s="3"/>
      <c r="D1" s="3"/>
      <c r="E1" s="3"/>
      <c r="F1" s="3"/>
      <c r="G1" s="4"/>
    </row>
    <row r="2" spans="1:7" x14ac:dyDescent="0.2">
      <c r="A2" s="81" t="s">
        <v>32</v>
      </c>
      <c r="B2" s="81"/>
      <c r="C2" s="81"/>
      <c r="D2" s="81"/>
      <c r="E2" s="81"/>
      <c r="F2" s="81"/>
      <c r="G2" s="81"/>
    </row>
    <row r="3" spans="1:7" x14ac:dyDescent="0.2">
      <c r="A3" s="9"/>
      <c r="B3" s="9"/>
      <c r="C3" s="9"/>
      <c r="D3" s="9"/>
      <c r="E3" s="9"/>
      <c r="F3" s="9"/>
      <c r="G3" s="9"/>
    </row>
    <row r="4" spans="1:7" x14ac:dyDescent="0.2">
      <c r="A4" s="82" t="s">
        <v>30</v>
      </c>
      <c r="B4" s="83"/>
      <c r="C4" s="83"/>
      <c r="D4" s="83"/>
      <c r="E4" s="83"/>
      <c r="F4" s="83"/>
      <c r="G4" s="83"/>
    </row>
    <row r="5" spans="1:7" x14ac:dyDescent="0.2">
      <c r="A5" s="2"/>
      <c r="B5" s="2"/>
      <c r="C5" s="2"/>
      <c r="D5" s="2"/>
      <c r="E5" s="2"/>
      <c r="F5" s="2"/>
      <c r="G5" s="2"/>
    </row>
    <row r="6" spans="1:7" x14ac:dyDescent="0.2">
      <c r="A6" s="11" t="s">
        <v>1</v>
      </c>
      <c r="B6" s="2"/>
      <c r="C6" s="2"/>
      <c r="D6" s="2"/>
      <c r="E6" s="2"/>
      <c r="F6" s="2"/>
      <c r="G6" s="2"/>
    </row>
    <row r="7" spans="1:7" x14ac:dyDescent="0.2">
      <c r="A7" s="6" t="s">
        <v>14</v>
      </c>
      <c r="B7" s="10" t="s">
        <v>0</v>
      </c>
      <c r="C7" s="6" t="s">
        <v>15</v>
      </c>
      <c r="D7" s="6" t="s">
        <v>16</v>
      </c>
      <c r="E7" s="9" t="s">
        <v>17</v>
      </c>
      <c r="F7" s="9" t="s">
        <v>64</v>
      </c>
      <c r="G7" s="9" t="s">
        <v>31</v>
      </c>
    </row>
    <row r="8" spans="1:7" x14ac:dyDescent="0.2">
      <c r="A8" s="23" t="s">
        <v>2</v>
      </c>
      <c r="B8" s="8">
        <v>6405101002</v>
      </c>
      <c r="C8" s="24" t="s">
        <v>33</v>
      </c>
      <c r="D8" s="24">
        <v>32</v>
      </c>
      <c r="E8" s="25">
        <v>400</v>
      </c>
      <c r="F8" s="70" t="s">
        <v>109</v>
      </c>
      <c r="G8" s="65" t="s">
        <v>83</v>
      </c>
    </row>
    <row r="9" spans="1:7" x14ac:dyDescent="0.2">
      <c r="A9" s="23" t="s">
        <v>2</v>
      </c>
      <c r="B9" s="8">
        <v>6405101002</v>
      </c>
      <c r="C9" s="24" t="s">
        <v>34</v>
      </c>
      <c r="D9" s="24">
        <v>32</v>
      </c>
      <c r="E9" s="25">
        <v>400</v>
      </c>
      <c r="F9" s="70" t="s">
        <v>110</v>
      </c>
      <c r="G9" s="65" t="s">
        <v>83</v>
      </c>
    </row>
    <row r="10" spans="1:7" x14ac:dyDescent="0.2">
      <c r="A10" s="23" t="s">
        <v>19</v>
      </c>
      <c r="B10" s="8">
        <v>6405102001</v>
      </c>
      <c r="C10" s="24" t="s">
        <v>35</v>
      </c>
      <c r="D10" s="26">
        <v>14</v>
      </c>
      <c r="E10" s="26">
        <v>200</v>
      </c>
      <c r="F10" s="71" t="s">
        <v>107</v>
      </c>
      <c r="G10" s="65" t="s">
        <v>83</v>
      </c>
    </row>
    <row r="11" spans="1:7" ht="13.5" customHeight="1" x14ac:dyDescent="0.2">
      <c r="A11" s="23" t="s">
        <v>19</v>
      </c>
      <c r="B11" s="8">
        <v>6405102001</v>
      </c>
      <c r="C11" s="24" t="s">
        <v>35</v>
      </c>
      <c r="D11" s="26">
        <v>14</v>
      </c>
      <c r="E11" s="26">
        <v>200</v>
      </c>
      <c r="F11" s="71" t="s">
        <v>111</v>
      </c>
      <c r="G11" s="65" t="s">
        <v>84</v>
      </c>
    </row>
    <row r="12" spans="1:7" ht="12.75" customHeight="1" x14ac:dyDescent="0.2">
      <c r="A12" s="23" t="s">
        <v>20</v>
      </c>
      <c r="B12" s="8">
        <v>6405104002</v>
      </c>
      <c r="C12" s="24" t="s">
        <v>36</v>
      </c>
      <c r="D12" s="25">
        <v>13</v>
      </c>
      <c r="E12" s="24">
        <v>130</v>
      </c>
      <c r="F12" s="71" t="s">
        <v>107</v>
      </c>
      <c r="G12" s="65" t="s">
        <v>85</v>
      </c>
    </row>
    <row r="13" spans="1:7" x14ac:dyDescent="0.2">
      <c r="A13" s="23" t="s">
        <v>20</v>
      </c>
      <c r="B13" s="8">
        <v>6405104002</v>
      </c>
      <c r="C13" s="24" t="s">
        <v>37</v>
      </c>
      <c r="D13" s="25">
        <v>12</v>
      </c>
      <c r="E13" s="24">
        <v>120</v>
      </c>
      <c r="F13" s="71" t="s">
        <v>108</v>
      </c>
      <c r="G13" s="65" t="s">
        <v>85</v>
      </c>
    </row>
    <row r="14" spans="1:7" x14ac:dyDescent="0.2">
      <c r="A14" s="23" t="s">
        <v>21</v>
      </c>
      <c r="B14" s="8">
        <v>6405104001</v>
      </c>
      <c r="C14" s="24" t="s">
        <v>38</v>
      </c>
      <c r="D14" s="25">
        <v>40</v>
      </c>
      <c r="E14" s="24">
        <v>400</v>
      </c>
      <c r="F14" s="29" t="s">
        <v>57</v>
      </c>
      <c r="G14" s="65" t="s">
        <v>86</v>
      </c>
    </row>
    <row r="15" spans="1:7" x14ac:dyDescent="0.2">
      <c r="A15" s="23" t="s">
        <v>21</v>
      </c>
      <c r="B15" s="8">
        <v>6405104001</v>
      </c>
      <c r="C15" s="24" t="s">
        <v>38</v>
      </c>
      <c r="D15" s="25">
        <v>35</v>
      </c>
      <c r="E15" s="24">
        <v>350</v>
      </c>
      <c r="F15" s="29" t="s">
        <v>58</v>
      </c>
      <c r="G15" s="65" t="s">
        <v>86</v>
      </c>
    </row>
    <row r="16" spans="1:7" x14ac:dyDescent="0.2">
      <c r="A16" s="23" t="s">
        <v>22</v>
      </c>
      <c r="B16" s="42">
        <v>6405204006</v>
      </c>
      <c r="C16" s="43" t="s">
        <v>39</v>
      </c>
      <c r="D16" s="44">
        <v>35</v>
      </c>
      <c r="E16" s="45">
        <v>500</v>
      </c>
      <c r="F16" s="46" t="s">
        <v>57</v>
      </c>
      <c r="G16" s="66" t="s">
        <v>87</v>
      </c>
    </row>
    <row r="17" spans="1:7" x14ac:dyDescent="0.2">
      <c r="A17" s="23" t="s">
        <v>22</v>
      </c>
      <c r="B17" s="42">
        <v>6405204006</v>
      </c>
      <c r="C17" s="43" t="s">
        <v>40</v>
      </c>
      <c r="D17" s="44">
        <v>35</v>
      </c>
      <c r="E17" s="45">
        <v>500</v>
      </c>
      <c r="F17" s="46" t="s">
        <v>59</v>
      </c>
      <c r="G17" s="66" t="s">
        <v>87</v>
      </c>
    </row>
    <row r="18" spans="1:7" x14ac:dyDescent="0.2">
      <c r="A18" s="23" t="s">
        <v>22</v>
      </c>
      <c r="B18" s="42">
        <v>6405204006</v>
      </c>
      <c r="C18" s="43" t="s">
        <v>41</v>
      </c>
      <c r="D18" s="44">
        <v>45</v>
      </c>
      <c r="E18" s="45">
        <v>700</v>
      </c>
      <c r="F18" s="46" t="s">
        <v>60</v>
      </c>
      <c r="G18" s="66" t="s">
        <v>87</v>
      </c>
    </row>
    <row r="19" spans="1:7" x14ac:dyDescent="0.2">
      <c r="A19" s="23" t="s">
        <v>23</v>
      </c>
      <c r="B19" s="8">
        <v>6405109001</v>
      </c>
      <c r="C19" s="27" t="s">
        <v>42</v>
      </c>
      <c r="D19" s="25">
        <v>22</v>
      </c>
      <c r="E19" s="24">
        <v>240</v>
      </c>
      <c r="F19" s="29" t="s">
        <v>61</v>
      </c>
      <c r="G19" s="65" t="s">
        <v>88</v>
      </c>
    </row>
    <row r="20" spans="1:7" x14ac:dyDescent="0.2">
      <c r="A20" s="23" t="s">
        <v>23</v>
      </c>
      <c r="B20" s="8">
        <v>6405109001</v>
      </c>
      <c r="C20" s="27" t="s">
        <v>42</v>
      </c>
      <c r="D20" s="25">
        <v>23</v>
      </c>
      <c r="E20" s="24">
        <v>260</v>
      </c>
      <c r="F20" s="29" t="s">
        <v>62</v>
      </c>
      <c r="G20" s="65" t="s">
        <v>88</v>
      </c>
    </row>
    <row r="21" spans="1:7" x14ac:dyDescent="0.2">
      <c r="A21" s="23" t="s">
        <v>23</v>
      </c>
      <c r="B21" s="8">
        <v>6405109001</v>
      </c>
      <c r="C21" s="27" t="s">
        <v>42</v>
      </c>
      <c r="D21" s="24">
        <v>33</v>
      </c>
      <c r="E21" s="25">
        <v>400</v>
      </c>
      <c r="F21" s="29" t="s">
        <v>63</v>
      </c>
      <c r="G21" s="65" t="s">
        <v>88</v>
      </c>
    </row>
    <row r="22" spans="1:7" ht="12.75" customHeight="1" x14ac:dyDescent="0.2">
      <c r="A22" s="69" t="s">
        <v>13</v>
      </c>
      <c r="B22" s="8"/>
      <c r="C22" s="69"/>
      <c r="D22" s="72">
        <f>SUM(Tabulka2[Odhad množství /t])</f>
        <v>385</v>
      </c>
      <c r="E22" s="73">
        <f>SUM(Tabulka2[Ks])</f>
        <v>4800</v>
      </c>
      <c r="F22" s="69"/>
      <c r="G22" s="69"/>
    </row>
    <row r="23" spans="1:7" x14ac:dyDescent="0.2">
      <c r="A23" s="12" t="s">
        <v>3</v>
      </c>
      <c r="B23" s="9"/>
      <c r="C23" s="9"/>
      <c r="D23" s="9"/>
      <c r="E23" s="9"/>
      <c r="F23" s="9"/>
      <c r="G23" s="9"/>
    </row>
    <row r="24" spans="1:7" x14ac:dyDescent="0.2">
      <c r="A24" s="6" t="s">
        <v>14</v>
      </c>
      <c r="B24" s="10" t="s">
        <v>0</v>
      </c>
      <c r="C24" s="6" t="s">
        <v>15</v>
      </c>
      <c r="D24" s="6" t="s">
        <v>16</v>
      </c>
      <c r="E24" s="9" t="s">
        <v>17</v>
      </c>
      <c r="F24" s="9" t="s">
        <v>64</v>
      </c>
      <c r="G24" s="9" t="s">
        <v>31</v>
      </c>
    </row>
    <row r="25" spans="1:7" x14ac:dyDescent="0.2">
      <c r="A25" s="47" t="s">
        <v>4</v>
      </c>
      <c r="B25" s="18">
        <v>6405207001</v>
      </c>
      <c r="C25" s="48" t="s">
        <v>70</v>
      </c>
      <c r="D25" s="49">
        <v>24</v>
      </c>
      <c r="E25" s="50">
        <v>300</v>
      </c>
      <c r="F25" s="51" t="s">
        <v>112</v>
      </c>
      <c r="G25" s="52" t="s">
        <v>89</v>
      </c>
    </row>
    <row r="26" spans="1:7" x14ac:dyDescent="0.2">
      <c r="A26" s="47" t="s">
        <v>4</v>
      </c>
      <c r="B26" s="18">
        <v>6405207001</v>
      </c>
      <c r="C26" s="22" t="s">
        <v>71</v>
      </c>
      <c r="D26" s="53">
        <v>40</v>
      </c>
      <c r="E26" s="54">
        <v>500</v>
      </c>
      <c r="F26" s="51" t="s">
        <v>97</v>
      </c>
      <c r="G26" s="52" t="s">
        <v>89</v>
      </c>
    </row>
    <row r="27" spans="1:7" x14ac:dyDescent="0.2">
      <c r="A27" s="55" t="s">
        <v>5</v>
      </c>
      <c r="B27" s="19">
        <v>6405202005</v>
      </c>
      <c r="C27" s="56" t="s">
        <v>72</v>
      </c>
      <c r="D27" s="53">
        <v>35</v>
      </c>
      <c r="E27" s="57">
        <v>600</v>
      </c>
      <c r="F27" s="58" t="s">
        <v>98</v>
      </c>
      <c r="G27" s="56" t="s">
        <v>90</v>
      </c>
    </row>
    <row r="28" spans="1:7" x14ac:dyDescent="0.2">
      <c r="A28" s="55" t="s">
        <v>6</v>
      </c>
      <c r="B28" s="19">
        <v>6405202004</v>
      </c>
      <c r="C28" s="56" t="s">
        <v>73</v>
      </c>
      <c r="D28" s="53">
        <v>32</v>
      </c>
      <c r="E28" s="54">
        <v>400</v>
      </c>
      <c r="F28" s="58" t="s">
        <v>60</v>
      </c>
      <c r="G28" s="56" t="s">
        <v>91</v>
      </c>
    </row>
    <row r="29" spans="1:7" x14ac:dyDescent="0.2">
      <c r="A29" s="55" t="s">
        <v>7</v>
      </c>
      <c r="B29" s="19">
        <v>6405203002</v>
      </c>
      <c r="C29" s="56" t="s">
        <v>74</v>
      </c>
      <c r="D29" s="53">
        <v>16</v>
      </c>
      <c r="E29" s="54">
        <v>200</v>
      </c>
      <c r="F29" s="58" t="s">
        <v>99</v>
      </c>
      <c r="G29" s="56" t="s">
        <v>92</v>
      </c>
    </row>
    <row r="30" spans="1:7" x14ac:dyDescent="0.2">
      <c r="A30" s="59" t="s">
        <v>8</v>
      </c>
      <c r="B30" s="19">
        <v>6405206001</v>
      </c>
      <c r="C30" s="22" t="s">
        <v>75</v>
      </c>
      <c r="D30" s="53">
        <v>40</v>
      </c>
      <c r="E30" s="60">
        <v>500</v>
      </c>
      <c r="F30" s="51" t="s">
        <v>59</v>
      </c>
      <c r="G30" s="56" t="s">
        <v>93</v>
      </c>
    </row>
    <row r="31" spans="1:7" x14ac:dyDescent="0.2">
      <c r="A31" s="59" t="s">
        <v>8</v>
      </c>
      <c r="B31" s="19">
        <v>6405206001</v>
      </c>
      <c r="C31" s="56" t="s">
        <v>76</v>
      </c>
      <c r="D31" s="53">
        <v>20</v>
      </c>
      <c r="E31" s="54">
        <v>250</v>
      </c>
      <c r="F31" s="51" t="s">
        <v>100</v>
      </c>
      <c r="G31" s="56" t="s">
        <v>93</v>
      </c>
    </row>
    <row r="32" spans="1:7" x14ac:dyDescent="0.2">
      <c r="A32" s="59" t="s">
        <v>18</v>
      </c>
      <c r="B32" s="19">
        <v>6405211001</v>
      </c>
      <c r="C32" s="56" t="s">
        <v>77</v>
      </c>
      <c r="D32" s="53">
        <v>28</v>
      </c>
      <c r="E32" s="54">
        <v>350</v>
      </c>
      <c r="F32" s="58" t="s">
        <v>101</v>
      </c>
      <c r="G32" s="56" t="s">
        <v>94</v>
      </c>
    </row>
    <row r="33" spans="1:7" x14ac:dyDescent="0.2">
      <c r="A33" s="59" t="s">
        <v>18</v>
      </c>
      <c r="B33" s="19">
        <v>6405211001</v>
      </c>
      <c r="C33" s="56" t="s">
        <v>77</v>
      </c>
      <c r="D33" s="53">
        <v>24</v>
      </c>
      <c r="E33" s="54">
        <v>300</v>
      </c>
      <c r="F33" s="58" t="s">
        <v>60</v>
      </c>
      <c r="G33" s="56" t="s">
        <v>94</v>
      </c>
    </row>
    <row r="34" spans="1:7" x14ac:dyDescent="0.2">
      <c r="A34" s="59" t="s">
        <v>9</v>
      </c>
      <c r="B34" s="19">
        <v>6405204005</v>
      </c>
      <c r="C34" s="56" t="s">
        <v>78</v>
      </c>
      <c r="D34" s="53">
        <v>69</v>
      </c>
      <c r="E34" s="54">
        <v>860</v>
      </c>
      <c r="F34" s="58" t="s">
        <v>102</v>
      </c>
      <c r="G34" s="56" t="s">
        <v>95</v>
      </c>
    </row>
    <row r="35" spans="1:7" x14ac:dyDescent="0.2">
      <c r="A35" s="59" t="s">
        <v>9</v>
      </c>
      <c r="B35" s="19">
        <v>6405204005</v>
      </c>
      <c r="C35" s="56" t="s">
        <v>79</v>
      </c>
      <c r="D35" s="53">
        <v>24</v>
      </c>
      <c r="E35" s="54">
        <v>300</v>
      </c>
      <c r="F35" s="58" t="s">
        <v>102</v>
      </c>
      <c r="G35" s="56" t="s">
        <v>95</v>
      </c>
    </row>
    <row r="36" spans="1:7" x14ac:dyDescent="0.2">
      <c r="A36" s="59" t="s">
        <v>9</v>
      </c>
      <c r="B36" s="19">
        <v>6405204005</v>
      </c>
      <c r="C36" s="56" t="s">
        <v>80</v>
      </c>
      <c r="D36" s="53">
        <v>360</v>
      </c>
      <c r="E36" s="54">
        <v>4500</v>
      </c>
      <c r="F36" s="58" t="s">
        <v>102</v>
      </c>
      <c r="G36" s="56" t="s">
        <v>95</v>
      </c>
    </row>
    <row r="37" spans="1:7" x14ac:dyDescent="0.2">
      <c r="A37" s="61" t="s">
        <v>10</v>
      </c>
      <c r="B37" s="19">
        <v>6405210003</v>
      </c>
      <c r="C37" s="56" t="s">
        <v>81</v>
      </c>
      <c r="D37" s="53">
        <v>80</v>
      </c>
      <c r="E37" s="54">
        <v>1000</v>
      </c>
      <c r="F37" s="58" t="s">
        <v>59</v>
      </c>
      <c r="G37" s="56" t="s">
        <v>96</v>
      </c>
    </row>
    <row r="38" spans="1:7" x14ac:dyDescent="0.2">
      <c r="A38" s="61" t="s">
        <v>10</v>
      </c>
      <c r="B38" s="19">
        <v>6405210003</v>
      </c>
      <c r="C38" s="56" t="s">
        <v>82</v>
      </c>
      <c r="D38" s="53">
        <v>80</v>
      </c>
      <c r="E38" s="54">
        <v>1000</v>
      </c>
      <c r="F38" s="58" t="s">
        <v>59</v>
      </c>
      <c r="G38" s="56" t="s">
        <v>96</v>
      </c>
    </row>
    <row r="39" spans="1:7" x14ac:dyDescent="0.2">
      <c r="A39" s="62" t="s">
        <v>13</v>
      </c>
      <c r="B39" s="7"/>
      <c r="C39" s="48"/>
      <c r="D39" s="49">
        <f>SUM(D25:D38)</f>
        <v>872</v>
      </c>
      <c r="E39" s="63">
        <f>SUM(Tabulka3[Ks])</f>
        <v>11060</v>
      </c>
      <c r="F39" s="64"/>
      <c r="G39" s="48"/>
    </row>
    <row r="40" spans="1:7" x14ac:dyDescent="0.2">
      <c r="A40" s="80" t="s">
        <v>11</v>
      </c>
      <c r="B40" s="80"/>
      <c r="C40" s="80"/>
      <c r="D40" s="80"/>
      <c r="E40" s="80"/>
      <c r="F40" s="80"/>
      <c r="G40" s="80"/>
    </row>
    <row r="41" spans="1:7" x14ac:dyDescent="0.2">
      <c r="A41" s="6" t="s">
        <v>14</v>
      </c>
      <c r="B41" s="10" t="s">
        <v>0</v>
      </c>
      <c r="C41" s="6" t="s">
        <v>15</v>
      </c>
      <c r="D41" s="6" t="s">
        <v>16</v>
      </c>
      <c r="E41" s="9" t="s">
        <v>17</v>
      </c>
      <c r="F41" s="9" t="s">
        <v>64</v>
      </c>
      <c r="G41" s="9" t="s">
        <v>31</v>
      </c>
    </row>
    <row r="42" spans="1:7" x14ac:dyDescent="0.2">
      <c r="A42" s="14" t="s">
        <v>24</v>
      </c>
      <c r="B42" s="8">
        <v>6405309005</v>
      </c>
      <c r="C42" s="17" t="s">
        <v>68</v>
      </c>
      <c r="D42" s="28">
        <v>14</v>
      </c>
      <c r="E42" s="28">
        <v>150</v>
      </c>
      <c r="F42" s="29" t="s">
        <v>43</v>
      </c>
      <c r="G42" s="13" t="s">
        <v>49</v>
      </c>
    </row>
    <row r="43" spans="1:7" x14ac:dyDescent="0.2">
      <c r="A43" s="30" t="s">
        <v>24</v>
      </c>
      <c r="B43" s="31">
        <v>6405309005</v>
      </c>
      <c r="C43" s="13" t="s">
        <v>69</v>
      </c>
      <c r="D43" s="32">
        <v>3</v>
      </c>
      <c r="E43" s="32">
        <v>30</v>
      </c>
      <c r="F43" s="33" t="s">
        <v>43</v>
      </c>
      <c r="G43" s="13" t="s">
        <v>49</v>
      </c>
    </row>
    <row r="44" spans="1:7" x14ac:dyDescent="0.2">
      <c r="A44" s="34" t="s">
        <v>25</v>
      </c>
      <c r="B44" s="8">
        <v>6405301002</v>
      </c>
      <c r="C44" s="35" t="s">
        <v>67</v>
      </c>
      <c r="D44" s="28">
        <v>8</v>
      </c>
      <c r="E44" s="28">
        <v>100</v>
      </c>
      <c r="F44" s="70" t="s">
        <v>113</v>
      </c>
      <c r="G44" s="35" t="s">
        <v>50</v>
      </c>
    </row>
    <row r="45" spans="1:7" x14ac:dyDescent="0.2">
      <c r="A45" s="34" t="s">
        <v>25</v>
      </c>
      <c r="B45" s="8">
        <v>6405301002</v>
      </c>
      <c r="C45" s="35" t="s">
        <v>44</v>
      </c>
      <c r="D45" s="28">
        <v>8</v>
      </c>
      <c r="E45" s="28">
        <v>100</v>
      </c>
      <c r="F45" s="70" t="s">
        <v>113</v>
      </c>
      <c r="G45" s="35" t="s">
        <v>51</v>
      </c>
    </row>
    <row r="46" spans="1:7" x14ac:dyDescent="0.2">
      <c r="A46" s="36" t="s">
        <v>26</v>
      </c>
      <c r="B46" s="37">
        <v>6405301002</v>
      </c>
      <c r="C46" s="37" t="s">
        <v>65</v>
      </c>
      <c r="D46" s="28">
        <v>100</v>
      </c>
      <c r="E46" s="28">
        <v>665</v>
      </c>
      <c r="F46" s="67" t="s">
        <v>103</v>
      </c>
      <c r="G46" s="37" t="s">
        <v>52</v>
      </c>
    </row>
    <row r="47" spans="1:7" x14ac:dyDescent="0.2">
      <c r="A47" s="38" t="s">
        <v>27</v>
      </c>
      <c r="B47" s="39">
        <v>6405304004</v>
      </c>
      <c r="C47" s="68" t="s">
        <v>104</v>
      </c>
      <c r="D47" s="41">
        <v>200</v>
      </c>
      <c r="E47" s="41">
        <v>2500</v>
      </c>
      <c r="F47" s="74" t="s">
        <v>114</v>
      </c>
      <c r="G47" s="40" t="s">
        <v>54</v>
      </c>
    </row>
    <row r="48" spans="1:7" x14ac:dyDescent="0.2">
      <c r="A48" s="34" t="s">
        <v>12</v>
      </c>
      <c r="B48" s="8">
        <v>6405311001</v>
      </c>
      <c r="C48" s="35" t="s">
        <v>45</v>
      </c>
      <c r="D48" s="28">
        <v>5</v>
      </c>
      <c r="E48" s="28">
        <v>90</v>
      </c>
      <c r="F48" s="70" t="s">
        <v>59</v>
      </c>
      <c r="G48" s="35" t="s">
        <v>53</v>
      </c>
    </row>
    <row r="49" spans="1:7" x14ac:dyDescent="0.2">
      <c r="A49" s="34" t="s">
        <v>12</v>
      </c>
      <c r="B49" s="8">
        <v>6405311001</v>
      </c>
      <c r="C49" s="35" t="s">
        <v>46</v>
      </c>
      <c r="D49" s="28">
        <v>23</v>
      </c>
      <c r="E49" s="28">
        <v>450</v>
      </c>
      <c r="F49" s="70" t="s">
        <v>59</v>
      </c>
      <c r="G49" s="35" t="s">
        <v>53</v>
      </c>
    </row>
    <row r="50" spans="1:7" x14ac:dyDescent="0.2">
      <c r="A50" s="34" t="s">
        <v>12</v>
      </c>
      <c r="B50" s="8">
        <v>6405311001</v>
      </c>
      <c r="C50" s="35" t="s">
        <v>47</v>
      </c>
      <c r="D50" s="28">
        <v>10</v>
      </c>
      <c r="E50" s="28">
        <v>200</v>
      </c>
      <c r="F50" s="70" t="s">
        <v>59</v>
      </c>
      <c r="G50" s="35" t="s">
        <v>53</v>
      </c>
    </row>
    <row r="51" spans="1:7" x14ac:dyDescent="0.2">
      <c r="A51" s="34" t="s">
        <v>12</v>
      </c>
      <c r="B51" s="8">
        <v>6405311001</v>
      </c>
      <c r="C51" s="35" t="s">
        <v>66</v>
      </c>
      <c r="D51" s="28">
        <v>30</v>
      </c>
      <c r="E51" s="28">
        <v>600</v>
      </c>
      <c r="F51" s="70" t="s">
        <v>59</v>
      </c>
      <c r="G51" s="35" t="s">
        <v>53</v>
      </c>
    </row>
    <row r="52" spans="1:7" x14ac:dyDescent="0.2">
      <c r="A52" s="34" t="s">
        <v>12</v>
      </c>
      <c r="B52" s="8">
        <v>6405311001</v>
      </c>
      <c r="C52" s="35" t="s">
        <v>48</v>
      </c>
      <c r="D52" s="28">
        <v>3</v>
      </c>
      <c r="E52" s="28">
        <v>60</v>
      </c>
      <c r="F52" s="70" t="s">
        <v>59</v>
      </c>
      <c r="G52" s="35" t="s">
        <v>53</v>
      </c>
    </row>
    <row r="53" spans="1:7" x14ac:dyDescent="0.2">
      <c r="A53" s="34" t="s">
        <v>28</v>
      </c>
      <c r="B53" s="8">
        <v>6405312002</v>
      </c>
      <c r="C53" s="69" t="s">
        <v>105</v>
      </c>
      <c r="D53" s="41">
        <v>80</v>
      </c>
      <c r="E53" s="41">
        <v>1000</v>
      </c>
      <c r="F53" s="74" t="s">
        <v>114</v>
      </c>
      <c r="G53" s="35" t="s">
        <v>55</v>
      </c>
    </row>
    <row r="54" spans="1:7" x14ac:dyDescent="0.2">
      <c r="A54" s="34" t="s">
        <v>28</v>
      </c>
      <c r="B54" s="8">
        <v>6405312002</v>
      </c>
      <c r="C54" s="68" t="s">
        <v>106</v>
      </c>
      <c r="D54" s="28">
        <v>80</v>
      </c>
      <c r="E54" s="41">
        <v>1000</v>
      </c>
      <c r="F54" s="79" t="s">
        <v>115</v>
      </c>
      <c r="G54" s="35" t="s">
        <v>56</v>
      </c>
    </row>
    <row r="55" spans="1:7" x14ac:dyDescent="0.2">
      <c r="A55" s="75" t="s">
        <v>13</v>
      </c>
      <c r="B55" s="8"/>
      <c r="C55" s="76"/>
      <c r="D55" s="77">
        <f>SUM(D42:D54)</f>
        <v>564</v>
      </c>
      <c r="E55" s="78">
        <f>SUM(E42:E54)</f>
        <v>6945</v>
      </c>
      <c r="F55" s="77"/>
      <c r="G55" s="76"/>
    </row>
    <row r="56" spans="1:7" x14ac:dyDescent="0.2">
      <c r="A56" s="15" t="s">
        <v>29</v>
      </c>
      <c r="B56" s="16"/>
      <c r="C56" s="16"/>
      <c r="D56" s="15">
        <f>Tabulka2[[#Totals],[Odhad množství /t]]+Tabulka3[[#Totals],[Odhad množství /t]]+Tabulka4[[#Totals],[Odhad množství /t]]</f>
        <v>1821</v>
      </c>
      <c r="E56" s="20">
        <f>Tabulka2[[#Totals],[Ks]]+Tabulka3[[#Totals],[Ks]]+Tabulka4[[#Totals],[Ks]]</f>
        <v>22805</v>
      </c>
    </row>
    <row r="59" spans="1:7" ht="24.75" x14ac:dyDescent="0.3">
      <c r="A59" s="84"/>
      <c r="B59" s="84"/>
      <c r="C59" s="21"/>
    </row>
  </sheetData>
  <mergeCells count="4">
    <mergeCell ref="A40:G40"/>
    <mergeCell ref="A2:G2"/>
    <mergeCell ref="A4:G4"/>
    <mergeCell ref="A59:B59"/>
  </mergeCells>
  <pageMargins left="0.78740157480314965" right="0.78740157480314965" top="1.1023622047244095" bottom="0.47244094488188981" header="0.47244094488188981" footer="0.47244094488188981"/>
  <pageSetup paperSize="8" scale="88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3"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767796C-E492-4E27-8E24-20E70D6279FF}">
  <ds:schemaRefs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sharepoint/v3/field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Tesařová Pavla, Mgr.</dc:creator>
  <cp:lastModifiedBy>Králová Lenka, Ing.</cp:lastModifiedBy>
  <cp:lastPrinted>2024-09-09T10:07:30Z</cp:lastPrinted>
  <dcterms:created xsi:type="dcterms:W3CDTF">2017-12-01T06:03:47Z</dcterms:created>
  <dcterms:modified xsi:type="dcterms:W3CDTF">2024-10-15T05:14:13Z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