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amlar\Desktop\ASPE\Soutěže Esticon\TYČASO\2.stavba\Vojtova část\ZM04\Do soutěže\"/>
    </mc:Choice>
  </mc:AlternateContent>
  <bookViews>
    <workbookView xWindow="0" yWindow="0" windowWidth="0" windowHeight="0"/>
  </bookViews>
  <sheets>
    <sheet name="Rekapitulace" sheetId="46" r:id="rId1"/>
    <sheet name="PS52-11-01-01.1" sheetId="2" r:id="rId2"/>
    <sheet name="PS52-11-01-01.2" sheetId="3" r:id="rId3"/>
    <sheet name="PS52-12-01-01" sheetId="4" r:id="rId4"/>
    <sheet name="PS52-25-01-01" sheetId="5" r:id="rId5"/>
    <sheet name="PS52-25-01-02" sheetId="6" r:id="rId6"/>
    <sheet name="PS52-29-00-01" sheetId="7" r:id="rId7"/>
    <sheet name="PS52-31-00-01" sheetId="8" r:id="rId8"/>
    <sheet name="PS52-31-01-01" sheetId="9" r:id="rId9"/>
    <sheet name="SO52-11-01-01.1" sheetId="10" r:id="rId10"/>
    <sheet name="SO52-11-01-01.2" sheetId="11" r:id="rId11"/>
    <sheet name="SO52-11-01-03.1" sheetId="12" r:id="rId12"/>
    <sheet name="SO52-11-01-03.2" sheetId="13" r:id="rId13"/>
    <sheet name="SO52-11-01-05" sheetId="14" r:id="rId14"/>
    <sheet name="SO52-11-01-02" sheetId="15" r:id="rId15"/>
    <sheet name="SO52-11-01-04" sheetId="16" r:id="rId16"/>
    <sheet name="SO52-13-01-01.1" sheetId="17" r:id="rId17"/>
    <sheet name="SO52-13-01-01.2" sheetId="18" r:id="rId18"/>
    <sheet name="SO52-14-01-01" sheetId="19" r:id="rId19"/>
    <sheet name="SO52-14-01-02" sheetId="20" r:id="rId20"/>
    <sheet name="SO52-14-01-11" sheetId="21" r:id="rId21"/>
    <sheet name="SO52-14-01-12" sheetId="22" r:id="rId22"/>
    <sheet name="SO52-14-02-01" sheetId="23" r:id="rId23"/>
    <sheet name="SO52-15-02-01.2" sheetId="24" r:id="rId24"/>
    <sheet name="SO52-18-02-01" sheetId="25" r:id="rId25"/>
    <sheet name="SO52-26-01-01.1" sheetId="26" r:id="rId26"/>
    <sheet name="SO52-26-01-01.2" sheetId="27" r:id="rId27"/>
    <sheet name="SO52-31-01-01.1" sheetId="28" r:id="rId28"/>
    <sheet name="SO52-31-02-01.1" sheetId="29" r:id="rId29"/>
    <sheet name="SO52-31-03-01.1" sheetId="30" r:id="rId30"/>
    <sheet name="SO52-31-04-01.1" sheetId="31" r:id="rId31"/>
    <sheet name="SO52-31-05-01" sheetId="32" r:id="rId32"/>
    <sheet name="SO52-31-05-02" sheetId="33" r:id="rId33"/>
    <sheet name="SO52-36-01-01" sheetId="34" r:id="rId34"/>
    <sheet name="SO52-36-01-02" sheetId="35" r:id="rId35"/>
    <sheet name="SO52-36-03-01" sheetId="36" r:id="rId36"/>
    <sheet name="SO52-36-03-02" sheetId="37" r:id="rId37"/>
    <sheet name="SO52-37-01-01" sheetId="38" r:id="rId38"/>
    <sheet name="SO52-37-02-01" sheetId="39" r:id="rId39"/>
    <sheet name="SO52-37-03-01" sheetId="40" r:id="rId40"/>
    <sheet name="SO52-37-04-01" sheetId="41" r:id="rId41"/>
    <sheet name="SO52-11-00-01" sheetId="42" r:id="rId42"/>
    <sheet name="SO52-11-00-02" sheetId="43" r:id="rId43"/>
    <sheet name="SO98-98" sheetId="44" r:id="rId44"/>
    <sheet name="SO90-90" sheetId="45" r:id="rId45"/>
  </sheets>
  <calcPr/>
</workbook>
</file>

<file path=xl/calcChain.xml><?xml version="1.0" encoding="utf-8"?>
<calcChain xmlns="http://schemas.openxmlformats.org/spreadsheetml/2006/main">
  <c i="45" l="1" r="M3"/>
  <c i="44" r="M3"/>
  <c i="43" r="M3"/>
  <c i="42" r="M3"/>
  <c i="41" r="M3"/>
  <c i="40" r="M3"/>
  <c i="39" r="M3"/>
  <c i="38" r="M3"/>
  <c i="37" r="M3"/>
  <c i="36" r="M3"/>
  <c i="35" r="M3"/>
  <c i="34" r="M3"/>
  <c i="33" r="M3"/>
  <c i="32" r="M3"/>
  <c i="31" r="M3"/>
  <c i="30" r="M3"/>
  <c i="29" r="M3"/>
  <c i="28" r="M3"/>
  <c i="27" r="M3"/>
  <c i="26" r="M3"/>
  <c i="25" r="M3"/>
  <c i="24" r="M3"/>
  <c i="23" r="M3"/>
  <c i="22" r="M3"/>
  <c i="21" r="M3"/>
  <c i="20" r="M3"/>
  <c i="19" r="M3"/>
  <c i="18" r="M3"/>
  <c i="17" r="M3"/>
  <c i="16" r="M3"/>
  <c i="15" r="M3"/>
  <c i="14" r="M3"/>
  <c i="13" r="M3"/>
  <c i="12" r="M3"/>
  <c i="11" r="M3"/>
  <c i="10" r="M3"/>
  <c i="9" r="M3"/>
  <c i="8" r="M3"/>
  <c i="7" r="M3"/>
  <c i="6" r="M3"/>
  <c i="5" r="M3"/>
  <c i="4" r="M3"/>
  <c i="3" r="M3"/>
  <c i="2" r="M3"/>
  <c i="46" r="C7"/>
  <c r="C6"/>
  <c r="F69"/>
  <c r="D69"/>
  <c r="C69"/>
  <c r="E70"/>
  <c r="F70"/>
  <c r="D70"/>
  <c r="C70"/>
  <c r="E69"/>
  <c r="F67"/>
  <c r="D67"/>
  <c r="C67"/>
  <c r="E68"/>
  <c r="F68"/>
  <c r="D68"/>
  <c r="C68"/>
  <c r="E67"/>
  <c r="F65"/>
  <c r="D65"/>
  <c r="C65"/>
  <c r="E66"/>
  <c r="F66"/>
  <c r="D66"/>
  <c r="C66"/>
  <c r="E65"/>
  <c r="F63"/>
  <c r="D63"/>
  <c r="C63"/>
  <c r="E64"/>
  <c r="F64"/>
  <c r="D64"/>
  <c r="C64"/>
  <c r="E63"/>
  <c r="F58"/>
  <c r="D58"/>
  <c r="C58"/>
  <c r="E62"/>
  <c r="F62"/>
  <c r="D62"/>
  <c r="C62"/>
  <c r="E61"/>
  <c r="F61"/>
  <c r="D61"/>
  <c r="C61"/>
  <c r="E60"/>
  <c r="F60"/>
  <c r="D60"/>
  <c r="C60"/>
  <c r="E59"/>
  <c r="F59"/>
  <c r="D59"/>
  <c r="C59"/>
  <c r="E58"/>
  <c r="F53"/>
  <c r="D53"/>
  <c r="C53"/>
  <c r="E57"/>
  <c r="F57"/>
  <c r="D57"/>
  <c r="C57"/>
  <c r="E56"/>
  <c r="F56"/>
  <c r="D56"/>
  <c r="C56"/>
  <c r="E55"/>
  <c r="F55"/>
  <c r="D55"/>
  <c r="C55"/>
  <c r="E54"/>
  <c r="F54"/>
  <c r="D54"/>
  <c r="C54"/>
  <c r="E53"/>
  <c r="F46"/>
  <c r="D46"/>
  <c r="C46"/>
  <c r="E52"/>
  <c r="F52"/>
  <c r="D52"/>
  <c r="C52"/>
  <c r="E51"/>
  <c r="F51"/>
  <c r="D51"/>
  <c r="C51"/>
  <c r="E50"/>
  <c r="F50"/>
  <c r="D50"/>
  <c r="C50"/>
  <c r="E49"/>
  <c r="F49"/>
  <c r="D49"/>
  <c r="C49"/>
  <c r="E48"/>
  <c r="F48"/>
  <c r="D48"/>
  <c r="C48"/>
  <c r="E47"/>
  <c r="F47"/>
  <c r="D47"/>
  <c r="C47"/>
  <c r="E46"/>
  <c r="F43"/>
  <c r="D43"/>
  <c r="C43"/>
  <c r="E45"/>
  <c r="F45"/>
  <c r="D45"/>
  <c r="C45"/>
  <c r="E44"/>
  <c r="F44"/>
  <c r="D44"/>
  <c r="C44"/>
  <c r="E43"/>
  <c r="F41"/>
  <c r="D41"/>
  <c r="C41"/>
  <c r="E42"/>
  <c r="F42"/>
  <c r="D42"/>
  <c r="C42"/>
  <c r="E41"/>
  <c r="F39"/>
  <c r="D39"/>
  <c r="C39"/>
  <c r="E40"/>
  <c r="F40"/>
  <c r="D40"/>
  <c r="C40"/>
  <c r="E39"/>
  <c r="F33"/>
  <c r="D33"/>
  <c r="C33"/>
  <c r="E38"/>
  <c r="F38"/>
  <c r="D38"/>
  <c r="C38"/>
  <c r="E37"/>
  <c r="F37"/>
  <c r="D37"/>
  <c r="C37"/>
  <c r="E36"/>
  <c r="F36"/>
  <c r="D36"/>
  <c r="C36"/>
  <c r="E35"/>
  <c r="F35"/>
  <c r="D35"/>
  <c r="C35"/>
  <c r="E34"/>
  <c r="F34"/>
  <c r="D34"/>
  <c r="C34"/>
  <c r="E33"/>
  <c r="F30"/>
  <c r="D30"/>
  <c r="C30"/>
  <c r="E32"/>
  <c r="F32"/>
  <c r="D32"/>
  <c r="C32"/>
  <c r="E31"/>
  <c r="F31"/>
  <c r="D31"/>
  <c r="C31"/>
  <c r="E30"/>
  <c r="F27"/>
  <c r="D27"/>
  <c r="C27"/>
  <c r="E29"/>
  <c r="F29"/>
  <c r="D29"/>
  <c r="C29"/>
  <c r="E28"/>
  <c r="F28"/>
  <c r="D28"/>
  <c r="C28"/>
  <c r="E27"/>
  <c r="F21"/>
  <c r="D21"/>
  <c r="C21"/>
  <c r="E26"/>
  <c r="F26"/>
  <c r="D26"/>
  <c r="C26"/>
  <c r="E25"/>
  <c r="F25"/>
  <c r="D25"/>
  <c r="C25"/>
  <c r="E24"/>
  <c r="F24"/>
  <c r="D24"/>
  <c r="C24"/>
  <c r="E23"/>
  <c r="F23"/>
  <c r="D23"/>
  <c r="C23"/>
  <c r="E22"/>
  <c r="F22"/>
  <c r="D22"/>
  <c r="C22"/>
  <c r="E21"/>
  <c r="F18"/>
  <c r="D18"/>
  <c r="C18"/>
  <c r="E20"/>
  <c r="F20"/>
  <c r="D20"/>
  <c r="C20"/>
  <c r="E19"/>
  <c r="F19"/>
  <c r="D19"/>
  <c r="C19"/>
  <c r="E18"/>
  <c r="F14"/>
  <c r="D14"/>
  <c r="C14"/>
  <c r="E17"/>
  <c r="F17"/>
  <c r="D17"/>
  <c r="C17"/>
  <c r="E16"/>
  <c r="F16"/>
  <c r="D16"/>
  <c r="C16"/>
  <c r="E15"/>
  <c r="F15"/>
  <c r="D15"/>
  <c r="C15"/>
  <c r="E14"/>
  <c r="F10"/>
  <c r="D10"/>
  <c r="C10"/>
  <c r="E13"/>
  <c r="F13"/>
  <c r="D13"/>
  <c r="C13"/>
  <c r="E12"/>
  <c r="F12"/>
  <c r="D12"/>
  <c r="C12"/>
  <c r="E11"/>
  <c r="F11"/>
  <c r="D11"/>
  <c r="C11"/>
  <c r="E10"/>
  <c i="45" r="T7"/>
  <c r="M8"/>
  <c r="L8"/>
  <c r="M9"/>
  <c r="L9"/>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44" r="T7"/>
  <c r="M8"/>
  <c r="L8"/>
  <c r="M26"/>
  <c r="L26"/>
  <c r="AA47"/>
  <c r="O47"/>
  <c r="M47"/>
  <c r="I47"/>
  <c r="AA43"/>
  <c r="O43"/>
  <c r="M43"/>
  <c r="I43"/>
  <c r="AA39"/>
  <c r="O39"/>
  <c r="M39"/>
  <c r="I39"/>
  <c r="AA35"/>
  <c r="O35"/>
  <c r="M35"/>
  <c r="I35"/>
  <c r="AA31"/>
  <c r="O31"/>
  <c r="M31"/>
  <c r="I31"/>
  <c r="AA27"/>
  <c r="O27"/>
  <c r="M27"/>
  <c r="I27"/>
  <c r="M9"/>
  <c r="L9"/>
  <c r="AA22"/>
  <c r="O22"/>
  <c r="M22"/>
  <c r="I22"/>
  <c r="AA18"/>
  <c r="O18"/>
  <c r="M18"/>
  <c r="I18"/>
  <c r="AA14"/>
  <c r="O14"/>
  <c r="M14"/>
  <c r="I14"/>
  <c r="AA10"/>
  <c r="O10"/>
  <c r="M10"/>
  <c r="I10"/>
  <c i="43" r="T7"/>
  <c r="M8"/>
  <c r="L8"/>
  <c r="M9"/>
  <c r="L9"/>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42" r="T7"/>
  <c r="M8"/>
  <c r="L8"/>
  <c r="M34"/>
  <c r="L34"/>
  <c r="AA35"/>
  <c r="O35"/>
  <c r="M35"/>
  <c r="I35"/>
  <c r="M9"/>
  <c r="L9"/>
  <c r="AA30"/>
  <c r="O30"/>
  <c r="M30"/>
  <c r="I30"/>
  <c r="AA26"/>
  <c r="O26"/>
  <c r="M26"/>
  <c r="I26"/>
  <c r="AA22"/>
  <c r="O22"/>
  <c r="M22"/>
  <c r="I22"/>
  <c r="AA18"/>
  <c r="O18"/>
  <c r="M18"/>
  <c r="I18"/>
  <c r="AA14"/>
  <c r="O14"/>
  <c r="M14"/>
  <c r="I14"/>
  <c r="AA10"/>
  <c r="O10"/>
  <c r="M10"/>
  <c r="I10"/>
  <c i="41" r="T7"/>
  <c r="M8"/>
  <c r="L8"/>
  <c r="M30"/>
  <c r="L30"/>
  <c r="AA43"/>
  <c r="O43"/>
  <c r="M43"/>
  <c r="I43"/>
  <c r="AA39"/>
  <c r="O39"/>
  <c r="M39"/>
  <c r="I39"/>
  <c r="AA35"/>
  <c r="O35"/>
  <c r="M35"/>
  <c r="I35"/>
  <c r="AA31"/>
  <c r="O31"/>
  <c r="M31"/>
  <c r="I31"/>
  <c r="M9"/>
  <c r="L9"/>
  <c r="AA26"/>
  <c r="O26"/>
  <c r="M26"/>
  <c r="I26"/>
  <c r="AA22"/>
  <c r="O22"/>
  <c r="M22"/>
  <c r="I22"/>
  <c r="AA18"/>
  <c r="O18"/>
  <c r="M18"/>
  <c r="I18"/>
  <c r="AA14"/>
  <c r="O14"/>
  <c r="M14"/>
  <c r="I14"/>
  <c r="AA10"/>
  <c r="O10"/>
  <c r="M10"/>
  <c r="I10"/>
  <c i="40" r="T7"/>
  <c r="M8"/>
  <c r="L8"/>
  <c r="M34"/>
  <c r="L34"/>
  <c r="AA43"/>
  <c r="O43"/>
  <c r="M43"/>
  <c r="I43"/>
  <c r="AA39"/>
  <c r="O39"/>
  <c r="M39"/>
  <c r="I39"/>
  <c r="AA35"/>
  <c r="O35"/>
  <c r="M35"/>
  <c r="I35"/>
  <c r="M9"/>
  <c r="L9"/>
  <c r="AA30"/>
  <c r="O30"/>
  <c r="M30"/>
  <c r="I30"/>
  <c r="AA26"/>
  <c r="O26"/>
  <c r="M26"/>
  <c r="I26"/>
  <c r="AA22"/>
  <c r="O22"/>
  <c r="M22"/>
  <c r="I22"/>
  <c r="AA18"/>
  <c r="O18"/>
  <c r="M18"/>
  <c r="I18"/>
  <c r="AA14"/>
  <c r="O14"/>
  <c r="M14"/>
  <c r="I14"/>
  <c r="AA10"/>
  <c r="O10"/>
  <c r="M10"/>
  <c r="I10"/>
  <c i="39" r="T7"/>
  <c r="M8"/>
  <c r="L8"/>
  <c r="M30"/>
  <c r="L30"/>
  <c r="AA43"/>
  <c r="O43"/>
  <c r="M43"/>
  <c r="I43"/>
  <c r="AA39"/>
  <c r="O39"/>
  <c r="M39"/>
  <c r="I39"/>
  <c r="AA35"/>
  <c r="O35"/>
  <c r="M35"/>
  <c r="I35"/>
  <c r="AA31"/>
  <c r="O31"/>
  <c r="M31"/>
  <c r="I31"/>
  <c r="M9"/>
  <c r="L9"/>
  <c r="AA26"/>
  <c r="O26"/>
  <c r="M26"/>
  <c r="I26"/>
  <c r="AA22"/>
  <c r="O22"/>
  <c r="M22"/>
  <c r="I22"/>
  <c r="AA18"/>
  <c r="O18"/>
  <c r="M18"/>
  <c r="I18"/>
  <c r="AA14"/>
  <c r="O14"/>
  <c r="M14"/>
  <c r="I14"/>
  <c r="AA10"/>
  <c r="O10"/>
  <c r="M10"/>
  <c r="I10"/>
  <c i="38" r="T7"/>
  <c r="M8"/>
  <c r="L8"/>
  <c r="M34"/>
  <c r="L34"/>
  <c r="AA47"/>
  <c r="O47"/>
  <c r="M47"/>
  <c r="I47"/>
  <c r="AA43"/>
  <c r="O43"/>
  <c r="M43"/>
  <c r="I43"/>
  <c r="AA39"/>
  <c r="O39"/>
  <c r="M39"/>
  <c r="I39"/>
  <c r="AA35"/>
  <c r="O35"/>
  <c r="M35"/>
  <c r="I35"/>
  <c r="M9"/>
  <c r="L9"/>
  <c r="AA30"/>
  <c r="O30"/>
  <c r="M30"/>
  <c r="I30"/>
  <c r="AA26"/>
  <c r="O26"/>
  <c r="M26"/>
  <c r="I26"/>
  <c r="AA22"/>
  <c r="O22"/>
  <c r="M22"/>
  <c r="I22"/>
  <c r="AA18"/>
  <c r="O18"/>
  <c r="M18"/>
  <c r="I18"/>
  <c r="AA14"/>
  <c r="O14"/>
  <c r="M14"/>
  <c r="I14"/>
  <c r="AA10"/>
  <c r="O10"/>
  <c r="M10"/>
  <c r="I10"/>
  <c i="37" r="T7"/>
  <c r="M8"/>
  <c r="L8"/>
  <c r="M83"/>
  <c r="L83"/>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M14"/>
  <c r="L14"/>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36" r="T7"/>
  <c r="M8"/>
  <c r="L8"/>
  <c r="M209"/>
  <c r="L209"/>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AA222"/>
  <c r="O222"/>
  <c r="M222"/>
  <c r="I222"/>
  <c r="AA218"/>
  <c r="O218"/>
  <c r="M218"/>
  <c r="I218"/>
  <c r="AA214"/>
  <c r="O214"/>
  <c r="M214"/>
  <c r="I214"/>
  <c r="AA210"/>
  <c r="O210"/>
  <c r="M210"/>
  <c r="I210"/>
  <c r="M108"/>
  <c r="L108"/>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M67"/>
  <c r="L67"/>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M50"/>
  <c r="L50"/>
  <c r="AA63"/>
  <c r="O63"/>
  <c r="M63"/>
  <c r="I63"/>
  <c r="AA59"/>
  <c r="O59"/>
  <c r="M59"/>
  <c r="I59"/>
  <c r="AA55"/>
  <c r="O55"/>
  <c r="M55"/>
  <c r="I55"/>
  <c r="AA51"/>
  <c r="O51"/>
  <c r="M51"/>
  <c r="I51"/>
  <c r="M9"/>
  <c r="L9"/>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5" r="T7"/>
  <c r="M8"/>
  <c r="L8"/>
  <c r="M145"/>
  <c r="L145"/>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M68"/>
  <c r="L68"/>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M47"/>
  <c r="L47"/>
  <c r="AA64"/>
  <c r="O64"/>
  <c r="M64"/>
  <c r="I64"/>
  <c r="AA60"/>
  <c r="O60"/>
  <c r="M60"/>
  <c r="I60"/>
  <c r="AA56"/>
  <c r="O56"/>
  <c r="M56"/>
  <c r="I56"/>
  <c r="AA52"/>
  <c r="O52"/>
  <c r="M52"/>
  <c r="I52"/>
  <c r="AA48"/>
  <c r="O48"/>
  <c r="M48"/>
  <c r="I48"/>
  <c r="M34"/>
  <c r="L34"/>
  <c r="AA43"/>
  <c r="O43"/>
  <c r="M43"/>
  <c r="I43"/>
  <c r="AA39"/>
  <c r="O39"/>
  <c r="M39"/>
  <c r="I39"/>
  <c r="AA35"/>
  <c r="O35"/>
  <c r="M35"/>
  <c r="I35"/>
  <c r="M9"/>
  <c r="L9"/>
  <c r="AA30"/>
  <c r="O30"/>
  <c r="M30"/>
  <c r="I30"/>
  <c r="AA26"/>
  <c r="O26"/>
  <c r="M26"/>
  <c r="I26"/>
  <c r="AA22"/>
  <c r="O22"/>
  <c r="M22"/>
  <c r="I22"/>
  <c r="AA18"/>
  <c r="O18"/>
  <c r="M18"/>
  <c r="I18"/>
  <c r="AA14"/>
  <c r="O14"/>
  <c r="M14"/>
  <c r="I14"/>
  <c r="AA10"/>
  <c r="O10"/>
  <c r="M10"/>
  <c r="I10"/>
  <c i="34" r="T7"/>
  <c r="M8"/>
  <c r="L8"/>
  <c r="M350"/>
  <c r="L350"/>
  <c r="AA415"/>
  <c r="O415"/>
  <c r="M415"/>
  <c r="I415"/>
  <c r="AA411"/>
  <c r="O411"/>
  <c r="M411"/>
  <c r="I411"/>
  <c r="AA407"/>
  <c r="O407"/>
  <c r="M407"/>
  <c r="I407"/>
  <c r="AA403"/>
  <c r="O403"/>
  <c r="M403"/>
  <c r="I403"/>
  <c r="AA399"/>
  <c r="O399"/>
  <c r="M399"/>
  <c r="I399"/>
  <c r="AA395"/>
  <c r="O395"/>
  <c r="M395"/>
  <c r="I395"/>
  <c r="AA391"/>
  <c r="O391"/>
  <c r="M391"/>
  <c r="I391"/>
  <c r="AA387"/>
  <c r="O387"/>
  <c r="M387"/>
  <c r="I387"/>
  <c r="AA383"/>
  <c r="O383"/>
  <c r="M383"/>
  <c r="I383"/>
  <c r="AA379"/>
  <c r="O379"/>
  <c r="M379"/>
  <c r="I379"/>
  <c r="AA375"/>
  <c r="O375"/>
  <c r="M375"/>
  <c r="I375"/>
  <c r="AA371"/>
  <c r="O371"/>
  <c r="M371"/>
  <c r="I371"/>
  <c r="AA367"/>
  <c r="O367"/>
  <c r="M367"/>
  <c r="I367"/>
  <c r="AA363"/>
  <c r="O363"/>
  <c r="M363"/>
  <c r="I363"/>
  <c r="AA359"/>
  <c r="O359"/>
  <c r="M359"/>
  <c r="I359"/>
  <c r="AA355"/>
  <c r="O355"/>
  <c r="M355"/>
  <c r="I355"/>
  <c r="AA351"/>
  <c r="O351"/>
  <c r="M351"/>
  <c r="I351"/>
  <c r="M333"/>
  <c r="L333"/>
  <c r="AA346"/>
  <c r="O346"/>
  <c r="M346"/>
  <c r="I346"/>
  <c r="AA342"/>
  <c r="O342"/>
  <c r="M342"/>
  <c r="I342"/>
  <c r="AA338"/>
  <c r="O338"/>
  <c r="M338"/>
  <c r="I338"/>
  <c r="AA334"/>
  <c r="O334"/>
  <c r="M334"/>
  <c r="I334"/>
  <c r="M140"/>
  <c r="L140"/>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M79"/>
  <c r="L79"/>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M58"/>
  <c r="L58"/>
  <c r="AA75"/>
  <c r="O75"/>
  <c r="M75"/>
  <c r="I75"/>
  <c r="AA71"/>
  <c r="O71"/>
  <c r="M71"/>
  <c r="I71"/>
  <c r="AA67"/>
  <c r="O67"/>
  <c r="M67"/>
  <c r="I67"/>
  <c r="AA63"/>
  <c r="O63"/>
  <c r="M63"/>
  <c r="I63"/>
  <c r="AA59"/>
  <c r="O59"/>
  <c r="M59"/>
  <c r="I59"/>
  <c r="M9"/>
  <c r="L9"/>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3" r="T7"/>
  <c r="M8"/>
  <c r="L8"/>
  <c r="M136"/>
  <c r="L136"/>
  <c r="AA137"/>
  <c r="O137"/>
  <c r="M137"/>
  <c r="I137"/>
  <c r="M107"/>
  <c r="L107"/>
  <c r="AA132"/>
  <c r="O132"/>
  <c r="M132"/>
  <c r="I132"/>
  <c r="AA128"/>
  <c r="O128"/>
  <c r="M128"/>
  <c r="I128"/>
  <c r="AA124"/>
  <c r="O124"/>
  <c r="M124"/>
  <c r="I124"/>
  <c r="AA120"/>
  <c r="O120"/>
  <c r="M120"/>
  <c r="I120"/>
  <c r="AA116"/>
  <c r="O116"/>
  <c r="M116"/>
  <c r="I116"/>
  <c r="AA112"/>
  <c r="O112"/>
  <c r="M112"/>
  <c r="I112"/>
  <c r="AA108"/>
  <c r="O108"/>
  <c r="M108"/>
  <c r="I108"/>
  <c r="M66"/>
  <c r="L66"/>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M9"/>
  <c r="L9"/>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2" r="T7"/>
  <c r="M8"/>
  <c r="L8"/>
  <c r="M180"/>
  <c r="L180"/>
  <c r="AA181"/>
  <c r="O181"/>
  <c r="M181"/>
  <c r="I181"/>
  <c r="M151"/>
  <c r="L151"/>
  <c r="AA176"/>
  <c r="O176"/>
  <c r="M176"/>
  <c r="I176"/>
  <c r="AA172"/>
  <c r="O172"/>
  <c r="M172"/>
  <c r="I172"/>
  <c r="AA168"/>
  <c r="O168"/>
  <c r="M168"/>
  <c r="I168"/>
  <c r="AA164"/>
  <c r="O164"/>
  <c r="M164"/>
  <c r="I164"/>
  <c r="AA160"/>
  <c r="O160"/>
  <c r="M160"/>
  <c r="I160"/>
  <c r="AA156"/>
  <c r="O156"/>
  <c r="M156"/>
  <c r="I156"/>
  <c r="AA152"/>
  <c r="O152"/>
  <c r="M152"/>
  <c r="I152"/>
  <c r="M66"/>
  <c r="L66"/>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M9"/>
  <c r="L9"/>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1" r="T7"/>
  <c r="M8"/>
  <c r="L8"/>
  <c r="M105"/>
  <c r="L105"/>
  <c r="AA106"/>
  <c r="O106"/>
  <c r="M106"/>
  <c r="I106"/>
  <c r="M84"/>
  <c r="L84"/>
  <c r="AA101"/>
  <c r="O101"/>
  <c r="M101"/>
  <c r="I101"/>
  <c r="AA97"/>
  <c r="O97"/>
  <c r="M97"/>
  <c r="I97"/>
  <c r="AA93"/>
  <c r="O93"/>
  <c r="M93"/>
  <c r="I93"/>
  <c r="AA89"/>
  <c r="O89"/>
  <c r="M89"/>
  <c r="I89"/>
  <c r="AA85"/>
  <c r="O85"/>
  <c r="M85"/>
  <c r="I85"/>
  <c r="M79"/>
  <c r="L79"/>
  <c r="AA80"/>
  <c r="O80"/>
  <c r="M80"/>
  <c r="I80"/>
  <c r="M62"/>
  <c r="L62"/>
  <c r="AA75"/>
  <c r="O75"/>
  <c r="M75"/>
  <c r="I75"/>
  <c r="AA71"/>
  <c r="O71"/>
  <c r="M71"/>
  <c r="I71"/>
  <c r="AA67"/>
  <c r="O67"/>
  <c r="M67"/>
  <c r="I67"/>
  <c r="AA63"/>
  <c r="O63"/>
  <c r="M63"/>
  <c r="I63"/>
  <c r="M9"/>
  <c r="L9"/>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0" r="T7"/>
  <c r="M8"/>
  <c r="L8"/>
  <c r="M125"/>
  <c r="L125"/>
  <c r="AA126"/>
  <c r="O126"/>
  <c r="M126"/>
  <c r="I126"/>
  <c r="M104"/>
  <c r="L104"/>
  <c r="AA121"/>
  <c r="O121"/>
  <c r="M121"/>
  <c r="I121"/>
  <c r="AA117"/>
  <c r="O117"/>
  <c r="M117"/>
  <c r="I117"/>
  <c r="AA113"/>
  <c r="O113"/>
  <c r="M113"/>
  <c r="I113"/>
  <c r="AA109"/>
  <c r="O109"/>
  <c r="M109"/>
  <c r="I109"/>
  <c r="AA105"/>
  <c r="O105"/>
  <c r="M105"/>
  <c r="I105"/>
  <c r="M91"/>
  <c r="L91"/>
  <c r="AA100"/>
  <c r="O100"/>
  <c r="M100"/>
  <c r="I100"/>
  <c r="AA96"/>
  <c r="O96"/>
  <c r="M96"/>
  <c r="I96"/>
  <c r="AA92"/>
  <c r="O92"/>
  <c r="M92"/>
  <c r="I92"/>
  <c r="M58"/>
  <c r="L58"/>
  <c r="AA87"/>
  <c r="O87"/>
  <c r="M87"/>
  <c r="I87"/>
  <c r="AA83"/>
  <c r="O83"/>
  <c r="M83"/>
  <c r="I83"/>
  <c r="AA79"/>
  <c r="O79"/>
  <c r="M79"/>
  <c r="I79"/>
  <c r="AA75"/>
  <c r="O75"/>
  <c r="M75"/>
  <c r="I75"/>
  <c r="AA71"/>
  <c r="O71"/>
  <c r="M71"/>
  <c r="I71"/>
  <c r="AA67"/>
  <c r="O67"/>
  <c r="M67"/>
  <c r="I67"/>
  <c r="AA63"/>
  <c r="O63"/>
  <c r="M63"/>
  <c r="I63"/>
  <c r="AA59"/>
  <c r="O59"/>
  <c r="M59"/>
  <c r="I59"/>
  <c r="M9"/>
  <c r="L9"/>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9" r="T7"/>
  <c r="M8"/>
  <c r="L8"/>
  <c r="M105"/>
  <c r="L105"/>
  <c r="AA106"/>
  <c r="O106"/>
  <c r="M106"/>
  <c r="I106"/>
  <c r="M84"/>
  <c r="L84"/>
  <c r="AA101"/>
  <c r="O101"/>
  <c r="M101"/>
  <c r="I101"/>
  <c r="AA97"/>
  <c r="O97"/>
  <c r="M97"/>
  <c r="I97"/>
  <c r="AA93"/>
  <c r="O93"/>
  <c r="M93"/>
  <c r="I93"/>
  <c r="AA89"/>
  <c r="O89"/>
  <c r="M89"/>
  <c r="I89"/>
  <c r="AA85"/>
  <c r="O85"/>
  <c r="M85"/>
  <c r="I85"/>
  <c r="M79"/>
  <c r="L79"/>
  <c r="AA80"/>
  <c r="O80"/>
  <c r="M80"/>
  <c r="I80"/>
  <c r="M62"/>
  <c r="L62"/>
  <c r="AA75"/>
  <c r="O75"/>
  <c r="M75"/>
  <c r="I75"/>
  <c r="AA71"/>
  <c r="O71"/>
  <c r="M71"/>
  <c r="I71"/>
  <c r="AA67"/>
  <c r="O67"/>
  <c r="M67"/>
  <c r="I67"/>
  <c r="AA63"/>
  <c r="O63"/>
  <c r="M63"/>
  <c r="I63"/>
  <c r="M9"/>
  <c r="L9"/>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8" r="T7"/>
  <c r="M8"/>
  <c r="L8"/>
  <c r="M198"/>
  <c r="L198"/>
  <c r="AA203"/>
  <c r="O203"/>
  <c r="M203"/>
  <c r="I203"/>
  <c r="AA199"/>
  <c r="O199"/>
  <c r="M199"/>
  <c r="I199"/>
  <c r="M193"/>
  <c r="L193"/>
  <c r="AA194"/>
  <c r="O194"/>
  <c r="M194"/>
  <c r="I194"/>
  <c r="M172"/>
  <c r="L172"/>
  <c r="AA189"/>
  <c r="O189"/>
  <c r="M189"/>
  <c r="I189"/>
  <c r="AA185"/>
  <c r="O185"/>
  <c r="M185"/>
  <c r="I185"/>
  <c r="AA181"/>
  <c r="O181"/>
  <c r="M181"/>
  <c r="I181"/>
  <c r="AA177"/>
  <c r="O177"/>
  <c r="M177"/>
  <c r="I177"/>
  <c r="AA173"/>
  <c r="O173"/>
  <c r="M173"/>
  <c r="I173"/>
  <c r="M163"/>
  <c r="L163"/>
  <c r="AA168"/>
  <c r="O168"/>
  <c r="M168"/>
  <c r="I168"/>
  <c r="AA164"/>
  <c r="O164"/>
  <c r="M164"/>
  <c r="I164"/>
  <c r="M70"/>
  <c r="L70"/>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M9"/>
  <c r="L9"/>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7" r="T7"/>
  <c r="M8"/>
  <c r="L8"/>
  <c r="M81"/>
  <c r="L81"/>
  <c r="AA90"/>
  <c r="O90"/>
  <c r="M90"/>
  <c r="I90"/>
  <c r="AA86"/>
  <c r="O86"/>
  <c r="M86"/>
  <c r="I86"/>
  <c r="AA82"/>
  <c r="O82"/>
  <c r="M82"/>
  <c r="I82"/>
  <c r="M76"/>
  <c r="L76"/>
  <c r="AA77"/>
  <c r="O77"/>
  <c r="M77"/>
  <c r="I77"/>
  <c r="M67"/>
  <c r="L67"/>
  <c r="AA72"/>
  <c r="O72"/>
  <c r="M72"/>
  <c r="I72"/>
  <c r="AA68"/>
  <c r="O68"/>
  <c r="M68"/>
  <c r="I68"/>
  <c r="M22"/>
  <c r="L22"/>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26" r="T7"/>
  <c r="M8"/>
  <c r="L8"/>
  <c r="M81"/>
  <c r="L81"/>
  <c r="AA90"/>
  <c r="O90"/>
  <c r="M90"/>
  <c r="I90"/>
  <c r="AA86"/>
  <c r="O86"/>
  <c r="M86"/>
  <c r="I86"/>
  <c r="AA82"/>
  <c r="O82"/>
  <c r="M82"/>
  <c r="I82"/>
  <c r="M76"/>
  <c r="L76"/>
  <c r="AA77"/>
  <c r="O77"/>
  <c r="M77"/>
  <c r="I77"/>
  <c r="M67"/>
  <c r="L67"/>
  <c r="AA72"/>
  <c r="O72"/>
  <c r="M72"/>
  <c r="I72"/>
  <c r="AA68"/>
  <c r="O68"/>
  <c r="M68"/>
  <c r="I68"/>
  <c r="M22"/>
  <c r="L22"/>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25" r="T7"/>
  <c r="M8"/>
  <c r="L8"/>
  <c r="M113"/>
  <c r="L113"/>
  <c r="AA114"/>
  <c r="O114"/>
  <c r="M114"/>
  <c r="I114"/>
  <c r="M96"/>
  <c r="L96"/>
  <c r="AA109"/>
  <c r="O109"/>
  <c r="M109"/>
  <c r="I109"/>
  <c r="AA105"/>
  <c r="O105"/>
  <c r="M105"/>
  <c r="I105"/>
  <c r="AA101"/>
  <c r="O101"/>
  <c r="M101"/>
  <c r="I101"/>
  <c r="AA97"/>
  <c r="O97"/>
  <c r="M97"/>
  <c r="I97"/>
  <c r="M59"/>
  <c r="L59"/>
  <c r="AA92"/>
  <c r="O92"/>
  <c r="M92"/>
  <c r="I92"/>
  <c r="AA88"/>
  <c r="O88"/>
  <c r="M88"/>
  <c r="I88"/>
  <c r="AA84"/>
  <c r="O84"/>
  <c r="M84"/>
  <c r="I84"/>
  <c r="AA80"/>
  <c r="O80"/>
  <c r="M80"/>
  <c r="I80"/>
  <c r="AA76"/>
  <c r="O76"/>
  <c r="M76"/>
  <c r="I76"/>
  <c r="AA72"/>
  <c r="O72"/>
  <c r="M72"/>
  <c r="I72"/>
  <c r="AA68"/>
  <c r="O68"/>
  <c r="M68"/>
  <c r="I68"/>
  <c r="AA64"/>
  <c r="O64"/>
  <c r="M64"/>
  <c r="I64"/>
  <c r="AA60"/>
  <c r="O60"/>
  <c r="M60"/>
  <c r="I60"/>
  <c r="M54"/>
  <c r="L54"/>
  <c r="AA55"/>
  <c r="O55"/>
  <c r="M55"/>
  <c r="I55"/>
  <c r="M9"/>
  <c r="L9"/>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4" r="T7"/>
  <c r="M8"/>
  <c r="L8"/>
  <c r="M97"/>
  <c r="L97"/>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M88"/>
  <c r="L88"/>
  <c r="AA93"/>
  <c r="O93"/>
  <c r="M93"/>
  <c r="I93"/>
  <c r="AA89"/>
  <c r="O89"/>
  <c r="M89"/>
  <c r="I89"/>
  <c r="M55"/>
  <c r="L55"/>
  <c r="AA84"/>
  <c r="O84"/>
  <c r="M84"/>
  <c r="I84"/>
  <c r="AA80"/>
  <c r="O80"/>
  <c r="M80"/>
  <c r="I80"/>
  <c r="AA76"/>
  <c r="O76"/>
  <c r="M76"/>
  <c r="I76"/>
  <c r="AA72"/>
  <c r="O72"/>
  <c r="M72"/>
  <c r="I72"/>
  <c r="AA68"/>
  <c r="O68"/>
  <c r="M68"/>
  <c r="I68"/>
  <c r="AA64"/>
  <c r="O64"/>
  <c r="M64"/>
  <c r="I64"/>
  <c r="AA60"/>
  <c r="O60"/>
  <c r="M60"/>
  <c r="I60"/>
  <c r="AA56"/>
  <c r="O56"/>
  <c r="M56"/>
  <c r="I56"/>
  <c r="M34"/>
  <c r="L34"/>
  <c r="AA51"/>
  <c r="O51"/>
  <c r="M51"/>
  <c r="I51"/>
  <c r="AA47"/>
  <c r="O47"/>
  <c r="M47"/>
  <c r="I47"/>
  <c r="AA43"/>
  <c r="O43"/>
  <c r="M43"/>
  <c r="I43"/>
  <c r="AA39"/>
  <c r="O39"/>
  <c r="M39"/>
  <c r="I39"/>
  <c r="AA35"/>
  <c r="O35"/>
  <c r="M35"/>
  <c r="I35"/>
  <c r="M9"/>
  <c r="L9"/>
  <c r="AA30"/>
  <c r="O30"/>
  <c r="M30"/>
  <c r="I30"/>
  <c r="AA26"/>
  <c r="O26"/>
  <c r="M26"/>
  <c r="I26"/>
  <c r="AA22"/>
  <c r="O22"/>
  <c r="M22"/>
  <c r="I22"/>
  <c r="AA18"/>
  <c r="O18"/>
  <c r="M18"/>
  <c r="I18"/>
  <c r="AA14"/>
  <c r="O14"/>
  <c r="M14"/>
  <c r="I14"/>
  <c r="AA10"/>
  <c r="O10"/>
  <c r="M10"/>
  <c r="I10"/>
  <c i="23" r="T7"/>
  <c r="M8"/>
  <c r="L8"/>
  <c r="M9"/>
  <c r="L9"/>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2" r="T7"/>
  <c r="M8"/>
  <c r="L8"/>
  <c r="M102"/>
  <c r="L102"/>
  <c r="AA115"/>
  <c r="O115"/>
  <c r="M115"/>
  <c r="I115"/>
  <c r="AA111"/>
  <c r="O111"/>
  <c r="M111"/>
  <c r="I111"/>
  <c r="AA107"/>
  <c r="O107"/>
  <c r="M107"/>
  <c r="I107"/>
  <c r="AA103"/>
  <c r="O103"/>
  <c r="M103"/>
  <c r="I103"/>
  <c r="M77"/>
  <c r="L77"/>
  <c r="AA98"/>
  <c r="O98"/>
  <c r="M98"/>
  <c r="I98"/>
  <c r="AA94"/>
  <c r="O94"/>
  <c r="M94"/>
  <c r="I94"/>
  <c r="AA90"/>
  <c r="O90"/>
  <c r="M90"/>
  <c r="I90"/>
  <c r="AA86"/>
  <c r="O86"/>
  <c r="M86"/>
  <c r="I86"/>
  <c r="AA82"/>
  <c r="O82"/>
  <c r="M82"/>
  <c r="I82"/>
  <c r="AA78"/>
  <c r="O78"/>
  <c r="M78"/>
  <c r="I78"/>
  <c r="M72"/>
  <c r="L72"/>
  <c r="AA73"/>
  <c r="O73"/>
  <c r="M73"/>
  <c r="I73"/>
  <c r="M47"/>
  <c r="L47"/>
  <c r="AA68"/>
  <c r="O68"/>
  <c r="M68"/>
  <c r="I68"/>
  <c r="AA64"/>
  <c r="O64"/>
  <c r="M64"/>
  <c r="I64"/>
  <c r="AA60"/>
  <c r="O60"/>
  <c r="M60"/>
  <c r="I60"/>
  <c r="AA56"/>
  <c r="O56"/>
  <c r="M56"/>
  <c r="I56"/>
  <c r="AA52"/>
  <c r="O52"/>
  <c r="M52"/>
  <c r="I52"/>
  <c r="AA48"/>
  <c r="O48"/>
  <c r="M48"/>
  <c r="I48"/>
  <c r="M26"/>
  <c r="L26"/>
  <c r="AA43"/>
  <c r="O43"/>
  <c r="M43"/>
  <c r="I43"/>
  <c r="AA39"/>
  <c r="O39"/>
  <c r="M39"/>
  <c r="I39"/>
  <c r="AA35"/>
  <c r="O35"/>
  <c r="M35"/>
  <c r="I35"/>
  <c r="AA31"/>
  <c r="O31"/>
  <c r="M31"/>
  <c r="I31"/>
  <c r="AA27"/>
  <c r="O27"/>
  <c r="M27"/>
  <c r="I27"/>
  <c r="M9"/>
  <c r="L9"/>
  <c r="AA22"/>
  <c r="O22"/>
  <c r="M22"/>
  <c r="I22"/>
  <c r="AA18"/>
  <c r="O18"/>
  <c r="M18"/>
  <c r="I18"/>
  <c r="AA14"/>
  <c r="O14"/>
  <c r="M14"/>
  <c r="I14"/>
  <c r="AA10"/>
  <c r="O10"/>
  <c r="M10"/>
  <c r="I10"/>
  <c i="21" r="T7"/>
  <c r="M8"/>
  <c r="L8"/>
  <c r="M110"/>
  <c r="L110"/>
  <c r="AA123"/>
  <c r="O123"/>
  <c r="M123"/>
  <c r="I123"/>
  <c r="AA119"/>
  <c r="O119"/>
  <c r="M119"/>
  <c r="I119"/>
  <c r="AA115"/>
  <c r="O115"/>
  <c r="M115"/>
  <c r="I115"/>
  <c r="AA111"/>
  <c r="O111"/>
  <c r="M111"/>
  <c r="I111"/>
  <c r="M81"/>
  <c r="L81"/>
  <c r="AA106"/>
  <c r="O106"/>
  <c r="M106"/>
  <c r="I106"/>
  <c r="AA102"/>
  <c r="O102"/>
  <c r="M102"/>
  <c r="I102"/>
  <c r="AA98"/>
  <c r="O98"/>
  <c r="M98"/>
  <c r="I98"/>
  <c r="AA94"/>
  <c r="O94"/>
  <c r="M94"/>
  <c r="I94"/>
  <c r="AA90"/>
  <c r="O90"/>
  <c r="M90"/>
  <c r="I90"/>
  <c r="AA86"/>
  <c r="O86"/>
  <c r="M86"/>
  <c r="I86"/>
  <c r="AA82"/>
  <c r="O82"/>
  <c r="M82"/>
  <c r="I82"/>
  <c r="M76"/>
  <c r="L76"/>
  <c r="AA77"/>
  <c r="O77"/>
  <c r="M77"/>
  <c r="I77"/>
  <c r="M55"/>
  <c r="L55"/>
  <c r="AA72"/>
  <c r="O72"/>
  <c r="M72"/>
  <c r="I72"/>
  <c r="AA68"/>
  <c r="O68"/>
  <c r="M68"/>
  <c r="I68"/>
  <c r="AA64"/>
  <c r="O64"/>
  <c r="M64"/>
  <c r="I64"/>
  <c r="AA60"/>
  <c r="O60"/>
  <c r="M60"/>
  <c r="I60"/>
  <c r="AA56"/>
  <c r="O56"/>
  <c r="M56"/>
  <c r="I56"/>
  <c r="M30"/>
  <c r="L30"/>
  <c r="AA51"/>
  <c r="O51"/>
  <c r="M51"/>
  <c r="I51"/>
  <c r="AA47"/>
  <c r="O47"/>
  <c r="M47"/>
  <c r="I47"/>
  <c r="AA43"/>
  <c r="O43"/>
  <c r="M43"/>
  <c r="I43"/>
  <c r="AA39"/>
  <c r="O39"/>
  <c r="M39"/>
  <c r="I39"/>
  <c r="AA35"/>
  <c r="O35"/>
  <c r="M35"/>
  <c r="I35"/>
  <c r="AA31"/>
  <c r="O31"/>
  <c r="M31"/>
  <c r="I31"/>
  <c r="M9"/>
  <c r="L9"/>
  <c r="AA26"/>
  <c r="O26"/>
  <c r="M26"/>
  <c r="I26"/>
  <c r="AA22"/>
  <c r="O22"/>
  <c r="M22"/>
  <c r="I22"/>
  <c r="AA18"/>
  <c r="O18"/>
  <c r="M18"/>
  <c r="I18"/>
  <c r="AA14"/>
  <c r="O14"/>
  <c r="M14"/>
  <c r="I14"/>
  <c r="AA10"/>
  <c r="O10"/>
  <c r="M10"/>
  <c r="I10"/>
  <c i="20" r="T7"/>
  <c r="M8"/>
  <c r="L8"/>
  <c r="M142"/>
  <c r="L142"/>
  <c r="AA155"/>
  <c r="O155"/>
  <c r="M155"/>
  <c r="I155"/>
  <c r="AA151"/>
  <c r="O151"/>
  <c r="M151"/>
  <c r="I151"/>
  <c r="AA147"/>
  <c r="O147"/>
  <c r="M147"/>
  <c r="I147"/>
  <c r="AA143"/>
  <c r="O143"/>
  <c r="M143"/>
  <c r="I143"/>
  <c r="M113"/>
  <c r="L113"/>
  <c r="AA138"/>
  <c r="O138"/>
  <c r="M138"/>
  <c r="I138"/>
  <c r="AA134"/>
  <c r="O134"/>
  <c r="M134"/>
  <c r="I134"/>
  <c r="AA130"/>
  <c r="O130"/>
  <c r="M130"/>
  <c r="I130"/>
  <c r="AA126"/>
  <c r="O126"/>
  <c r="M126"/>
  <c r="I126"/>
  <c r="AA122"/>
  <c r="O122"/>
  <c r="M122"/>
  <c r="I122"/>
  <c r="AA118"/>
  <c r="O118"/>
  <c r="M118"/>
  <c r="I118"/>
  <c r="AA114"/>
  <c r="O114"/>
  <c r="M114"/>
  <c r="I114"/>
  <c r="M104"/>
  <c r="L104"/>
  <c r="AA109"/>
  <c r="O109"/>
  <c r="M109"/>
  <c r="I109"/>
  <c r="AA105"/>
  <c r="O105"/>
  <c r="M105"/>
  <c r="I105"/>
  <c r="M95"/>
  <c r="L95"/>
  <c r="AA100"/>
  <c r="O100"/>
  <c r="M100"/>
  <c r="I100"/>
  <c r="AA96"/>
  <c r="O96"/>
  <c r="M96"/>
  <c r="I96"/>
  <c r="M90"/>
  <c r="L90"/>
  <c r="AA91"/>
  <c r="O91"/>
  <c r="M91"/>
  <c r="I91"/>
  <c r="M53"/>
  <c r="L53"/>
  <c r="AA86"/>
  <c r="O86"/>
  <c r="M86"/>
  <c r="I86"/>
  <c r="AA82"/>
  <c r="O82"/>
  <c r="M82"/>
  <c r="I82"/>
  <c r="AA78"/>
  <c r="O78"/>
  <c r="M78"/>
  <c r="I78"/>
  <c r="AA74"/>
  <c r="O74"/>
  <c r="M74"/>
  <c r="I74"/>
  <c r="AA70"/>
  <c r="O70"/>
  <c r="M70"/>
  <c r="I70"/>
  <c r="AA66"/>
  <c r="O66"/>
  <c r="M66"/>
  <c r="I66"/>
  <c r="AA62"/>
  <c r="O62"/>
  <c r="M62"/>
  <c r="I62"/>
  <c r="AA58"/>
  <c r="O58"/>
  <c r="M58"/>
  <c r="I58"/>
  <c r="AA54"/>
  <c r="O54"/>
  <c r="M54"/>
  <c r="I54"/>
  <c r="M44"/>
  <c r="L44"/>
  <c r="AA49"/>
  <c r="O49"/>
  <c r="M49"/>
  <c r="I49"/>
  <c r="AA45"/>
  <c r="O45"/>
  <c r="M45"/>
  <c r="I45"/>
  <c r="M27"/>
  <c r="L27"/>
  <c r="AA40"/>
  <c r="O40"/>
  <c r="M40"/>
  <c r="I40"/>
  <c r="AA36"/>
  <c r="O36"/>
  <c r="M36"/>
  <c r="I36"/>
  <c r="AA32"/>
  <c r="O32"/>
  <c r="M32"/>
  <c r="I32"/>
  <c r="AA28"/>
  <c r="O28"/>
  <c r="M28"/>
  <c r="I28"/>
  <c r="M14"/>
  <c r="L14"/>
  <c r="AA23"/>
  <c r="O23"/>
  <c r="M23"/>
  <c r="I23"/>
  <c r="AA19"/>
  <c r="O19"/>
  <c r="M19"/>
  <c r="I19"/>
  <c r="AA15"/>
  <c r="O15"/>
  <c r="M15"/>
  <c r="I15"/>
  <c r="M9"/>
  <c r="L9"/>
  <c r="AA10"/>
  <c r="O10"/>
  <c r="M10"/>
  <c r="I10"/>
  <c i="19" r="T7"/>
  <c r="M8"/>
  <c r="L8"/>
  <c r="M229"/>
  <c r="L229"/>
  <c r="AA238"/>
  <c r="O238"/>
  <c r="M238"/>
  <c r="I238"/>
  <c r="AA234"/>
  <c r="O234"/>
  <c r="M234"/>
  <c r="I234"/>
  <c r="AA230"/>
  <c r="O230"/>
  <c r="M230"/>
  <c r="I230"/>
  <c r="M212"/>
  <c r="L212"/>
  <c r="AA225"/>
  <c r="O225"/>
  <c r="M225"/>
  <c r="I225"/>
  <c r="AA221"/>
  <c r="O221"/>
  <c r="M221"/>
  <c r="I221"/>
  <c r="AA217"/>
  <c r="O217"/>
  <c r="M217"/>
  <c r="I217"/>
  <c r="AA213"/>
  <c r="O213"/>
  <c r="M213"/>
  <c r="I213"/>
  <c r="M203"/>
  <c r="L203"/>
  <c r="AA208"/>
  <c r="O208"/>
  <c r="M208"/>
  <c r="I208"/>
  <c r="AA204"/>
  <c r="O204"/>
  <c r="M204"/>
  <c r="I204"/>
  <c r="M198"/>
  <c r="L198"/>
  <c r="AA199"/>
  <c r="O199"/>
  <c r="M199"/>
  <c r="I199"/>
  <c r="M181"/>
  <c r="L181"/>
  <c r="AA194"/>
  <c r="O194"/>
  <c r="M194"/>
  <c r="I194"/>
  <c r="AA190"/>
  <c r="O190"/>
  <c r="M190"/>
  <c r="I190"/>
  <c r="AA186"/>
  <c r="O186"/>
  <c r="M186"/>
  <c r="I186"/>
  <c r="AA182"/>
  <c r="O182"/>
  <c r="M182"/>
  <c r="I182"/>
  <c r="M144"/>
  <c r="L144"/>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M111"/>
  <c r="L111"/>
  <c r="AA140"/>
  <c r="O140"/>
  <c r="M140"/>
  <c r="I140"/>
  <c r="AA136"/>
  <c r="O136"/>
  <c r="M136"/>
  <c r="I136"/>
  <c r="AA132"/>
  <c r="O132"/>
  <c r="M132"/>
  <c r="I132"/>
  <c r="AA128"/>
  <c r="O128"/>
  <c r="M128"/>
  <c r="I128"/>
  <c r="AA124"/>
  <c r="O124"/>
  <c r="M124"/>
  <c r="I124"/>
  <c r="AA120"/>
  <c r="O120"/>
  <c r="M120"/>
  <c r="I120"/>
  <c r="AA116"/>
  <c r="O116"/>
  <c r="M116"/>
  <c r="I116"/>
  <c r="AA112"/>
  <c r="O112"/>
  <c r="M112"/>
  <c r="I112"/>
  <c r="M90"/>
  <c r="L90"/>
  <c r="AA107"/>
  <c r="O107"/>
  <c r="M107"/>
  <c r="I107"/>
  <c r="AA103"/>
  <c r="O103"/>
  <c r="M103"/>
  <c r="I103"/>
  <c r="AA99"/>
  <c r="O99"/>
  <c r="M99"/>
  <c r="I99"/>
  <c r="AA95"/>
  <c r="O95"/>
  <c r="M95"/>
  <c r="I95"/>
  <c r="AA91"/>
  <c r="O91"/>
  <c r="M91"/>
  <c r="I91"/>
  <c r="M77"/>
  <c r="L77"/>
  <c r="AA86"/>
  <c r="O86"/>
  <c r="M86"/>
  <c r="I86"/>
  <c r="AA82"/>
  <c r="O82"/>
  <c r="M82"/>
  <c r="I82"/>
  <c r="AA78"/>
  <c r="O78"/>
  <c r="M78"/>
  <c r="I78"/>
  <c r="M60"/>
  <c r="L60"/>
  <c r="AA73"/>
  <c r="O73"/>
  <c r="M73"/>
  <c r="I73"/>
  <c r="AA69"/>
  <c r="O69"/>
  <c r="M69"/>
  <c r="I69"/>
  <c r="AA65"/>
  <c r="O65"/>
  <c r="M65"/>
  <c r="I65"/>
  <c r="AA61"/>
  <c r="O61"/>
  <c r="M61"/>
  <c r="I61"/>
  <c r="M47"/>
  <c r="L47"/>
  <c r="AA56"/>
  <c r="O56"/>
  <c r="M56"/>
  <c r="I56"/>
  <c r="AA52"/>
  <c r="O52"/>
  <c r="M52"/>
  <c r="I52"/>
  <c r="AA48"/>
  <c r="O48"/>
  <c r="M48"/>
  <c r="I48"/>
  <c r="M38"/>
  <c r="L38"/>
  <c r="AA43"/>
  <c r="O43"/>
  <c r="M43"/>
  <c r="I43"/>
  <c r="AA39"/>
  <c r="O39"/>
  <c r="M39"/>
  <c r="I39"/>
  <c r="M9"/>
  <c r="L9"/>
  <c r="AA34"/>
  <c r="O34"/>
  <c r="M34"/>
  <c r="I34"/>
  <c r="AA30"/>
  <c r="O30"/>
  <c r="M30"/>
  <c r="I30"/>
  <c r="AA26"/>
  <c r="O26"/>
  <c r="M26"/>
  <c r="I26"/>
  <c r="AA22"/>
  <c r="O22"/>
  <c r="M22"/>
  <c r="I22"/>
  <c r="AA18"/>
  <c r="O18"/>
  <c r="M18"/>
  <c r="I18"/>
  <c r="AA14"/>
  <c r="O14"/>
  <c r="M14"/>
  <c r="I14"/>
  <c r="AA10"/>
  <c r="O10"/>
  <c r="M10"/>
  <c r="I10"/>
  <c i="18" r="T7"/>
  <c r="M8"/>
  <c r="L8"/>
  <c r="M96"/>
  <c r="L96"/>
  <c r="AA97"/>
  <c r="O97"/>
  <c r="M97"/>
  <c r="I97"/>
  <c r="M67"/>
  <c r="L67"/>
  <c r="AA92"/>
  <c r="O92"/>
  <c r="M92"/>
  <c r="I92"/>
  <c r="AA88"/>
  <c r="O88"/>
  <c r="M88"/>
  <c r="I88"/>
  <c r="AA84"/>
  <c r="O84"/>
  <c r="M84"/>
  <c r="I84"/>
  <c r="AA80"/>
  <c r="O80"/>
  <c r="M80"/>
  <c r="I80"/>
  <c r="AA76"/>
  <c r="O76"/>
  <c r="M76"/>
  <c r="I76"/>
  <c r="AA72"/>
  <c r="O72"/>
  <c r="M72"/>
  <c r="I72"/>
  <c r="AA68"/>
  <c r="O68"/>
  <c r="M68"/>
  <c r="I68"/>
  <c r="M14"/>
  <c r="L14"/>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17" r="T7"/>
  <c r="M8"/>
  <c r="L8"/>
  <c r="M136"/>
  <c r="L136"/>
  <c r="AA141"/>
  <c r="O141"/>
  <c r="M141"/>
  <c r="I141"/>
  <c r="AA137"/>
  <c r="O137"/>
  <c r="M137"/>
  <c r="I137"/>
  <c r="M123"/>
  <c r="L123"/>
  <c r="AA132"/>
  <c r="O132"/>
  <c r="M132"/>
  <c r="I132"/>
  <c r="AA128"/>
  <c r="O128"/>
  <c r="M128"/>
  <c r="I128"/>
  <c r="AA124"/>
  <c r="O124"/>
  <c r="M124"/>
  <c r="I124"/>
  <c r="M94"/>
  <c r="L94"/>
  <c r="AA119"/>
  <c r="O119"/>
  <c r="M119"/>
  <c r="I119"/>
  <c r="AA115"/>
  <c r="O115"/>
  <c r="M115"/>
  <c r="I115"/>
  <c r="AA111"/>
  <c r="O111"/>
  <c r="M111"/>
  <c r="I111"/>
  <c r="AA107"/>
  <c r="O107"/>
  <c r="M107"/>
  <c r="I107"/>
  <c r="AA103"/>
  <c r="O103"/>
  <c r="M103"/>
  <c r="I103"/>
  <c r="AA99"/>
  <c r="O99"/>
  <c r="M99"/>
  <c r="I99"/>
  <c r="AA95"/>
  <c r="O95"/>
  <c r="M95"/>
  <c r="I95"/>
  <c r="M85"/>
  <c r="L85"/>
  <c r="AA90"/>
  <c r="O90"/>
  <c r="M90"/>
  <c r="I90"/>
  <c r="AA86"/>
  <c r="O86"/>
  <c r="M86"/>
  <c r="I86"/>
  <c r="M80"/>
  <c r="L80"/>
  <c r="AA81"/>
  <c r="O81"/>
  <c r="M81"/>
  <c r="I81"/>
  <c r="M75"/>
  <c r="L75"/>
  <c r="AA76"/>
  <c r="O76"/>
  <c r="M76"/>
  <c r="I76"/>
  <c r="M14"/>
  <c r="L14"/>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16" r="T7"/>
  <c r="M8"/>
  <c r="L8"/>
  <c r="M140"/>
  <c r="L140"/>
  <c r="AA157"/>
  <c r="O157"/>
  <c r="M157"/>
  <c r="I157"/>
  <c r="AA153"/>
  <c r="O153"/>
  <c r="M153"/>
  <c r="I153"/>
  <c r="AA149"/>
  <c r="O149"/>
  <c r="M149"/>
  <c r="I149"/>
  <c r="AA145"/>
  <c r="O145"/>
  <c r="M145"/>
  <c r="I145"/>
  <c r="AA141"/>
  <c r="O141"/>
  <c r="M141"/>
  <c r="I141"/>
  <c r="M115"/>
  <c r="L115"/>
  <c r="AA136"/>
  <c r="O136"/>
  <c r="M136"/>
  <c r="I136"/>
  <c r="AA132"/>
  <c r="O132"/>
  <c r="M132"/>
  <c r="I132"/>
  <c r="AA128"/>
  <c r="O128"/>
  <c r="M128"/>
  <c r="I128"/>
  <c r="AA124"/>
  <c r="O124"/>
  <c r="M124"/>
  <c r="I124"/>
  <c r="AA120"/>
  <c r="O120"/>
  <c r="M120"/>
  <c r="I120"/>
  <c r="AA116"/>
  <c r="O116"/>
  <c r="M116"/>
  <c r="I116"/>
  <c r="M102"/>
  <c r="L102"/>
  <c r="AA111"/>
  <c r="O111"/>
  <c r="M111"/>
  <c r="I111"/>
  <c r="AA107"/>
  <c r="O107"/>
  <c r="M107"/>
  <c r="I107"/>
  <c r="AA103"/>
  <c r="O103"/>
  <c r="M103"/>
  <c r="I103"/>
  <c r="M93"/>
  <c r="L93"/>
  <c r="AA98"/>
  <c r="O98"/>
  <c r="M98"/>
  <c r="I98"/>
  <c r="AA94"/>
  <c r="O94"/>
  <c r="M94"/>
  <c r="I94"/>
  <c r="M76"/>
  <c r="L76"/>
  <c r="AA89"/>
  <c r="O89"/>
  <c r="M89"/>
  <c r="I89"/>
  <c r="AA85"/>
  <c r="O85"/>
  <c r="M85"/>
  <c r="I85"/>
  <c r="AA81"/>
  <c r="O81"/>
  <c r="M81"/>
  <c r="I81"/>
  <c r="AA77"/>
  <c r="O77"/>
  <c r="M77"/>
  <c r="I77"/>
  <c r="M67"/>
  <c r="L67"/>
  <c r="AA72"/>
  <c r="O72"/>
  <c r="M72"/>
  <c r="I72"/>
  <c r="AA68"/>
  <c r="O68"/>
  <c r="M68"/>
  <c r="I68"/>
  <c r="M18"/>
  <c r="L18"/>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15" r="T7"/>
  <c r="M8"/>
  <c r="L8"/>
  <c r="M189"/>
  <c r="L189"/>
  <c r="AA206"/>
  <c r="O206"/>
  <c r="M206"/>
  <c r="I206"/>
  <c r="AA202"/>
  <c r="O202"/>
  <c r="M202"/>
  <c r="I202"/>
  <c r="AA198"/>
  <c r="O198"/>
  <c r="M198"/>
  <c r="I198"/>
  <c r="AA194"/>
  <c r="O194"/>
  <c r="M194"/>
  <c r="I194"/>
  <c r="AA190"/>
  <c r="O190"/>
  <c r="M190"/>
  <c r="I190"/>
  <c r="M176"/>
  <c r="L176"/>
  <c r="AA185"/>
  <c r="O185"/>
  <c r="M185"/>
  <c r="I185"/>
  <c r="AA181"/>
  <c r="O181"/>
  <c r="M181"/>
  <c r="I181"/>
  <c r="AA177"/>
  <c r="O177"/>
  <c r="M177"/>
  <c r="I177"/>
  <c r="M159"/>
  <c r="L159"/>
  <c r="AA172"/>
  <c r="O172"/>
  <c r="M172"/>
  <c r="I172"/>
  <c r="AA168"/>
  <c r="O168"/>
  <c r="M168"/>
  <c r="I168"/>
  <c r="AA164"/>
  <c r="O164"/>
  <c r="M164"/>
  <c r="I164"/>
  <c r="AA160"/>
  <c r="O160"/>
  <c r="M160"/>
  <c r="I160"/>
  <c r="M154"/>
  <c r="L154"/>
  <c r="AA155"/>
  <c r="O155"/>
  <c r="M155"/>
  <c r="I155"/>
  <c r="M133"/>
  <c r="L133"/>
  <c r="AA150"/>
  <c r="O150"/>
  <c r="M150"/>
  <c r="I150"/>
  <c r="AA146"/>
  <c r="O146"/>
  <c r="M146"/>
  <c r="I146"/>
  <c r="AA142"/>
  <c r="O142"/>
  <c r="M142"/>
  <c r="I142"/>
  <c r="AA138"/>
  <c r="O138"/>
  <c r="M138"/>
  <c r="I138"/>
  <c r="AA134"/>
  <c r="O134"/>
  <c r="M134"/>
  <c r="I134"/>
  <c r="M120"/>
  <c r="L120"/>
  <c r="AA129"/>
  <c r="O129"/>
  <c r="M129"/>
  <c r="I129"/>
  <c r="AA125"/>
  <c r="O125"/>
  <c r="M125"/>
  <c r="I125"/>
  <c r="AA121"/>
  <c r="O121"/>
  <c r="M121"/>
  <c r="I121"/>
  <c r="M115"/>
  <c r="L115"/>
  <c r="AA116"/>
  <c r="O116"/>
  <c r="M116"/>
  <c r="I116"/>
  <c r="M26"/>
  <c r="L26"/>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M9"/>
  <c r="L9"/>
  <c r="AA22"/>
  <c r="O22"/>
  <c r="M22"/>
  <c r="I22"/>
  <c r="AA18"/>
  <c r="O18"/>
  <c r="M18"/>
  <c r="I18"/>
  <c r="AA14"/>
  <c r="O14"/>
  <c r="M14"/>
  <c r="I14"/>
  <c r="AA10"/>
  <c r="O10"/>
  <c r="M10"/>
  <c r="I10"/>
  <c i="14" r="T7"/>
  <c r="M8"/>
  <c r="L8"/>
  <c r="M67"/>
  <c r="L67"/>
  <c r="AA68"/>
  <c r="O68"/>
  <c r="M68"/>
  <c r="I68"/>
  <c r="M42"/>
  <c r="L42"/>
  <c r="AA63"/>
  <c r="O63"/>
  <c r="M63"/>
  <c r="I63"/>
  <c r="AA59"/>
  <c r="O59"/>
  <c r="M59"/>
  <c r="I59"/>
  <c r="AA55"/>
  <c r="O55"/>
  <c r="M55"/>
  <c r="I55"/>
  <c r="AA51"/>
  <c r="O51"/>
  <c r="M51"/>
  <c r="I51"/>
  <c r="AA47"/>
  <c r="O47"/>
  <c r="M47"/>
  <c r="I47"/>
  <c r="AA43"/>
  <c r="O43"/>
  <c r="M43"/>
  <c r="I43"/>
  <c r="M9"/>
  <c r="L9"/>
  <c r="AA38"/>
  <c r="O38"/>
  <c r="M38"/>
  <c r="I38"/>
  <c r="AA34"/>
  <c r="O34"/>
  <c r="M34"/>
  <c r="I34"/>
  <c r="AA30"/>
  <c r="O30"/>
  <c r="M30"/>
  <c r="I30"/>
  <c r="AA26"/>
  <c r="O26"/>
  <c r="M26"/>
  <c r="I26"/>
  <c r="AA22"/>
  <c r="O22"/>
  <c r="M22"/>
  <c r="I22"/>
  <c r="AA18"/>
  <c r="O18"/>
  <c r="M18"/>
  <c r="I18"/>
  <c r="AA14"/>
  <c r="O14"/>
  <c r="M14"/>
  <c r="I14"/>
  <c r="AA10"/>
  <c r="O10"/>
  <c r="M10"/>
  <c r="I10"/>
  <c i="13" r="T7"/>
  <c r="M8"/>
  <c r="L8"/>
  <c r="M9"/>
  <c r="L9"/>
  <c r="AA14"/>
  <c r="O14"/>
  <c r="M14"/>
  <c r="I14"/>
  <c r="AA10"/>
  <c r="O10"/>
  <c r="M10"/>
  <c r="I10"/>
  <c i="12" r="T7"/>
  <c r="M8"/>
  <c r="L8"/>
  <c r="M110"/>
  <c r="L110"/>
  <c r="AA123"/>
  <c r="O123"/>
  <c r="M123"/>
  <c r="I123"/>
  <c r="AA119"/>
  <c r="O119"/>
  <c r="M119"/>
  <c r="I119"/>
  <c r="AA115"/>
  <c r="O115"/>
  <c r="M115"/>
  <c r="I115"/>
  <c r="AA111"/>
  <c r="O111"/>
  <c r="M111"/>
  <c r="I111"/>
  <c r="M85"/>
  <c r="L85"/>
  <c r="AA106"/>
  <c r="O106"/>
  <c r="M106"/>
  <c r="I106"/>
  <c r="AA102"/>
  <c r="O102"/>
  <c r="M102"/>
  <c r="I102"/>
  <c r="AA98"/>
  <c r="O98"/>
  <c r="M98"/>
  <c r="I98"/>
  <c r="AA94"/>
  <c r="O94"/>
  <c r="M94"/>
  <c r="I94"/>
  <c r="AA90"/>
  <c r="O90"/>
  <c r="M90"/>
  <c r="I90"/>
  <c r="AA86"/>
  <c r="O86"/>
  <c r="M86"/>
  <c r="I86"/>
  <c r="M76"/>
  <c r="L76"/>
  <c r="AA81"/>
  <c r="O81"/>
  <c r="M81"/>
  <c r="I81"/>
  <c r="AA77"/>
  <c r="O77"/>
  <c r="M77"/>
  <c r="I77"/>
  <c r="M63"/>
  <c r="L63"/>
  <c r="AA72"/>
  <c r="O72"/>
  <c r="M72"/>
  <c r="I72"/>
  <c r="AA68"/>
  <c r="O68"/>
  <c r="M68"/>
  <c r="I68"/>
  <c r="AA64"/>
  <c r="O64"/>
  <c r="M64"/>
  <c r="I64"/>
  <c r="M22"/>
  <c r="L22"/>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11" r="T7"/>
  <c r="M8"/>
  <c r="L8"/>
  <c r="M9"/>
  <c r="L9"/>
  <c r="AA10"/>
  <c r="O10"/>
  <c r="M10"/>
  <c r="I10"/>
  <c i="10" r="T7"/>
  <c r="M8"/>
  <c r="L8"/>
  <c r="M102"/>
  <c r="L102"/>
  <c r="AA123"/>
  <c r="O123"/>
  <c r="M123"/>
  <c r="I123"/>
  <c r="AA119"/>
  <c r="O119"/>
  <c r="M119"/>
  <c r="I119"/>
  <c r="AA115"/>
  <c r="O115"/>
  <c r="M115"/>
  <c r="I115"/>
  <c r="AA111"/>
  <c r="O111"/>
  <c r="M111"/>
  <c r="I111"/>
  <c r="AA107"/>
  <c r="O107"/>
  <c r="M107"/>
  <c r="I107"/>
  <c r="AA103"/>
  <c r="O103"/>
  <c r="M103"/>
  <c r="I103"/>
  <c r="M77"/>
  <c r="L77"/>
  <c r="AA98"/>
  <c r="O98"/>
  <c r="M98"/>
  <c r="I98"/>
  <c r="AA94"/>
  <c r="O94"/>
  <c r="M94"/>
  <c r="I94"/>
  <c r="AA90"/>
  <c r="O90"/>
  <c r="M90"/>
  <c r="I90"/>
  <c r="AA86"/>
  <c r="O86"/>
  <c r="M86"/>
  <c r="I86"/>
  <c r="AA82"/>
  <c r="O82"/>
  <c r="M82"/>
  <c r="I82"/>
  <c r="AA78"/>
  <c r="O78"/>
  <c r="M78"/>
  <c r="I78"/>
  <c r="M72"/>
  <c r="L72"/>
  <c r="AA73"/>
  <c r="O73"/>
  <c r="M73"/>
  <c r="I73"/>
  <c r="M59"/>
  <c r="L59"/>
  <c r="AA68"/>
  <c r="O68"/>
  <c r="M68"/>
  <c r="I68"/>
  <c r="AA64"/>
  <c r="O64"/>
  <c r="M64"/>
  <c r="I64"/>
  <c r="AA60"/>
  <c r="O60"/>
  <c r="M60"/>
  <c r="I60"/>
  <c r="M26"/>
  <c r="L26"/>
  <c r="AA55"/>
  <c r="O55"/>
  <c r="M55"/>
  <c r="I55"/>
  <c r="AA51"/>
  <c r="O51"/>
  <c r="M51"/>
  <c r="I51"/>
  <c r="AA47"/>
  <c r="O47"/>
  <c r="M47"/>
  <c r="I47"/>
  <c r="AA43"/>
  <c r="O43"/>
  <c r="M43"/>
  <c r="I43"/>
  <c r="AA39"/>
  <c r="O39"/>
  <c r="M39"/>
  <c r="I39"/>
  <c r="AA35"/>
  <c r="O35"/>
  <c r="M35"/>
  <c r="I35"/>
  <c r="AA31"/>
  <c r="O31"/>
  <c r="M31"/>
  <c r="I31"/>
  <c r="AA27"/>
  <c r="O27"/>
  <c r="M27"/>
  <c r="I27"/>
  <c r="M9"/>
  <c r="L9"/>
  <c r="AA22"/>
  <c r="O22"/>
  <c r="M22"/>
  <c r="I22"/>
  <c r="AA18"/>
  <c r="O18"/>
  <c r="M18"/>
  <c r="I18"/>
  <c r="AA14"/>
  <c r="O14"/>
  <c r="M14"/>
  <c r="I14"/>
  <c r="AA10"/>
  <c r="O10"/>
  <c r="M10"/>
  <c r="I10"/>
  <c i="9" r="T7"/>
  <c r="M8"/>
  <c r="L8"/>
  <c r="M9"/>
  <c r="L9"/>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8" r="T7"/>
  <c r="M8"/>
  <c r="L8"/>
  <c r="M9"/>
  <c r="L9"/>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7" r="T7"/>
  <c r="M8"/>
  <c r="L8"/>
  <c r="M335"/>
  <c r="L335"/>
  <c r="AA336"/>
  <c r="O336"/>
  <c r="M336"/>
  <c r="I336"/>
  <c r="M18"/>
  <c r="L18"/>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6" r="T7"/>
  <c r="M8"/>
  <c r="L8"/>
  <c r="M363"/>
  <c r="L363"/>
  <c r="AA384"/>
  <c r="O384"/>
  <c r="M384"/>
  <c r="I384"/>
  <c r="AA380"/>
  <c r="O380"/>
  <c r="M380"/>
  <c r="I380"/>
  <c r="AA376"/>
  <c r="O376"/>
  <c r="M376"/>
  <c r="I376"/>
  <c r="AA372"/>
  <c r="O372"/>
  <c r="M372"/>
  <c r="I372"/>
  <c r="AA368"/>
  <c r="O368"/>
  <c r="M368"/>
  <c r="I368"/>
  <c r="AA364"/>
  <c r="O364"/>
  <c r="M364"/>
  <c r="I364"/>
  <c r="M110"/>
  <c r="L110"/>
  <c r="AA359"/>
  <c r="O359"/>
  <c r="M359"/>
  <c r="I359"/>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M9"/>
  <c r="L9"/>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5" r="T7"/>
  <c r="M8"/>
  <c r="L8"/>
  <c r="M631"/>
  <c r="L631"/>
  <c r="AA656"/>
  <c r="O656"/>
  <c r="M656"/>
  <c r="I656"/>
  <c r="AA652"/>
  <c r="O652"/>
  <c r="M652"/>
  <c r="I652"/>
  <c r="AA648"/>
  <c r="O648"/>
  <c r="M648"/>
  <c r="I648"/>
  <c r="AA644"/>
  <c r="O644"/>
  <c r="M644"/>
  <c r="I644"/>
  <c r="AA640"/>
  <c r="O640"/>
  <c r="M640"/>
  <c r="I640"/>
  <c r="AA636"/>
  <c r="O636"/>
  <c r="M636"/>
  <c r="I636"/>
  <c r="AA632"/>
  <c r="O632"/>
  <c r="M632"/>
  <c r="I632"/>
  <c r="M154"/>
  <c r="L154"/>
  <c r="AA627"/>
  <c r="O627"/>
  <c r="M627"/>
  <c r="I627"/>
  <c r="AA623"/>
  <c r="O623"/>
  <c r="M623"/>
  <c r="I623"/>
  <c r="AA619"/>
  <c r="O619"/>
  <c r="M619"/>
  <c r="I619"/>
  <c r="AA615"/>
  <c r="O615"/>
  <c r="M615"/>
  <c r="I615"/>
  <c r="AA611"/>
  <c r="O611"/>
  <c r="M611"/>
  <c r="I611"/>
  <c r="AA607"/>
  <c r="O607"/>
  <c r="M607"/>
  <c r="I607"/>
  <c r="AA603"/>
  <c r="O603"/>
  <c r="M603"/>
  <c r="I603"/>
  <c r="AA599"/>
  <c r="O599"/>
  <c r="M599"/>
  <c r="I599"/>
  <c r="AA595"/>
  <c r="O595"/>
  <c r="M595"/>
  <c r="I595"/>
  <c r="AA591"/>
  <c r="O591"/>
  <c r="M591"/>
  <c r="I591"/>
  <c r="AA587"/>
  <c r="O587"/>
  <c r="M587"/>
  <c r="I587"/>
  <c r="AA583"/>
  <c r="O583"/>
  <c r="M583"/>
  <c r="I583"/>
  <c r="AA579"/>
  <c r="O579"/>
  <c r="M579"/>
  <c r="I579"/>
  <c r="AA575"/>
  <c r="O575"/>
  <c r="M575"/>
  <c r="I575"/>
  <c r="AA571"/>
  <c r="O571"/>
  <c r="M571"/>
  <c r="I571"/>
  <c r="AA567"/>
  <c r="O567"/>
  <c r="M567"/>
  <c r="I567"/>
  <c r="AA563"/>
  <c r="O563"/>
  <c r="M563"/>
  <c r="I563"/>
  <c r="AA559"/>
  <c r="O559"/>
  <c r="M559"/>
  <c r="I559"/>
  <c r="AA555"/>
  <c r="O555"/>
  <c r="M555"/>
  <c r="I555"/>
  <c r="AA551"/>
  <c r="O551"/>
  <c r="M551"/>
  <c r="I551"/>
  <c r="AA547"/>
  <c r="O547"/>
  <c r="M547"/>
  <c r="I547"/>
  <c r="AA543"/>
  <c r="O543"/>
  <c r="M543"/>
  <c r="I543"/>
  <c r="AA539"/>
  <c r="O539"/>
  <c r="M539"/>
  <c r="I539"/>
  <c r="AA535"/>
  <c r="O535"/>
  <c r="M535"/>
  <c r="I535"/>
  <c r="AA531"/>
  <c r="O531"/>
  <c r="M531"/>
  <c r="I531"/>
  <c r="AA527"/>
  <c r="O527"/>
  <c r="M527"/>
  <c r="I527"/>
  <c r="AA523"/>
  <c r="O523"/>
  <c r="M523"/>
  <c r="I523"/>
  <c r="AA519"/>
  <c r="O519"/>
  <c r="M519"/>
  <c r="I519"/>
  <c r="AA515"/>
  <c r="O515"/>
  <c r="M515"/>
  <c r="I515"/>
  <c r="AA511"/>
  <c r="O511"/>
  <c r="M511"/>
  <c r="I511"/>
  <c r="AA507"/>
  <c r="O507"/>
  <c r="M507"/>
  <c r="I507"/>
  <c r="AA503"/>
  <c r="O503"/>
  <c r="M503"/>
  <c r="I503"/>
  <c r="AA499"/>
  <c r="O499"/>
  <c r="M499"/>
  <c r="I499"/>
  <c r="AA495"/>
  <c r="O495"/>
  <c r="M495"/>
  <c r="I495"/>
  <c r="AA491"/>
  <c r="O491"/>
  <c r="M491"/>
  <c r="I491"/>
  <c r="AA487"/>
  <c r="O487"/>
  <c r="M487"/>
  <c r="I487"/>
  <c r="AA483"/>
  <c r="O483"/>
  <c r="M483"/>
  <c r="I483"/>
  <c r="AA479"/>
  <c r="O479"/>
  <c r="M479"/>
  <c r="I479"/>
  <c r="AA475"/>
  <c r="O475"/>
  <c r="M475"/>
  <c r="I475"/>
  <c r="AA471"/>
  <c r="O471"/>
  <c r="M471"/>
  <c r="I471"/>
  <c r="AA467"/>
  <c r="O467"/>
  <c r="M467"/>
  <c r="I467"/>
  <c r="AA463"/>
  <c r="O463"/>
  <c r="M463"/>
  <c r="I463"/>
  <c r="AA459"/>
  <c r="O459"/>
  <c r="M459"/>
  <c r="I459"/>
  <c r="AA455"/>
  <c r="O455"/>
  <c r="M455"/>
  <c r="I455"/>
  <c r="AA451"/>
  <c r="O451"/>
  <c r="M451"/>
  <c r="I451"/>
  <c r="AA447"/>
  <c r="O447"/>
  <c r="M447"/>
  <c r="I447"/>
  <c r="AA443"/>
  <c r="O443"/>
  <c r="M443"/>
  <c r="I443"/>
  <c r="AA439"/>
  <c r="O439"/>
  <c r="M439"/>
  <c r="I439"/>
  <c r="AA435"/>
  <c r="O435"/>
  <c r="M435"/>
  <c r="I435"/>
  <c r="AA431"/>
  <c r="O431"/>
  <c r="M431"/>
  <c r="I431"/>
  <c r="AA427"/>
  <c r="O427"/>
  <c r="M427"/>
  <c r="I427"/>
  <c r="AA423"/>
  <c r="O423"/>
  <c r="M423"/>
  <c r="I423"/>
  <c r="AA419"/>
  <c r="O419"/>
  <c r="M419"/>
  <c r="I419"/>
  <c r="AA415"/>
  <c r="O415"/>
  <c r="M415"/>
  <c r="I415"/>
  <c r="AA411"/>
  <c r="O411"/>
  <c r="M411"/>
  <c r="I411"/>
  <c r="AA407"/>
  <c r="O407"/>
  <c r="M407"/>
  <c r="I407"/>
  <c r="AA403"/>
  <c r="O403"/>
  <c r="M403"/>
  <c r="I403"/>
  <c r="AA399"/>
  <c r="O399"/>
  <c r="M399"/>
  <c r="I399"/>
  <c r="AA395"/>
  <c r="O395"/>
  <c r="M395"/>
  <c r="I395"/>
  <c r="AA391"/>
  <c r="O391"/>
  <c r="M391"/>
  <c r="I391"/>
  <c r="AA387"/>
  <c r="O387"/>
  <c r="M387"/>
  <c r="I387"/>
  <c r="AA383"/>
  <c r="O383"/>
  <c r="M383"/>
  <c r="I383"/>
  <c r="AA379"/>
  <c r="O379"/>
  <c r="M379"/>
  <c r="I379"/>
  <c r="AA375"/>
  <c r="O375"/>
  <c r="M375"/>
  <c r="I375"/>
  <c r="AA371"/>
  <c r="O371"/>
  <c r="M371"/>
  <c r="I371"/>
  <c r="AA367"/>
  <c r="O367"/>
  <c r="M367"/>
  <c r="I367"/>
  <c r="AA363"/>
  <c r="O363"/>
  <c r="M363"/>
  <c r="I363"/>
  <c r="AA359"/>
  <c r="O359"/>
  <c r="M359"/>
  <c r="I359"/>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M9"/>
  <c r="L9"/>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4" r="T7"/>
  <c r="M8"/>
  <c r="L8"/>
  <c r="M156"/>
  <c r="L156"/>
  <c r="AA161"/>
  <c r="O161"/>
  <c r="M161"/>
  <c r="I161"/>
  <c r="AA157"/>
  <c r="O157"/>
  <c r="M157"/>
  <c r="I157"/>
  <c r="M39"/>
  <c r="L39"/>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M30"/>
  <c r="L30"/>
  <c r="AA35"/>
  <c r="O35"/>
  <c r="M35"/>
  <c r="I35"/>
  <c r="AA31"/>
  <c r="O31"/>
  <c r="M31"/>
  <c r="I31"/>
  <c r="M9"/>
  <c r="L9"/>
  <c r="AA26"/>
  <c r="O26"/>
  <c r="M26"/>
  <c r="I26"/>
  <c r="AA22"/>
  <c r="O22"/>
  <c r="M22"/>
  <c r="I22"/>
  <c r="AA18"/>
  <c r="O18"/>
  <c r="M18"/>
  <c r="I18"/>
  <c r="AA14"/>
  <c r="O14"/>
  <c r="M14"/>
  <c r="I14"/>
  <c r="AA10"/>
  <c r="O10"/>
  <c r="M10"/>
  <c r="I10"/>
  <c i="3" r="T7"/>
  <c r="M8"/>
  <c r="L8"/>
  <c r="M9"/>
  <c r="L9"/>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 r="T7"/>
  <c r="M8"/>
  <c r="L8"/>
  <c r="M39"/>
  <c r="L39"/>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M30"/>
  <c r="L30"/>
  <c r="AA35"/>
  <c r="O35"/>
  <c r="M35"/>
  <c r="I35"/>
  <c r="AA31"/>
  <c r="O31"/>
  <c r="M31"/>
  <c r="I31"/>
  <c r="M9"/>
  <c r="L9"/>
  <c r="AA26"/>
  <c r="O26"/>
  <c r="M26"/>
  <c r="I26"/>
  <c r="AA22"/>
  <c r="O22"/>
  <c r="M22"/>
  <c r="I22"/>
  <c r="AA18"/>
  <c r="O18"/>
  <c r="M18"/>
  <c r="I18"/>
  <c r="AA14"/>
  <c r="O14"/>
  <c r="M14"/>
  <c r="I14"/>
  <c r="AA10"/>
  <c r="O10"/>
  <c r="M10"/>
  <c r="I10"/>
</calcChain>
</file>

<file path=xl/sharedStrings.xml><?xml version="1.0" encoding="utf-8"?>
<sst xmlns="http://schemas.openxmlformats.org/spreadsheetml/2006/main">
  <si>
    <t>Rekapitulace ceny</t>
  </si>
  <si>
    <t>5523520024_zm04</t>
  </si>
  <si>
    <t>„Elektrizace trati Týniště n. O. – Častolovice – Solnice“, 2a. etapa_zm04</t>
  </si>
  <si>
    <t>AspeEsticon</t>
  </si>
  <si>
    <t>Celková cena bez DPH:</t>
  </si>
  <si>
    <t>Celková cena s DPH:</t>
  </si>
  <si>
    <t>Objekt</t>
  </si>
  <si>
    <t>Popis</t>
  </si>
  <si>
    <t>Cena bez DPH</t>
  </si>
  <si>
    <t>DPH</t>
  </si>
  <si>
    <t>Cena s DPH</t>
  </si>
  <si>
    <t>Počet neoceněných položek</t>
  </si>
  <si>
    <t>D.1.1</t>
  </si>
  <si>
    <t>Zabezpečovací zařízení</t>
  </si>
  <si>
    <t xml:space="preserve">  PS52-11-01-01.1</t>
  </si>
  <si>
    <t>ŽST Častolovice, úprava SZZ</t>
  </si>
  <si>
    <t xml:space="preserve">  PS52-11-01-01.2</t>
  </si>
  <si>
    <t>ŽST Častolovice, úprava SZZ, provizorní zařízení</t>
  </si>
  <si>
    <t xml:space="preserve">  PS52-12-01-01</t>
  </si>
  <si>
    <t>Kostelec n. O. - Častolovice, úprava TZZ</t>
  </si>
  <si>
    <t>D.1.2</t>
  </si>
  <si>
    <t>Sdělovací zařízení</t>
  </si>
  <si>
    <t xml:space="preserve">  PS52-25-01-01</t>
  </si>
  <si>
    <t>Kostelec n. O. - Častolovice, úprava DOK a TK</t>
  </si>
  <si>
    <t xml:space="preserve">  PS52-25-01-02</t>
  </si>
  <si>
    <t>Kostelec n. O. - Častolovice, přeložky a úpravy sdělovacích kabelů SŽ</t>
  </si>
  <si>
    <t xml:space="preserve">  PS52-29-00-01</t>
  </si>
  <si>
    <t>Týniště – Solnice, úprava DDTS ŽDC</t>
  </si>
  <si>
    <t>D.1.3</t>
  </si>
  <si>
    <t>Silnoproudá technologie včetně DŘT</t>
  </si>
  <si>
    <t xml:space="preserve">  PS52-31-00-01</t>
  </si>
  <si>
    <t>ED OŘ Hradec Králové, úprava DŘT</t>
  </si>
  <si>
    <t xml:space="preserve">  PS52-31-01-01</t>
  </si>
  <si>
    <t>ŽST Častolovice, úprava DŘT</t>
  </si>
  <si>
    <t>D.2.1.1.0</t>
  </si>
  <si>
    <t>Kolejový svršek</t>
  </si>
  <si>
    <t xml:space="preserve">  SO52-11-01-01.1</t>
  </si>
  <si>
    <t>Kostelec n. O. - Častolovice, železniční svršek</t>
  </si>
  <si>
    <t xml:space="preserve">  SO52-11-01-01.2</t>
  </si>
  <si>
    <t>Kostelec n. O. - Častolovice, železniční svršek, třetí podbití</t>
  </si>
  <si>
    <t xml:space="preserve">  SO52-11-01-03.1</t>
  </si>
  <si>
    <t>ŽST Častolovice, železniční svršek</t>
  </si>
  <si>
    <t xml:space="preserve">  SO52-11-01-03.2</t>
  </si>
  <si>
    <t>ŽST Častolovice, železniční svršek, třetí podbití</t>
  </si>
  <si>
    <t xml:space="preserve">  SO52-11-01-05</t>
  </si>
  <si>
    <t>Kostelec n. O. - Častolovice, značení a výstroj trati</t>
  </si>
  <si>
    <t>D.2.1.1.1</t>
  </si>
  <si>
    <t>Kolejový spodek</t>
  </si>
  <si>
    <t xml:space="preserve">  SO52-11-01-02</t>
  </si>
  <si>
    <t>Kostelec n. O. - Častolovice, železniční spodek</t>
  </si>
  <si>
    <t xml:space="preserve">  SO52-11-01-04</t>
  </si>
  <si>
    <t>ŽST Častolovice, železniční spodek</t>
  </si>
  <si>
    <t>D.2.1.3</t>
  </si>
  <si>
    <t>Přejezdy a přechody</t>
  </si>
  <si>
    <t xml:space="preserve">  SO52-13-01-01.1</t>
  </si>
  <si>
    <t>Kostelec n.O. - Častolovice, přejezd ev.km 58,966, část drážní</t>
  </si>
  <si>
    <t xml:space="preserve">  SO52-13-01-01.2</t>
  </si>
  <si>
    <t>Kostelec n.O. - Častolovice, přejezd ev.km 58,966, část město Kostelec n. O.</t>
  </si>
  <si>
    <t>D.2.1.4</t>
  </si>
  <si>
    <t>Mosty, propustky, zdi</t>
  </si>
  <si>
    <t xml:space="preserve">  SO52-14-01-01</t>
  </si>
  <si>
    <t>Kostelec n. O. - Častolovice, most ev. km 58,445</t>
  </si>
  <si>
    <t xml:space="preserve">  SO52-14-01-02</t>
  </si>
  <si>
    <t>ŽST Častolovice, most ev. km 58,157</t>
  </si>
  <si>
    <t xml:space="preserve">  SO52-14-01-11</t>
  </si>
  <si>
    <t>Kostelec n. O. - Častolovice, propustek ev. km 58,612</t>
  </si>
  <si>
    <t xml:space="preserve">  SO52-14-01-12</t>
  </si>
  <si>
    <t>Kostelec n. O. - Častolovice, propustek ev. km 58,972</t>
  </si>
  <si>
    <t xml:space="preserve">  SO52-14-02-01</t>
  </si>
  <si>
    <t>Častolovice - Rašovice, most ev. km 57,200, osazení ochranných zařízení TV</t>
  </si>
  <si>
    <t>D.2.1.5</t>
  </si>
  <si>
    <t>Ostatní inženýrské objekty</t>
  </si>
  <si>
    <t xml:space="preserve">  SO52-15-02-01.2</t>
  </si>
  <si>
    <t>Častolovice - Rašovice, přeložky a úpravy nadzemních vedení vn SŽ</t>
  </si>
  <si>
    <t>D.2.1.8</t>
  </si>
  <si>
    <t>Pozemní komunikace</t>
  </si>
  <si>
    <t xml:space="preserve">  SO52-18-02-01</t>
  </si>
  <si>
    <t>ŽST Častolovice, přeložka cyklostezky</t>
  </si>
  <si>
    <t>D.2.2.6</t>
  </si>
  <si>
    <t>Drobná architektura a oplocení</t>
  </si>
  <si>
    <t xml:space="preserve">  SO52-26-01-01.1</t>
  </si>
  <si>
    <t>ŽST Častolovice, úprava oplocení - parc. č. 239</t>
  </si>
  <si>
    <t xml:space="preserve">  SO52-26-01-01.2</t>
  </si>
  <si>
    <t>ŽST Častolovice, úprava oplocení - parc. č. 243</t>
  </si>
  <si>
    <t>D.2.3.1</t>
  </si>
  <si>
    <t>Trakční vedení</t>
  </si>
  <si>
    <t xml:space="preserve">  SO52-31-01-01.1</t>
  </si>
  <si>
    <t>ŽST Častolovice, trakční vedení - stavební část</t>
  </si>
  <si>
    <t xml:space="preserve">  SO52-31-02-01.1</t>
  </si>
  <si>
    <t>Častolovice - Rašovice, trakční vedení - stavební část</t>
  </si>
  <si>
    <t xml:space="preserve">  SO52-31-03-01.1</t>
  </si>
  <si>
    <t>Výh. Rašovice, trakční vedení - stavební část</t>
  </si>
  <si>
    <t xml:space="preserve">  SO52-31-04-01.1</t>
  </si>
  <si>
    <t>Rašovice - Týniště n. O., trakční vedení - stavební část</t>
  </si>
  <si>
    <t xml:space="preserve">  SO52-31-05-01</t>
  </si>
  <si>
    <t>ŽST Týniště n. O., připojení napájecího vedení z TNS na TV</t>
  </si>
  <si>
    <t xml:space="preserve">  SO52-31-05-02</t>
  </si>
  <si>
    <t>ŽST Týniště n. O., připojení zpětného vedení z TNS na TV</t>
  </si>
  <si>
    <t>D.2.3.6</t>
  </si>
  <si>
    <t>Rozvody VN, NN, osvětlení a dálkové ovládání odpojovačů</t>
  </si>
  <si>
    <t xml:space="preserve">  SO52-36-01-01</t>
  </si>
  <si>
    <t>ŽST Častolovice, TS25/0,4kV a úprava rozvodů nn</t>
  </si>
  <si>
    <t xml:space="preserve">  SO52-36-01-02</t>
  </si>
  <si>
    <t>ŽST Častolovice, DOÚO</t>
  </si>
  <si>
    <t xml:space="preserve">  SO52-36-03-01</t>
  </si>
  <si>
    <t>Výh. Rašovice, TS25/0,4kV a úprava rozvodů nn</t>
  </si>
  <si>
    <t xml:space="preserve">  SO52-36-03-02</t>
  </si>
  <si>
    <t>Výh. Rašovice, DOÚO</t>
  </si>
  <si>
    <t>D.2.3.7</t>
  </si>
  <si>
    <t>Ukolejnění kovových konstrukcí</t>
  </si>
  <si>
    <t xml:space="preserve">  SO52-37-01-01</t>
  </si>
  <si>
    <t>ŽST Častolovice, ukolejnění kovových konstrukcí</t>
  </si>
  <si>
    <t xml:space="preserve">  SO52-37-02-01</t>
  </si>
  <si>
    <t>Častolovice - Rašovice, ukolejnění kovových konstrukcí</t>
  </si>
  <si>
    <t xml:space="preserve">  SO52-37-03-01</t>
  </si>
  <si>
    <t>Výh. Rašovice, ukolejnění kovových konstrukcí</t>
  </si>
  <si>
    <t xml:space="preserve">  SO52-37-04-01</t>
  </si>
  <si>
    <t>Rašovice - Týniště n. O., ukolejnění kovových konstrukcí</t>
  </si>
  <si>
    <t>D.2.4.1</t>
  </si>
  <si>
    <t>Příprava území a kácení</t>
  </si>
  <si>
    <t xml:space="preserve">  SO52-11-00-01</t>
  </si>
  <si>
    <t>Častolovice - Týniště n. O., odstranění mimolesní zeleně</t>
  </si>
  <si>
    <t>D.2.4.2</t>
  </si>
  <si>
    <t>Náhradní výsadba</t>
  </si>
  <si>
    <t xml:space="preserve">  SO52-11-00-02</t>
  </si>
  <si>
    <t>Častolovice - Týniště n. O., náhradní výsadba</t>
  </si>
  <si>
    <t>D.9.8</t>
  </si>
  <si>
    <t>SO 98-98 – Všeobecný objekt</t>
  </si>
  <si>
    <t xml:space="preserve">  SO98-98</t>
  </si>
  <si>
    <t>Všeobecný objekt</t>
  </si>
  <si>
    <t>D.9.9</t>
  </si>
  <si>
    <t>SO 90-90 – Odpady</t>
  </si>
  <si>
    <t xml:space="preserve">  SO90-90</t>
  </si>
  <si>
    <t>Likvidace odpadů</t>
  </si>
  <si>
    <t>SŽDC05</t>
  </si>
  <si>
    <t>S</t>
  </si>
  <si>
    <t>Stavba:</t>
  </si>
  <si>
    <t>O</t>
  </si>
  <si>
    <t>Objekt:</t>
  </si>
  <si>
    <t>Typ</t>
  </si>
  <si>
    <t>Poř. číslo</t>
  </si>
  <si>
    <t>Kód položky</t>
  </si>
  <si>
    <t>Varianta</t>
  </si>
  <si>
    <t>Název položky</t>
  </si>
  <si>
    <t>MJ</t>
  </si>
  <si>
    <t>Množství</t>
  </si>
  <si>
    <t>Jednotková hmotnost</t>
  </si>
  <si>
    <t>Celková hmotnost</t>
  </si>
  <si>
    <t>Jednotková cena</t>
  </si>
  <si>
    <t>Cenové soustavy</t>
  </si>
  <si>
    <t>Dodávka</t>
  </si>
  <si>
    <t>Jednotková</t>
  </si>
  <si>
    <t>Celkem</t>
  </si>
  <si>
    <t>Počet položek s nulovou cenou</t>
  </si>
  <si>
    <t>O1</t>
  </si>
  <si>
    <t>PS52-11-01-01.1</t>
  </si>
  <si>
    <t>SD</t>
  </si>
  <si>
    <t>0</t>
  </si>
  <si>
    <t>VŠEOBECNÉ PODMÍNKY</t>
  </si>
  <si>
    <t>P</t>
  </si>
  <si>
    <t>R015111</t>
  </si>
  <si>
    <t>901</t>
  </si>
  <si>
    <t>NEOCEŇOVAT - LIKVIDACE ODPADŮ NEKONTAMINOVANÝCH - 17 05 04 - VYTĚŽENÉ ZEMINY A HORNINY - I. TŘÍDA TĚŽITELNOSTI, VČETNĚ DOPRAVY</t>
  </si>
  <si>
    <t>T</t>
  </si>
  <si>
    <t>ODP+d</t>
  </si>
  <si>
    <t>PP</t>
  </si>
  <si>
    <t>Evidenční položka. Neoceňovat v objektu SO/PS, položka se oceňuje pouze v SO 90-90</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</si>
  <si>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</si>
  <si>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</si>
  <si>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 náklady spojené s naložením a manipulací s materiálem.
2. Položka neobsahuje:
3. Způsob měření: 
 - měrná jednotka tuna určující množství odpadu vytříděného v souladu se zákonem č. 541/2020 Sb., o odpadech, v platném znění</t>
  </si>
  <si>
    <t>R015160</t>
  </si>
  <si>
    <t>911</t>
  </si>
  <si>
    <t>NEOCEŇOVAT - LIKVIDACE ODPADŮ NEKONTAMINOVANÝCH - 20 02 01 - SMÝCENÉ STROMY A KEŘE, VČETNĚ DOPRAVY</t>
  </si>
  <si>
    <t>R01523115R</t>
  </si>
  <si>
    <t>929</t>
  </si>
  <si>
    <t>NEOCEŇOVAT - LIKVIDACE ODPADŮ NEKONTAMINOVANÝCH - 17 04 11 - ZBYTKY KABELŮ A VODIČŮ, VČETNĚ DOPRAVY</t>
  </si>
  <si>
    <t>R015240</t>
  </si>
  <si>
    <t>934</t>
  </si>
  <si>
    <t>NEOCEŇOVAT - LIKVIDACE ODPADŮ NEKONTAMINOVANÝCH - 20 03 99 - ODPAD PODOBNÝ KOMUNÁLNÍMU ODPADU, VČETNĚ DOPRAVY</t>
  </si>
  <si>
    <t>R015340</t>
  </si>
  <si>
    <t>950</t>
  </si>
  <si>
    <t>NEOCEŇOVAT - LIKVIDACE ODPADŮ NEKONTAMINOVANÝCH - 20 02 01 - PAŘEZY, VČETNĚ DOPRAVY</t>
  </si>
  <si>
    <t>1</t>
  </si>
  <si>
    <t>ZEMNÍ PRÁCE</t>
  </si>
  <si>
    <t>13273</t>
  </si>
  <si>
    <t>HLOUBENÍ RÝH ŠÍŘ DO 2M PAŽ I NEPAŽ TŘ. I</t>
  </si>
  <si>
    <t>m3</t>
  </si>
  <si>
    <t>2023_OTSKP</t>
  </si>
  <si>
    <t/>
  </si>
  <si>
    <t>Technická specifikace položky odpovídá příslušné cenové soustavě.</t>
  </si>
  <si>
    <t>17411</t>
  </si>
  <si>
    <t>ZÁSYP JAM A RÝH ZEMINOU SE ZHUTNĚNÍM</t>
  </si>
  <si>
    <t>7</t>
  </si>
  <si>
    <t>PŘIDRUŽENÁ STAVEBNÍ VÝROBA</t>
  </si>
  <si>
    <t>701004</t>
  </si>
  <si>
    <t>VYHLEDÁVACÍ MARKER ZEMNÍ</t>
  </si>
  <si>
    <t>kus</t>
  </si>
  <si>
    <t>702111</t>
  </si>
  <si>
    <t>KABELOVÝ ŽLAB ZEMNÍ VČETNĚ KRYTU SVĚTLÉ ŠÍŘKY DO 120 MM</t>
  </si>
  <si>
    <t>M</t>
  </si>
  <si>
    <t>702112</t>
  </si>
  <si>
    <t>KABELOVÝ ŽLAB ZEMNÍ VČETNĚ KRYTU SVĚTLÉ ŠÍŘKY PŘES 120 DO 250 MM</t>
  </si>
  <si>
    <t>702212</t>
  </si>
  <si>
    <t>KABELOVÁ CHRÁNIČKA ZEMNÍ DN PŘES 100 DO 200 MM</t>
  </si>
  <si>
    <t>702610</t>
  </si>
  <si>
    <t>ODKRYTÍ A ZAKRYTÍ KABELOVÉHO ŽLABU</t>
  </si>
  <si>
    <t>702620</t>
  </si>
  <si>
    <t>ODKRYTÍ A ZAKRYTÍ KABELŮ KRYTÝCH FÓLIÍ, PÁSEM NEBO DESKOU</t>
  </si>
  <si>
    <t>702820</t>
  </si>
  <si>
    <t>VYČIŠTĚNÍ STÁVAJÍCÍHO KABELOVÉHO PROSTUPU Z TVÁRNIC NEBO CHRÁNIČEK BEZ KABELOVÉ KOMORY</t>
  </si>
  <si>
    <t>709210</t>
  </si>
  <si>
    <t>KŘIŽOVATKA KABELOVÝCH VEDENÍ SE STÁVAJÍCÍ INŽENÝRSKOU SÍTÍ (KABELEM, POTRUBÍM APOD.)</t>
  </si>
  <si>
    <t>709400</t>
  </si>
  <si>
    <t>ZATAŽENÍ LANKA DO CHRÁNIČKY NEBO ŽLABU</t>
  </si>
  <si>
    <t>742P13</t>
  </si>
  <si>
    <t>ZATAŽENÍ KABELU DO CHRÁNIČKY - KABEL DO 4 KG/M</t>
  </si>
  <si>
    <t>742P15</t>
  </si>
  <si>
    <t>OZNAČOVACÍ ŠTÍTEK NA KABEL</t>
  </si>
  <si>
    <t>742Y93</t>
  </si>
  <si>
    <t>BETONOVÝ ZÁKLAD DO ROSTLÉ ZEMINY DO BEDNĚNÍ PRO STOŽÁR / VĚŽ, VČETNĚ OCEL. VÝSTUŽE A STOŽÁROVÉHO POUZDRA / ZÁKLADOVÉ KONSTRUKCE</t>
  </si>
  <si>
    <t>75A131</t>
  </si>
  <si>
    <t>KABEL METALICKÝ DVOUPLÁŠŤOVÝ DO 12 PÁRŮ - DODÁVKA</t>
  </si>
  <si>
    <t>KMPÁR</t>
  </si>
  <si>
    <t>75A151</t>
  </si>
  <si>
    <t>KABEL METALICKÝ SE STÍNĚNÍM DO 12 PÁRŮ - DODÁVKA</t>
  </si>
  <si>
    <t>75A161</t>
  </si>
  <si>
    <t>KABEL METALICKÝ SE STÍNĚNÍM PŘES 12 PÁRŮ - DODÁVKA</t>
  </si>
  <si>
    <t>75A217</t>
  </si>
  <si>
    <t>ZATAŽENÍ A SPOJKOVÁNÍ KABELŮ DO 12 PÁRŮ - MONTÁŽ</t>
  </si>
  <si>
    <t>75A218</t>
  </si>
  <si>
    <t>ZATAŽENÍ A SPOJKOVÁNÍ KABELŮ DO 12 PÁRŮ - DEMONTÁŽ</t>
  </si>
  <si>
    <t>75A228</t>
  </si>
  <si>
    <t>ZATAŽENÍ A SPOJKOVÁNÍ KABELŮ PŘES 12 PÁRŮ - DEMONTÁŽ</t>
  </si>
  <si>
    <t>75A237</t>
  </si>
  <si>
    <t>ZATAŽENÍ A SPOJKOVÁNÍ KABELŮ SE STÍNĚNÍM DO 12 PÁRŮ - MONTÁŽ</t>
  </si>
  <si>
    <t>75A247</t>
  </si>
  <si>
    <t>ZATAŽENÍ A SPOJKOVÁNÍ KABELŮ SE STÍNĚNÍM PŘES 12 PÁRŮ - MONTÁŽ</t>
  </si>
  <si>
    <t>75B121</t>
  </si>
  <si>
    <t>VNITŘNÍ KABELOVÉ ROZVODY PŘES 20 DO 50 KABELŮ - DODÁVKA</t>
  </si>
  <si>
    <t>75B127</t>
  </si>
  <si>
    <t>VNITŘNÍ KABELOVÉ ROZVODY PŘES 20 DO 50 KABELŮ - MONTÁŽ</t>
  </si>
  <si>
    <t>75B128</t>
  </si>
  <si>
    <t>VNITŘNÍ KABELOVÉ ROZVODY PŘES 20 DO 50 KABELŮ - DEMONTÁŽ</t>
  </si>
  <si>
    <t>75B601</t>
  </si>
  <si>
    <t>KOMPLETNÍ NAPÁJECÍ ZDROJ (50 HZ) DO 50 KVA - DODÁVKA</t>
  </si>
  <si>
    <t>75B647</t>
  </si>
  <si>
    <t>NAPÁJECÍ ZDROJ - MONTÁŽ</t>
  </si>
  <si>
    <t>75B648</t>
  </si>
  <si>
    <t>NAPÁJECÍ ZDROJ - DEMONTÁŽ</t>
  </si>
  <si>
    <t>75C477</t>
  </si>
  <si>
    <t>ZÁMEK ELEKTROMAGNETICKÝ V KOLEJIŠTI - MONTÁŽ</t>
  </si>
  <si>
    <t>75C478</t>
  </si>
  <si>
    <t>ZÁMEK ELEKTROMAGNETICKÝ V KOLEJIŠTI - DEMONTÁŽ</t>
  </si>
  <si>
    <t>75D151</t>
  </si>
  <si>
    <t>KABELOVÝ OBJEKT - DODÁVKA</t>
  </si>
  <si>
    <t>75D157</t>
  </si>
  <si>
    <t>KABELOVÝ OBJEKT - MONTÁŽ</t>
  </si>
  <si>
    <t>75D158</t>
  </si>
  <si>
    <t>KABELOVÝ OBJEKT - DEMONTÁŽ</t>
  </si>
  <si>
    <t>75E127</t>
  </si>
  <si>
    <t>CELKOVÁ PROHLÍDKA ZAŘÍZENÍ A VYHOTOVENÍ REVIZNÍ ZPRÁVY</t>
  </si>
  <si>
    <t>hod</t>
  </si>
  <si>
    <t>75E137</t>
  </si>
  <si>
    <t>PŘEZKOUŠENÍ VLAKOVÝCH CEST</t>
  </si>
  <si>
    <t>75E157</t>
  </si>
  <si>
    <t>PŘEZKOUŠENÍ A REGULACE NÁVĚSTIDEL</t>
  </si>
  <si>
    <t>75E187</t>
  </si>
  <si>
    <t>PŘÍPRAVA A CELKOVÉ ZKOUŠKY ELEKTRONICKÉHO STAVĚDLA PRO JEDNU VLAKOVOU CESTU</t>
  </si>
  <si>
    <t>75E1B7</t>
  </si>
  <si>
    <t>REGULACE A ZKOUŠENÍ ZABEZPEČOVACÍHO ZAŘÍZENÍ</t>
  </si>
  <si>
    <t>PS52-11-01-01.2</t>
  </si>
  <si>
    <t>75C117</t>
  </si>
  <si>
    <t>PŘESTAVNÍK ELEKTROMOTORICKÝ - MONTÁŽ</t>
  </si>
  <si>
    <t>75C178</t>
  </si>
  <si>
    <t>PŘESTAVNÍK ELEKTROMOTORICKÝ - DEMONTÁŽ</t>
  </si>
  <si>
    <t>75C226</t>
  </si>
  <si>
    <t>VÝKOLEJKA SE ZÁMKEM - PRONÁJEM</t>
  </si>
  <si>
    <t>kus/měsíc</t>
  </si>
  <si>
    <t>75C227</t>
  </si>
  <si>
    <t>VÝKOLEJKA SE ZÁMKEM - MONTÁŽ</t>
  </si>
  <si>
    <t>75C228</t>
  </si>
  <si>
    <t>VÝKOLEJKA SE ZÁMKEM - DEMONTÁŽ</t>
  </si>
  <si>
    <t>75C236</t>
  </si>
  <si>
    <t>NÁVĚSTNÍ TĚLESO PRO VÝHYBKU A VÝKOLEJKU - PRONÁJEM</t>
  </si>
  <si>
    <t>75C237</t>
  </si>
  <si>
    <t>NÁVĚSTNÍ TĚLESO PRO VÝHYBKU A VÝKOLEJKU - MONTÁŽ</t>
  </si>
  <si>
    <t>75C238</t>
  </si>
  <si>
    <t>NÁVĚSTNÍ TĚLESO PRO VÝHYBKU A VÝKOLEJKU - DEMONTÁŽ</t>
  </si>
  <si>
    <t>75C416</t>
  </si>
  <si>
    <t>ZÁMEK VÝMĚNOVÝ NEBO ODTLAČNÝ (JEDNODUCHÝ, KONTROLNÍ) - PRONÁJEM</t>
  </si>
  <si>
    <t>75C417</t>
  </si>
  <si>
    <t>ZÁMEK VÝMĚNOVÝ NEBO ODTLAČNÝ (JEDNODUCHÝ, KONTROLNÍ) - MONTÁŽ</t>
  </si>
  <si>
    <t>75C418</t>
  </si>
  <si>
    <t>ZÁMEK VÝMĚNOVÝ NEBO ODTLAČNÝ (JEDNODUCHÝ, KONTROLNÍ) - DEMONTÁŽ</t>
  </si>
  <si>
    <t>75C537</t>
  </si>
  <si>
    <t>STOŽÁROVÉ NÁVĚSTIDLO OD ČTYŘ SVĚTEL - MONTÁŽ</t>
  </si>
  <si>
    <t>75C538</t>
  </si>
  <si>
    <t>STOŽÁROVÉ NÁVĚSTIDLO OD ČTYŘ SVĚTEL - DEMONTÁŽ</t>
  </si>
  <si>
    <t>75C721</t>
  </si>
  <si>
    <t>VZDÁLENOSTNÍ UPOZORNOVADLO, NEPROMĚNNÉ NÁVĚSTIDLO SE ZÁKLADEM - DODÁVKA</t>
  </si>
  <si>
    <t>75C727</t>
  </si>
  <si>
    <t>VZDÁLENOSTNÍ UPOZORNOVADLO, NEPROMĚNNÉ NÁVĚSTIDLO SE ZÁKLADEM - MONTÁŽ</t>
  </si>
  <si>
    <t>75C728</t>
  </si>
  <si>
    <t>VZDÁLENOSTNÍ UPOZORNOVADLO, NEPROMĚNNÉ NÁVĚSTIDLO SE ZÁKLADEM - DEMONTÁŽ</t>
  </si>
  <si>
    <t>75C917</t>
  </si>
  <si>
    <t>SNÍMAČ POČÍTAČE NÁPRAV - MONTÁŽ</t>
  </si>
  <si>
    <t>75C918</t>
  </si>
  <si>
    <t>SNÍMAČ POČÍTAČE NÁPRAV - DEMONTÁŽ</t>
  </si>
  <si>
    <t>75E117</t>
  </si>
  <si>
    <t>DOZOR PRACOVNÍKŮ PROVOZOVATELE PŘI PRÁCI NA ŽIVÉM ZAŘÍZENÍ</t>
  </si>
  <si>
    <t xml:space="preserve">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</si>
  <si>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75E1C7</t>
  </si>
  <si>
    <t>PROTOKOL UTZ</t>
  </si>
  <si>
    <t>KUS</t>
  </si>
  <si>
    <t>PS52-12-01-01</t>
  </si>
  <si>
    <t>702312</t>
  </si>
  <si>
    <t>ZAKRYTÍ KABELŮ VÝSTRAŽNOU FÓLIÍ ŠÍŘKY PŘES 20 DO 40 CM</t>
  </si>
  <si>
    <t>75A141</t>
  </si>
  <si>
    <t>KABEL METALICKÝ DVOUPLÁŠŤOVÝ PŘES 12 PÁRŮ - DODÁVKA</t>
  </si>
  <si>
    <t>75A227</t>
  </si>
  <si>
    <t>ZATAŽENÍ A SPOJKOVÁNÍ KABELŮ PŘES 12 PÁRŮ - MONTÁŽ</t>
  </si>
  <si>
    <t>75A321</t>
  </si>
  <si>
    <t>SPOJKA ROVNÁ PRO PLASTOVÉ KABELY S JÁDRY O PRŮMĚRU 1 MM2 DO 12 PÁRŮ</t>
  </si>
  <si>
    <t>75B762</t>
  </si>
  <si>
    <t xml:space="preserve">OCHRANNÁ OPATŘENÍ  PROTI ATMOSFÉRICKÝM VLIVŮM - JEDNOKOLEJNÁ TRAŤ S TRAKCÍ</t>
  </si>
  <si>
    <t>KM</t>
  </si>
  <si>
    <t>75D227</t>
  </si>
  <si>
    <t>VÝSTRAŽNÍK BEZ ZÁVORY, 1 SKŘÍŇ - MONTÁŽ</t>
  </si>
  <si>
    <t>75D228</t>
  </si>
  <si>
    <t>VÝSTRAŽNÍK BEZ ZÁVORY, 1 SKŘÍŇ - DEMONTÁŽ</t>
  </si>
  <si>
    <t>75E197</t>
  </si>
  <si>
    <t>PŘÍPRAVA A CELKOVÉ ZKOUŠKY PŘEJEZDOVÉHO ZABEZPEČOVACÍHO ZAŘÍZENÍ PRO JEDNU KOLEJ</t>
  </si>
  <si>
    <t>9</t>
  </si>
  <si>
    <t>OSTATNÍ PRÁCE</t>
  </si>
  <si>
    <t>916I69</t>
  </si>
  <si>
    <t>PŘENOSNÉ DOPRAVNÍ ZNAČKY 100X150CM HLINÍKOVÉ FÓLIE TŘ 1 - NÁJEMNÉ</t>
  </si>
  <si>
    <t>KSDEN</t>
  </si>
  <si>
    <t>916K39</t>
  </si>
  <si>
    <t>SLOUPKY PŘENOSNÝCH DOPRAVNÍCH ZNAČEK Z HLINÍKOVÝCH TRUBEK - NÁJEMNÉ</t>
  </si>
  <si>
    <t>PS52-25-01-01</t>
  </si>
  <si>
    <t>11120</t>
  </si>
  <si>
    <t>ODSTRANĚNÍ KŘOVIN</t>
  </si>
  <si>
    <t>m2</t>
  </si>
  <si>
    <t xml:space="preserve"> viz textová a výkresová část projektové dokumentace 200.000000 = 200,000000 [A]_x000d_</t>
  </si>
  <si>
    <t>Technická specifikace položky odpovídá příslušné cenové soustavě</t>
  </si>
  <si>
    <t>11201</t>
  </si>
  <si>
    <t>KÁCENÍ STROMŮ D KMENE DO 0,5M S ODSTRANĚNÍM PAŘEZŮ</t>
  </si>
  <si>
    <t xml:space="preserve"> viz textová a výkresová část projektové dokumentace 10.000000 = 10,000000 [A]_x000d_</t>
  </si>
  <si>
    <t>13173</t>
  </si>
  <si>
    <t>HLOUBENÍ JAM ZAPAŽ I NEPAŽ TŘ. I</t>
  </si>
  <si>
    <t xml:space="preserve"> viz textová a výkresová část projektové dokumentace 30.000000 = 30,000000 [A]_x000d_</t>
  </si>
  <si>
    <t xml:space="preserve"> viz textová a výkresová část projektové dokumentace 1610.700000 = 1610,700000 [A]_x000d_</t>
  </si>
  <si>
    <t>14173</t>
  </si>
  <si>
    <t>PROTLAČOVÁNÍ POTRUBÍ Z PLAST HMOT DN DO 200MM</t>
  </si>
  <si>
    <t xml:space="preserve"> viz textová a výkresová část projektové dokumentace 460.000000 = 460,000000 [A]_x000d_</t>
  </si>
  <si>
    <t xml:space="preserve"> viz textová a výkresová část projektové dokumentace 1526.100000 = 1526,100000 [A]_x000d_</t>
  </si>
  <si>
    <t>561102</t>
  </si>
  <si>
    <t>PODKLADNÍ BETON TŘ. II</t>
  </si>
  <si>
    <t>701001</t>
  </si>
  <si>
    <t>OZNAČOVACÍ ŠTÍTEK KABELOVÉHO VEDENÍ, SPOJKY NEBO KABELOVÉ SKŘÍNĚ (VČETNĚ OBJÍMKY)</t>
  </si>
  <si>
    <t xml:space="preserve"> viz textová a výkresová část projektové dokumentace 87.000000 = 87,000000 [A]_x000d_</t>
  </si>
  <si>
    <t>701003</t>
  </si>
  <si>
    <t>BETONOVÝ OZNAČNÍK</t>
  </si>
  <si>
    <t xml:space="preserve"> viz textová a výkresová část projektové dokumentace 24.000000 = 24,000000 [A]_x000d_</t>
  </si>
  <si>
    <t xml:space="preserve"> viz textová a výkresová část projektové dokumentace 70.000000 = 70,000000 [A]_x000d_</t>
  </si>
  <si>
    <t>701005</t>
  </si>
  <si>
    <t>VYHLEDÁVACÍ MARKER ZEMNÍ S MOŽNOSTÍ ZÁPISU</t>
  </si>
  <si>
    <t xml:space="preserve"> viz textová a výkresová část projektové dokumentace 4.000000 = 4,000000 [A]_x000d_</t>
  </si>
  <si>
    <t xml:space="preserve"> viz textová a výkresová část projektové dokumentace 1015.000000 = 1015,000000 [A]_x000d_</t>
  </si>
  <si>
    <t xml:space="preserve"> viz textová a výkresová část projektové dokumentace 2575.000000 = 2575,000000 [A]_x000d_</t>
  </si>
  <si>
    <t xml:space="preserve"> viz textová a výkresová část projektové dokumentace 130.000000 = 130,000000 [A]_x000d_</t>
  </si>
  <si>
    <t xml:space="preserve"> viz textová a výkresová část projektové dokumentace 2765.000000 = 2765,000000 [A]_x000d_</t>
  </si>
  <si>
    <t>702422</t>
  </si>
  <si>
    <t>KABELOVÝ PROSTUP DO OBJEKTU PŘES ZÁKLAD BETONOVÝ SVĚTLÉ ŠÍŘKY PŘES 100 DO 200 MM</t>
  </si>
  <si>
    <t>702511</t>
  </si>
  <si>
    <t>PRŮRAZ ZDIVEM (PŘÍČKOU) ZDĚNÝM TLOUŠŤKY DO 45 CM</t>
  </si>
  <si>
    <t>702810</t>
  </si>
  <si>
    <t>VYČIŠTĚNÍ STÁVAJÍCÍHO KABELOVÉHO PROSTUPU Z TVÁRNIC NEBO CHRÁNIČEK S KABELOVOU KOMOROU</t>
  </si>
  <si>
    <t>702901</t>
  </si>
  <si>
    <t>ZASYPÁNÍ KABELOVÉHO ŽLABU VRSTVOU Z PŘESÁTÉHO PÍSKU SVĚTLÉ ŠÍŘKY DO 120 MM</t>
  </si>
  <si>
    <t>702902</t>
  </si>
  <si>
    <t>ZASYPÁNÍ KABELOVÉHO ŽLABU VRSTVOU Z PŘESÁTÉHO PÍSKU SVĚTLÉ ŠÍŘKY PŘES 120 DO 250 MM</t>
  </si>
  <si>
    <t>703212</t>
  </si>
  <si>
    <t>KABELOVÝ ŽLAB NOSNÝ/DRÁTĚNÝ ŽÁROVĚ ZINKOVANÝ VČETNĚ UPEVNĚNÍ A PŘÍSLUŠENSTVÍ SVĚTLÉ ŠÍŘKY PŘES 100 DO 250 MM</t>
  </si>
  <si>
    <t>703512</t>
  </si>
  <si>
    <t>ELEKTROINSTALAČNÍ LIŠTA ŠÍŘKY PŘES 30 DO 60 MM</t>
  </si>
  <si>
    <t>703754</t>
  </si>
  <si>
    <t>PROTIPOŽÁRNÍ UCPÁVKA PROSTUPU KABELOVÉHO PR. DO 110MM, DO EI 90 MIN.</t>
  </si>
  <si>
    <t xml:space="preserve"> viz textová a výkresová část projektové dokumentace 20.000000 = 20,000000 [A]_x000d_</t>
  </si>
  <si>
    <t>703762</t>
  </si>
  <si>
    <t>KABELOVÁ UCPÁVKA VODĚ ODOLNÁ PRO VNITŘNÍ PRŮMĚR OTVORU 65 - 110MM</t>
  </si>
  <si>
    <t>709110</t>
  </si>
  <si>
    <t>PROVIZORNÍ ZAJIŠTĚNÍ KABELU VE VÝKOPU</t>
  </si>
  <si>
    <t>709120</t>
  </si>
  <si>
    <t>PROVIZORNÍ ZAJIŠTĚNÍ POTRUBÍ VE VÝKOPU</t>
  </si>
  <si>
    <t xml:space="preserve"> viz textová a výkresová část projektové dokumentace 60.000000 = 60,000000 [A]_x000d_</t>
  </si>
  <si>
    <t xml:space="preserve"> viz textová a výkresová část projektové dokumentace 50.000000 = 50,000000 [A]_x000d_</t>
  </si>
  <si>
    <t>709611</t>
  </si>
  <si>
    <t>DEMONTÁŽ KABELOVÉHO ŽLABU/LIŠTY VČETNĚ KRYTU</t>
  </si>
  <si>
    <t>709612</t>
  </si>
  <si>
    <t>DEMONTÁŽ CHRÁNIČKY/TRUBKY</t>
  </si>
  <si>
    <t xml:space="preserve"> viz textová a výkresová část projektové dokumentace 250.000000 = 250,000000 [A]_x000d_</t>
  </si>
  <si>
    <t>709620</t>
  </si>
  <si>
    <t xml:space="preserve"> viz textová a výkresová část projektové dokumentace 500.000000 = 500,000000 [A]_x000d_</t>
  </si>
  <si>
    <t>R029113</t>
  </si>
  <si>
    <t>PŘEVZETÍ A PŘÍPRAVA STAVENIŠTĚ, VYTÝČENÍ SÍTÍ, REVIZE, ZAJIŠTĚNÍ VÝLUK A DOZORŮ V CELÉM ÚSEKU PS</t>
  </si>
  <si>
    <t>R-Položka</t>
  </si>
  <si>
    <t xml:space="preserve"> viz textová a výkresová část projektové dokumentace 6.545000 = 6,545000 [A]_x000d_</t>
  </si>
  <si>
    <t>1. Položka obsahuje:
 – Zahrnuje veškeré náklady spojené s objednatelem požadovanými pracemi. Dále obsahuje cenu za pom. mechanismy včetně všech ostatních vedlejších nákladů.
2. Položka neobsahuje:
 X
3. Způsob měření:
Udává se v km.</t>
  </si>
  <si>
    <t>R123201</t>
  </si>
  <si>
    <t>ODKOPÁVKY A PROKOPÁVKY CHODNÍKŮ, KOMUNIKACÍ, PLOCH A PODKLADOVÝCH VRSTEV TŘ. TĚŽITELNOSTI II., VČETNĚ KOMPLETNÍ OBNOVY POVRCHŮ A PROVIZORNÍCH LÁVEK</t>
  </si>
  <si>
    <t xml:space="preserve">1. Položka obsahuje:
 – kompletní provedení vykopávky nezapažené i zapažené, včetně kompletní obnovy povrchů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</si>
  <si>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R5933036</t>
  </si>
  <si>
    <t>PANEL SILNIČNÍ IZD 100/21 1000X215X3000, DODÁVKA, MONTÁŽ, DEMONTÁŽ, DOPRAVA</t>
  </si>
  <si>
    <t>1. Položka obsahuje:
 – Viz. textace pložky
2. Položka neobsahuje:
 X
3. Způsob měření:
Udává se v kusech</t>
  </si>
  <si>
    <t>R701011</t>
  </si>
  <si>
    <t>VYTÝČENÍ TRASY</t>
  </si>
  <si>
    <t>1. Položka obsahuje:
 – vytyčení nové trasy vedení na stěně či v terénu
2. Položka neobsahuje:
 X
3. Způsob měření:
Udává se v km vybourané rýhy</t>
  </si>
  <si>
    <t>R701ADC</t>
  </si>
  <si>
    <t>GEODETICKÉ ZAMĚŘENÍ TRASY</t>
  </si>
  <si>
    <t>1. Položka obsahuje:
 – Geodetické zaměření trasy. Dále obsahuje cenu za pom. mechanismy včetně všech ostatních vedlejších nákladů.
2. Položka neobsahuje:
 X
3. Způsob měření:
Udává se v km</t>
  </si>
  <si>
    <t>R709620</t>
  </si>
  <si>
    <t>PROVIZORNÍ KABELOVÁ LÁVKA, ŠÍŘKY MIN. 300MM, ZATÍŽENÍ MIN. 20KG/M, OCHRANNÝ ANTIKOROZNÍ NÁTĚR, VČETNĚ UKOTVENÍ, UPEVNĚNÍ A DEMONTÁŽE</t>
  </si>
  <si>
    <t>1. Položka obsahuje:
 – Zahrnuje veškeré náklady spojené s uvedenými pracemi, materiál a montáž. Dále obsahuje cenu za pom. mechanismy a materiál včetně všech ostatních vedlejších nákladů.
2. Položka neobsahuje:
 X
3. Způsob měření:
Udává se v metrech.</t>
  </si>
  <si>
    <t>2</t>
  </si>
  <si>
    <t>DODÁVKY, MONTÁŽE A NOSNÝ MATERIÁL</t>
  </si>
  <si>
    <t>703452</t>
  </si>
  <si>
    <t>ELEKTROINSTALAČNÍ TRUBKA S FUNKČNÍ ODOLNOSTÍ PŘI POŽÁRU VČETNĚ UPEVNĚNÍ A PŘÍSLUŠENSTVÍ DN PRŮMĚRU PŘES 25 DO 40 MM</t>
  </si>
  <si>
    <t xml:space="preserve"> viz textová a výkresová část projektové dokumentace 300.000000 = 300,000000 [A]_x000d_</t>
  </si>
  <si>
    <t>741C01</t>
  </si>
  <si>
    <t>EKVIPOTENCIÁLNÍ PŘÍPOJNICE</t>
  </si>
  <si>
    <t xml:space="preserve"> viz textová a výkresová část projektové dokumentace 3.000000 = 3,000000 [A]_x000d_</t>
  </si>
  <si>
    <t>741C02</t>
  </si>
  <si>
    <t>UZEMŇOVACÍ SVORKA</t>
  </si>
  <si>
    <t xml:space="preserve"> viz textová a výkresová část projektové dokumentace 27.000000 = 27,000000 [A]_x000d_</t>
  </si>
  <si>
    <t>741C04</t>
  </si>
  <si>
    <t>OCHRANNÉ POSPOJOVÁNÍ CU VODIČEM DO 16 MM2</t>
  </si>
  <si>
    <t>742F12</t>
  </si>
  <si>
    <t>KABEL NN NEBO VODIČ JEDNOŽÍLOVÝ CU S PLASTOVOU IZOLACÍ OD 4 DO 16 MM2</t>
  </si>
  <si>
    <t xml:space="preserve"> viz textová a výkresová část projektové dokumentace 135.000000 = 135,000000 [A]_x000d_</t>
  </si>
  <si>
    <t>742K12</t>
  </si>
  <si>
    <t>UKONČENÍ JEDNOŽÍLOVÉHO KABELU V ROZVADĚČI NEBO NA PŘÍSTROJI OD 4 DO 16 MM2</t>
  </si>
  <si>
    <t xml:space="preserve"> viz textová a výkresová část projektové dokumentace 54.000000 = 54,000000 [A]_x000d_</t>
  </si>
  <si>
    <t>75I221</t>
  </si>
  <si>
    <t>KABEL ZEMNÍ DVOUPLÁŠŤOVÝ BEZ PANCÍŘE PRŮMĚRU ŽÍLY 0,8 MM DO 5XN</t>
  </si>
  <si>
    <t>KMČTYŘKA</t>
  </si>
  <si>
    <t xml:space="preserve"> viz textová a výkresová část projektové dokumentace 0.400000 = 0,400000 [A]_x000d_</t>
  </si>
  <si>
    <t>75I222</t>
  </si>
  <si>
    <t>KABEL ZEMNÍ DVOUPLÁŠŤOVÝ BEZ PANCÍŘE PRŮMĚRU ŽÍLY 0,8 MM DO 25XN</t>
  </si>
  <si>
    <t xml:space="preserve"> viz textová a výkresová část projektové dokumentace 17.100000 = 17,100000 [A]_x000d_</t>
  </si>
  <si>
    <t>75I22X</t>
  </si>
  <si>
    <t>KABEL ZEMNÍ DVOUPLÁŠŤOVÝ BEZ PANCÍŘE PRŮMĚRU ŽÍLY 0,8 MM - MONTÁŽ</t>
  </si>
  <si>
    <t xml:space="preserve"> viz textová a výkresová část projektové dokumentace 100.000000 = 100,000000 [A]_x000d_</t>
  </si>
  <si>
    <t>75I22Y</t>
  </si>
  <si>
    <t>KABEL ZEMNÍ DVOUPLÁŠŤOVÝ BEZ PANCÍŘEM PRŮMĚRU ŽÍLY 0,8 MM - DEMONTÁŽ</t>
  </si>
  <si>
    <t xml:space="preserve"> viz textová a výkresová část projektové dokumentace 3815.000000 = 3815,000000 [A]_x000d_</t>
  </si>
  <si>
    <t>75I321</t>
  </si>
  <si>
    <t>KABEL ZEMNÍ DVOUPLÁŠŤOVÝ S PANCÍŘEM PRŮMĚRU ŽÍLY 0,8 MM DO 5XN</t>
  </si>
  <si>
    <t xml:space="preserve"> viz textová a výkresová část projektové dokumentace 0.325000 = 0,325000 [A]_x000d_</t>
  </si>
  <si>
    <t>75I322</t>
  </si>
  <si>
    <t>KABEL ZEMNÍ DVOUPLÁŠŤOVÝ S PANCÍŘEM PRŮMĚRU ŽÍLY 0,8 MM DO 25XN</t>
  </si>
  <si>
    <t xml:space="preserve"> viz textová a výkresová část projektové dokumentace 22.750000 = 22,750000 [A]_x000d_</t>
  </si>
  <si>
    <t>75I32X</t>
  </si>
  <si>
    <t>KABEL ZEMNÍ DVOUPLÁŠŤOVÝ S PANCÍŘEM PRŮMĚRU ŽÍLY 0,8 MM - MONTÁŽ</t>
  </si>
  <si>
    <t>75I32Y</t>
  </si>
  <si>
    <t>KABEL ZEMNÍ DVOUPLÁŠŤOVÝ S PANCÍŘEM PRŮMĚRU ŽÍLY 0,8 MM - DEMONTÁŽ</t>
  </si>
  <si>
    <t>75I811</t>
  </si>
  <si>
    <t>KABEL OPTICKÝ SINGLEMODE DO 12 VLÁKEN</t>
  </si>
  <si>
    <t>KMVLÁKNO</t>
  </si>
  <si>
    <t xml:space="preserve"> viz textová a výkresová část projektové dokumentace 1.680000 = 1,680000 [A]_x000d_</t>
  </si>
  <si>
    <t>75I812</t>
  </si>
  <si>
    <t>KABEL OPTICKÝ SINGLEMODE DO 36 VLÁKEN</t>
  </si>
  <si>
    <t xml:space="preserve"> viz textová a výkresová část projektové dokumentace 40.380000 = 40,380000 [A]_x000d_</t>
  </si>
  <si>
    <t>75I813</t>
  </si>
  <si>
    <t>KABEL OPTICKÝ SINGLEMODE DO 72 VLÁKEN</t>
  </si>
  <si>
    <t xml:space="preserve"> viz textová a výkresová část projektové dokumentace 763.320000 = 763,320000 [A]_x000d_</t>
  </si>
  <si>
    <t>75I815</t>
  </si>
  <si>
    <t>KABEL OPTICKÝ SINGLEMODE - MONTÁŽ DO OBSAZENÉ TRUBKY</t>
  </si>
  <si>
    <t xml:space="preserve"> viz textová a výkresová část projektové dokumentace 5595.000000 = 5595,000000 [A]_x000d_</t>
  </si>
  <si>
    <t>75I81Y</t>
  </si>
  <si>
    <t>KABEL OPTICKÝ SINGLEMODE - DEMONTÁŽ</t>
  </si>
  <si>
    <t xml:space="preserve"> viz textová a výkresová část projektové dokumentace 10485.000000 = 10485,000000 [A]_x000d_</t>
  </si>
  <si>
    <t>75I841</t>
  </si>
  <si>
    <t>KABEL OPTICKÝ - REZERVA DO 500 MM - DODÁVKA</t>
  </si>
  <si>
    <t xml:space="preserve"> viz textová a výkresová část projektové dokumentace 11.000000 = 11,000000 [A]_x000d_</t>
  </si>
  <si>
    <t>75I84X</t>
  </si>
  <si>
    <t>KABEL OPTICKÝ - REZERVA DO 500 MM - MONTÁŽ</t>
  </si>
  <si>
    <t>75I851</t>
  </si>
  <si>
    <t>KABEL OPTICKÝ - REZERVA PŘES 500 MM - DODÁVKA</t>
  </si>
  <si>
    <t xml:space="preserve"> viz textová a výkresová část projektové dokumentace 5.000000 = 5,000000 [A]_x000d_</t>
  </si>
  <si>
    <t>75I85X</t>
  </si>
  <si>
    <t>KABEL OPTICKÝ - REZERVA PŘES 500 MM - MONTÁŽ</t>
  </si>
  <si>
    <t>75I911</t>
  </si>
  <si>
    <t>OPTOTRUBKA HDPE PRŮMĚRU DO 40 MM</t>
  </si>
  <si>
    <t xml:space="preserve"> viz textová a výkresová část projektové dokumentace 8825.000000 = 8825,000000 [A]_x000d_</t>
  </si>
  <si>
    <t>75I91X</t>
  </si>
  <si>
    <t>OPTOTRUBKA HDPE - MONTÁŽ</t>
  </si>
  <si>
    <t>75I91Y</t>
  </si>
  <si>
    <t>OPTOTRUBKA HDPE - DEMONTÁŽ</t>
  </si>
  <si>
    <t xml:space="preserve"> viz textová a výkresová část projektové dokumentace 6250.000000 = 6250,000000 [A]_x000d_</t>
  </si>
  <si>
    <t>75I961</t>
  </si>
  <si>
    <t>OPTOTRUBKA - HERMETIZACE ÚSEKU DO 2000 M</t>
  </si>
  <si>
    <t>ÚSEK</t>
  </si>
  <si>
    <t xml:space="preserve"> viz textová a výkresová část projektové dokumentace 31.000000 = 31,000000 [A]_x000d_</t>
  </si>
  <si>
    <t>75I962</t>
  </si>
  <si>
    <t>OPTOTRUBKA - KALIBRACE</t>
  </si>
  <si>
    <t xml:space="preserve"> viz textová a výkresová část projektové dokumentace 12330.000000 = 12330,000000 [A]_x000d_</t>
  </si>
  <si>
    <t>75IA11</t>
  </si>
  <si>
    <t xml:space="preserve">OPTOTRUBKOVÁ SPOJKA  PRŮMĚRU DO 40 MM - DODÁVKA</t>
  </si>
  <si>
    <t>75IA1X</t>
  </si>
  <si>
    <t xml:space="preserve">OPTOTRUBKOVÁ SPOJKA  - MONTÁŽ</t>
  </si>
  <si>
    <t>75IA51</t>
  </si>
  <si>
    <t>OPTOTRUBKOVÁ KONCOVKA PRŮMĚRU DO 40 MM - DODÁVKA</t>
  </si>
  <si>
    <t>75IA5X</t>
  </si>
  <si>
    <t>OPTOTRUBKOVÁ KONCOVKA - MONTÁŽ</t>
  </si>
  <si>
    <t>75IA61</t>
  </si>
  <si>
    <t>OPTOTRUBKOVÁ KONCOKA S VENTILKEM PRŮMĚRU DO 40 MM - DODÁVKA</t>
  </si>
  <si>
    <t>75IA6X</t>
  </si>
  <si>
    <t>OPTOTRUBKOVÁ KONCOKA S VENTILKEM - MONTÁŽ</t>
  </si>
  <si>
    <t>75IA71</t>
  </si>
  <si>
    <t>OPTOTRUBKOVÁ PRŮCHODKA PRŮMĚRU DO 40 MM - DODÁVKA</t>
  </si>
  <si>
    <t xml:space="preserve"> viz textová a výkresová část projektové dokumentace 65.000000 = 65,000000 [A]_x000d_</t>
  </si>
  <si>
    <t>75IA7X</t>
  </si>
  <si>
    <t>OPTOTRUBKOVÁ PRŮCHODKA - MONTÁŽ</t>
  </si>
  <si>
    <t>75ID11</t>
  </si>
  <si>
    <t>PLASTOVÁ ZEMNÍ KOMORA PRO ULOŽENÍ REZERVY - DODÁVKA</t>
  </si>
  <si>
    <t xml:space="preserve"> viz textová a výkresová část projektové dokumentace 6.000000 = 6,000000 [A]_x000d_</t>
  </si>
  <si>
    <t>75ID1X</t>
  </si>
  <si>
    <t>PLASTOVÁ ZEMNÍ KOMORA PRO ULOŽENÍ REZERVY - MONTÁŽ</t>
  </si>
  <si>
    <t>75ID1Y</t>
  </si>
  <si>
    <t>PLASTOVÁ ZEMNÍ KOMORA PRO ULOŽENÍ REZERVY - DEMONTÁŽ</t>
  </si>
  <si>
    <t>75ID21</t>
  </si>
  <si>
    <t>PLASTOVÁ ZEMNÍ KOMORA PRO ULOŽENÍ SPOJKY - DODÁVKA</t>
  </si>
  <si>
    <t>75ID2X</t>
  </si>
  <si>
    <t>PLASTOVÁ ZEMNÍ KOMORA PRO ULOŽENÍ SPOJKY - MONTÁŽ</t>
  </si>
  <si>
    <t>75ID2Y</t>
  </si>
  <si>
    <t>PLASTOVÁ ZEMNÍ KOMORA PRO ULOŽENÍ SPOJKY - DEMONTÁŽ</t>
  </si>
  <si>
    <t xml:space="preserve"> viz textová a výkresová část projektové dokumentace 1.000000 = 1,000000 [A]_x000d_</t>
  </si>
  <si>
    <t>75ID31</t>
  </si>
  <si>
    <t>PLASTOVÁ ZEMNÍ KOMORA TĚSNENÍ PRO HDPE TRUBKU DO 40 MM - DODÁVKA</t>
  </si>
  <si>
    <t>75ID3X</t>
  </si>
  <si>
    <t>PLASTOVÁ ZEMNÍ KOMORA TĚSNENÍ PRO HDPE TRUBKU DO 40 MM - MONTÁŽ</t>
  </si>
  <si>
    <t>75IE51</t>
  </si>
  <si>
    <t>SLOUPKOVÝ ROZVADĚČ PŘES 100 PÁRŮ - DODÁVKA</t>
  </si>
  <si>
    <t>75IE5X</t>
  </si>
  <si>
    <t>SLOUPKOVÝ ROZVADĚČ PŘES 100 PÁRŮ - MONTÁŽ</t>
  </si>
  <si>
    <t>75IECY</t>
  </si>
  <si>
    <t>VENKOVNÍ TELEFONNÍ OBJEKT - DEMONTÁŽ</t>
  </si>
  <si>
    <t xml:space="preserve"> viz textová a výkresová část projektové dokumentace 2.000000 = 2,000000 [A]_x000d_</t>
  </si>
  <si>
    <t>75IEE5</t>
  </si>
  <si>
    <t>OPTICKÝ ROZVADĚČ 19" PROVEDENÍ DO 144 VLÁKEN - DODÁVKA</t>
  </si>
  <si>
    <t>75IEEX</t>
  </si>
  <si>
    <t>OPTICKÝ ROZVADĚČ 19" PROVEDENÍ - MONTÁŽ</t>
  </si>
  <si>
    <t>75IEEY</t>
  </si>
  <si>
    <t>OPTICKÝ ROZVADĚČ 19" PROVEDENÍ - DEMONTÁŽ</t>
  </si>
  <si>
    <t>75IEF2</t>
  </si>
  <si>
    <t>OPTICKÝ ROZVADĚČ NA ZEĎ 24 VLÁKEN - DODÁVKA</t>
  </si>
  <si>
    <t>75IEFX</t>
  </si>
  <si>
    <t>OPTICKÝ ROZVADĚČ NA ZEĎ - MONTÁŽ</t>
  </si>
  <si>
    <t>75IEG1</t>
  </si>
  <si>
    <t>KAZETA PRO ULOŽENÍ SVÁRŮ - DODÁVKA</t>
  </si>
  <si>
    <t xml:space="preserve"> viz textová a výkresová část projektové dokumentace 33.000000 = 33,000000 [A]_x000d_</t>
  </si>
  <si>
    <t>75IEGX</t>
  </si>
  <si>
    <t>KAZETA PRO ULOŽENÍ SVÁRŮ - MONTÁŽ</t>
  </si>
  <si>
    <t>75IEGY</t>
  </si>
  <si>
    <t>KAZETA PRO ULOŽENÍ SVÁRŮ - DEMONTÁŽ</t>
  </si>
  <si>
    <t xml:space="preserve"> viz textová a výkresová část projektové dokumentace 22.000000 = 22,000000 [A]_x000d_</t>
  </si>
  <si>
    <t>75IEH1</t>
  </si>
  <si>
    <t>KONEKTOROVÝ MODUL 12 VLÁKEN - DODÁVKA</t>
  </si>
  <si>
    <t xml:space="preserve"> viz textová a výkresová část projektové dokumentace 14.000000 = 14,000000 [A]_x000d_</t>
  </si>
  <si>
    <t>75IEHX</t>
  </si>
  <si>
    <t>KONEKTOROVÝ MODUL 12 VLÁKEN - MONTÁŽ</t>
  </si>
  <si>
    <t>75IEHY</t>
  </si>
  <si>
    <t>KONEKTOROVÝ MODUL 12 VLÁKEN - DEMONTÁŽ</t>
  </si>
  <si>
    <t>75IEI1</t>
  </si>
  <si>
    <t>SPOJOVACÍ MODUL 12 VLÁKEN - DODÁVKA</t>
  </si>
  <si>
    <t>75IEIX</t>
  </si>
  <si>
    <t>SPOJOVACÍ MODUL 12 VLÁKEN - MONTÁŽ</t>
  </si>
  <si>
    <t>75IEJ1</t>
  </si>
  <si>
    <t>ZASLEPOVACÍ MODUL 12 VLÁKEN - DODÁVKA</t>
  </si>
  <si>
    <t xml:space="preserve"> viz textová a výkresová část projektové dokumentace 8.000000 = 8,000000 [A]_x000d_</t>
  </si>
  <si>
    <t>75IEJX</t>
  </si>
  <si>
    <t>ZASLEPOVACÍ MODUL 12 VLÁKEN - MONTÁŽ</t>
  </si>
  <si>
    <t>75IEJY</t>
  </si>
  <si>
    <t>ZASLEPOVACÍ MODUL 12 VLÁKEN - DEMONTÁŽ</t>
  </si>
  <si>
    <t xml:space="preserve"> viz textová a výkresová část projektové dokumentace 12.000000 = 12,000000 [A]_x000d_</t>
  </si>
  <si>
    <t>75IF21</t>
  </si>
  <si>
    <t>ROZPOJOVACÍ SVORKOVNICE 2/10, 2/8 - DODÁVKA</t>
  </si>
  <si>
    <t>75IF2X</t>
  </si>
  <si>
    <t>ROZPOJOVACÍ SVORKOVNICE 2/10, 2/8 - MONTÁŽ</t>
  </si>
  <si>
    <t>75IF2Y</t>
  </si>
  <si>
    <t>ROZPOJOVACÍ SVORKOVNICE 2/10, 2/8 - DEMONTÁŽ</t>
  </si>
  <si>
    <t>75IF31</t>
  </si>
  <si>
    <t>ZEMNÍCÍ SVORKOVNICE - DODÁVKA</t>
  </si>
  <si>
    <t>75IF3X</t>
  </si>
  <si>
    <t>ZEMNÍCÍ SVORKOVNICE - MONTÁŽ</t>
  </si>
  <si>
    <t>75IF3Y</t>
  </si>
  <si>
    <t>ZEMNÍCÍ SVORKOVNICE - DEMONTÁŽ</t>
  </si>
  <si>
    <t>75IF41</t>
  </si>
  <si>
    <t>MONTÁŽNÍ RÁM DO 10+1 - DODÁVKA</t>
  </si>
  <si>
    <t>75IF4X</t>
  </si>
  <si>
    <t>MONTÁŽNÍ RÁM DO 10+1 - MONTÁŽ</t>
  </si>
  <si>
    <t>75IF4Y</t>
  </si>
  <si>
    <t>MONTÁŽNÍ RÁM DO 10+1 - DEMONTÁŽ</t>
  </si>
  <si>
    <t>75IF91</t>
  </si>
  <si>
    <t>KONSTRUKCE DO SKŘÍNĚ 19" PRO UPEVNĚNÍ ZAŘÍZENÍ - DODÁVKA</t>
  </si>
  <si>
    <t>75IF9X</t>
  </si>
  <si>
    <t>KONSTRUKCE DO SKŘÍNĚ 19" PRO UPEVNĚNÍ ZAŘÍZENÍ - MONTÁŽ</t>
  </si>
  <si>
    <t>75IFA1</t>
  </si>
  <si>
    <t>NOSNÍK BLESKOJISTEK - DODÁVKA</t>
  </si>
  <si>
    <t>75IFAX</t>
  </si>
  <si>
    <t>NOSNÍK BLESKOJISTEK - MONTÁŽ</t>
  </si>
  <si>
    <t>75IFB1</t>
  </si>
  <si>
    <t>BLESKOJISTKA - DODÁVKA</t>
  </si>
  <si>
    <t>75IFBX</t>
  </si>
  <si>
    <t>BLESKOJISTKA - MONTÁŽ</t>
  </si>
  <si>
    <t>75IG11</t>
  </si>
  <si>
    <t>TYČ UZEMŇOVACÍ - DODÁVKA</t>
  </si>
  <si>
    <t>75IG1X</t>
  </si>
  <si>
    <t>TYČ UZEMŇOVACÍ - MONTÁŽ</t>
  </si>
  <si>
    <t>75IG31</t>
  </si>
  <si>
    <t>ZEMNICÍ DESKA FEZN 2000 X 250 X 3 MM - DODÁVKA</t>
  </si>
  <si>
    <t>75IG3X</t>
  </si>
  <si>
    <t>ZEMNICÍ DESKA FEZN 2000 X 250 X 3 MM - MONTÁŽ</t>
  </si>
  <si>
    <t>75IG61</t>
  </si>
  <si>
    <t>VEDENÍ UZEMŇOVACÍ V ZEMI Z FEZN DRÁTU DO 120 MM2 - DODÁVKA</t>
  </si>
  <si>
    <t xml:space="preserve"> viz textová a výkresová část projektové dokumentace 675.000000 = 675,000000 [A]_x000d_</t>
  </si>
  <si>
    <t>75IG6X</t>
  </si>
  <si>
    <t xml:space="preserve">VEDENÍ UZEMŇOVACÍ V ZEMI Z FEZN DRÁTU DO 120 MM2  - MONTÁŽ</t>
  </si>
  <si>
    <t>75IH11</t>
  </si>
  <si>
    <t>UKONČENÍ KABELU CELOPLASTOVÉHO BEZ PANCÍŘE DO 40 ŽIL</t>
  </si>
  <si>
    <t>75IH1Y</t>
  </si>
  <si>
    <t>UKONČENÍ KABELU CELOPLASTOVÉHO BEZ PANCÍŘE - DEMONTÁŽ</t>
  </si>
  <si>
    <t xml:space="preserve"> viz textová a výkresová část projektové dokumentace 7.000000 = 7,000000 [A]_x000d_</t>
  </si>
  <si>
    <t>75IH21</t>
  </si>
  <si>
    <t>UKONČENÍ KABELU CELOPLASTOVÉHO S PANCÍŘEM DO 40 ŽIL</t>
  </si>
  <si>
    <t>75IH31</t>
  </si>
  <si>
    <t>UKONČENÍ KABELU FORMA KABELOVÁ DÉLKY DO 0,5 M DO 5XN</t>
  </si>
  <si>
    <t>75IH32</t>
  </si>
  <si>
    <t>UKONČENÍ KABELU FORMA KABELOVÁ DÉLKY DO 0,5 M DO 25XN</t>
  </si>
  <si>
    <t>75IH61</t>
  </si>
  <si>
    <t>UKONČENÍ KABELU OPTICKÉHO DO 12 VLÁKEN</t>
  </si>
  <si>
    <t>75IH62</t>
  </si>
  <si>
    <t>UKONČENÍ KABELU OPTICKÉHO DO 36 VLÁKEN</t>
  </si>
  <si>
    <t>75IH63</t>
  </si>
  <si>
    <t>UKONČENÍ KABELU OPTICKÉHO DO 72 VLÁKEN</t>
  </si>
  <si>
    <t>75IH6Y</t>
  </si>
  <si>
    <t>UKONČENÍ KABELU OPTICKÉHO - DEMONTÁŽ</t>
  </si>
  <si>
    <t xml:space="preserve"> viz textová a výkresová část projektové dokumentace 19.000000 = 19,000000 [A]_x000d_</t>
  </si>
  <si>
    <t>75II11</t>
  </si>
  <si>
    <t>SPOJKA PRO CELOPLASTOVÉ KABELY BEZ PANCÍŘE DO 100 ŽIL - DODÁVKA</t>
  </si>
  <si>
    <t>75II1X</t>
  </si>
  <si>
    <t>SPOJKA PRO CELOPLASTOVÉ KABELY BEZ PANCÍŘE - MONTÁŽ</t>
  </si>
  <si>
    <t>75II1Y</t>
  </si>
  <si>
    <t>SPOJKA PRO CELOPLASTOVÉ KABELY BEZ PANCÍŘE - DEMONTÁŽ</t>
  </si>
  <si>
    <t xml:space="preserve"> viz textová a výkresová část projektové dokumentace 9.000000 = 9,000000 [A]_x000d_</t>
  </si>
  <si>
    <t>75II21</t>
  </si>
  <si>
    <t>SPOJKA PRO CELOPLASTOVÉ KABELY S PANCÍŘEM DO 100 ŽIL - DODÁVKA</t>
  </si>
  <si>
    <t>75II2X</t>
  </si>
  <si>
    <t>SPOJKA PRO CELOPLASTOVÉ KABELY S PANCÍŘEM - MONTÁŽ</t>
  </si>
  <si>
    <t>75II2Y</t>
  </si>
  <si>
    <t>SPOJKA PRO CELOPLASTOVÉ KABELY S PANCÍŘEM - DEMONTÁŽ</t>
  </si>
  <si>
    <t>75II62</t>
  </si>
  <si>
    <t>SPOJKA - ODBOČOVACÍ SOUPRAVA STŘEDNÍ - DODÁVKA</t>
  </si>
  <si>
    <t>75II6X</t>
  </si>
  <si>
    <t>SPOJKA - ODBOČOVACÍ SOUPRAVA - MONTÁŽ</t>
  </si>
  <si>
    <t>75II71</t>
  </si>
  <si>
    <t>SPOJKA OPTICKÁ DO 72 VLÁKEN - DODÁVKA</t>
  </si>
  <si>
    <t>75II7X</t>
  </si>
  <si>
    <t>SPOJKA OPTICKÁ - MONTÁŽ</t>
  </si>
  <si>
    <t>75II7Y</t>
  </si>
  <si>
    <t>SPOJKA OPTICKÁ - DEMONTÁŽ</t>
  </si>
  <si>
    <t>75IJ11</t>
  </si>
  <si>
    <t>MĚŘENÍ - ZŘÍZENÍ VÝVODU KABELOVÉHO PLÁŠTĚ PRO MĚŘENÍ</t>
  </si>
  <si>
    <t>75IJ12</t>
  </si>
  <si>
    <t>MĚŘENÍ JEDNOSMĚRNÉ NA SDĚLOVACÍM KABELU</t>
  </si>
  <si>
    <t xml:space="preserve"> viz textová a výkresová část projektové dokumentace 400.000000 = 400,000000 [A]_x000d_</t>
  </si>
  <si>
    <t>75IJ13</t>
  </si>
  <si>
    <t>MĚŘENÍ ÚTLUMU PŘESLECHU NA BLÍZKÉM KONCI NA MÍSTNÍM SDĚL. KABELU ZA 1 ČTYŘKU XN A 1 MĚŘENÝ ÚSEK</t>
  </si>
  <si>
    <t>75IJ15</t>
  </si>
  <si>
    <t>MĚŘENÍ A VYROVNÁNÍ KAPACITNÍCH NEROVNOVÁH NA MÍSTNÍM SDĚLOVACÍM KABELU, KABEL DO 4 KM DÉLKY, 1 ČTYŘKA</t>
  </si>
  <si>
    <t>75IK11</t>
  </si>
  <si>
    <t>MĚŘENÍ STÁVAJÍCÍHO OPTICKÉHO KABELU</t>
  </si>
  <si>
    <t>VLÁKNO</t>
  </si>
  <si>
    <t xml:space="preserve"> viz textová a výkresová část projektové dokumentace 420.000000 = 420,000000 [A]_x000d_</t>
  </si>
  <si>
    <t>75IK21</t>
  </si>
  <si>
    <t>MĚŘENÍ KOMPLEXNÍ OPTICKÉHO KABELU</t>
  </si>
  <si>
    <t xml:space="preserve"> viz textová a výkresová část projektové dokumentace 804.000000 = 804,000000 [A]_x000d_</t>
  </si>
  <si>
    <t>75J212</t>
  </si>
  <si>
    <t>KABEL SDĚLOVACÍ PRO VNITŘNÍ POUŽITÍ DO 10 PÁRŮ PRŮMĚRU 0,5 MM</t>
  </si>
  <si>
    <t>75J821</t>
  </si>
  <si>
    <t>OPTICKÝ PIGTAIL SINGLEMODE DO 2 M - DODÁVKA</t>
  </si>
  <si>
    <t xml:space="preserve"> viz textová a výkresová část projektové dokumentace 408.000000 = 408,000000 [A]_x000d_</t>
  </si>
  <si>
    <t>75J82X</t>
  </si>
  <si>
    <t>OPTICKÝ PIGTAIL SINGLEMODE - MONTÁŽ</t>
  </si>
  <si>
    <t>75J921</t>
  </si>
  <si>
    <t>OPTICKÝ PATCHCORD SINGLEMODE DO 5 M - DODÁVKA</t>
  </si>
  <si>
    <t>75J92X</t>
  </si>
  <si>
    <t>OPTICKÝ PATCHCORD SINGLEMODE - MONTÁŽ</t>
  </si>
  <si>
    <t>75K112</t>
  </si>
  <si>
    <t>TRANSFORMÁTOR ODDĚLOVACÍ (OCHRANNÝ) PŘES 1000 VA - DODÁVKA</t>
  </si>
  <si>
    <t>75K11X</t>
  </si>
  <si>
    <t>TRANSFORMÁTOR ODDĚLOVACÍ (OCHRANNÝ) - MONTÁŽ</t>
  </si>
  <si>
    <t>910201R</t>
  </si>
  <si>
    <t>PŘEPOJOVÁNÍ OKRUHŮ NA OPTICKÝCH VLÁKNECH PŘI PŘEVÁDĚNÍ PROVOZU</t>
  </si>
  <si>
    <t>KPL</t>
  </si>
  <si>
    <t>1. Položka obsahuje:
 – Zahrnuje veškeré náklady spojené s přepojováním provozu na optických vláknech. Dále obsahuje cenu za pom. mechanismy včetně všech ostatních vedlejších nákladů.
2. Položka neobsahuje:
 X
3. Způsob měření:
Udává se v komplet.</t>
  </si>
  <si>
    <t>R75IL71</t>
  </si>
  <si>
    <t>KABELOVÁ KNIHA - VYHOTOVENÍ</t>
  </si>
  <si>
    <t xml:space="preserve"> viz textová a výkresová část projektové dokumentace 5385.000000 = 5385,000000 [A]_x000d_</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</si>
  <si>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</si>
  <si>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3</t>
  </si>
  <si>
    <t>POPLATKY ZA SKLÁDKY</t>
  </si>
  <si>
    <t xml:space="preserve"> viz textová a výkresová část projektové dokumentace 208.120000 = 208,120000 [A]_x000d_</t>
  </si>
  <si>
    <t>R015120</t>
  </si>
  <si>
    <t>904</t>
  </si>
  <si>
    <t>NEOCEŇOVAT - LIKVIDACE ODPADŮ NEKONTAMINOVANÝCH - 17 01 02 - STAVEBNÍ A DEMOLIČNÍ SUŤ (CIHLY), VČETNĚ DOPRAVY</t>
  </si>
  <si>
    <t xml:space="preserve"> viz textová a výkresová část projektové dokumentace 0.100000 = 0,100000 [A]_x000d_</t>
  </si>
  <si>
    <t>R015130</t>
  </si>
  <si>
    <t>905</t>
  </si>
  <si>
    <t>NEOCEŇOVAT - LIKVIDACE ODPADŮ NEKONTAMINOVANÝCH - 17 03 02 - VYBOURANÝ ASFALTOVÝ BETON BEZ DEHTU, VČETNĚ DOPRAVY</t>
  </si>
  <si>
    <t>R015140</t>
  </si>
  <si>
    <t>906</t>
  </si>
  <si>
    <t>NEOCEŇOVAT - LIKVIDACE ODPADŮ NEKONTAMINOVANÝCH - 17 01 01 - PROSTÝ BETON DO KUSOVITOSTI 400X400 MM, VČETNĚ DOPRAVY</t>
  </si>
  <si>
    <t>R015420</t>
  </si>
  <si>
    <t>964</t>
  </si>
  <si>
    <t>NEOCEŇOVAT - LIKVIDACE ODPADŮ NEKONTAMINOVANÝCH - 17 06 04 - ZBYTKY IZOLAČNÍCH MATERIÁLŮ, VČETNĚ DOPRAVY</t>
  </si>
  <si>
    <t xml:space="preserve"> viz textová a výkresová část projektové dokumentace 2.600000 = 2,600000 [A]_x000d_</t>
  </si>
  <si>
    <t>R015620</t>
  </si>
  <si>
    <t>941</t>
  </si>
  <si>
    <t>NEOCEŇOVAT - LIKVIDACE ODPADŮ NEBEZPEČNÝCH - 17 04 10* - KABELY S IZOLACÍ PAPÍR - OLEJ, VČETNĚ DOPRAVY</t>
  </si>
  <si>
    <t>PS52-25-01-02</t>
  </si>
  <si>
    <t xml:space="preserve"> viz textová a výkresová část projektové dokumentace 99.225000 = 99,225000 [A]_x000d_</t>
  </si>
  <si>
    <t xml:space="preserve"> viz textová a výkresová část projektové dokumentace 103.925000 = 103,925000 [A]_x000d_</t>
  </si>
  <si>
    <t xml:space="preserve"> viz textová a výkresová část projektové dokumentace 15.000000 = 15,000000 [A]_x000d_</t>
  </si>
  <si>
    <t xml:space="preserve"> viz textová a výkresová část projektové dokumentace 0.695000 = 0,695000 [A]_x000d_</t>
  </si>
  <si>
    <t>75I21Y</t>
  </si>
  <si>
    <t>KABEL ZEMNÍ DVOUPLÁŠŤOVÝ BEZ PANCÍŘE PRŮMĚRU ŽÍLY 0,6 MM - DEMONTÁŽ</t>
  </si>
  <si>
    <t xml:space="preserve"> viz textová a výkresová část projektové dokumentace 1140.000000 = 1140,000000 [A]_x000d_</t>
  </si>
  <si>
    <t>75I311</t>
  </si>
  <si>
    <t>KABEL ZEMNÍ DVOUPLÁŠŤOVÝ S PANCÍŘEM PRŮMĚRU ŽÍLY 0,6 MM DO 5XN</t>
  </si>
  <si>
    <t xml:space="preserve"> viz textová a výkresová část projektové dokumentace 0.450000 = 0,450000 [A]_x000d_</t>
  </si>
  <si>
    <t>75I72Y</t>
  </si>
  <si>
    <t>KABEL KLASICKÝ DÁLKOVÝ DVOUPLÁŠŤOVÝ S PANCÍŘEM - DEMONTÁŽ</t>
  </si>
  <si>
    <t xml:space="preserve"> viz textová a výkresová část projektové dokumentace 5.370000 = 5,370000 [A]_x000d_</t>
  </si>
  <si>
    <t xml:space="preserve"> viz textová a výkresová část projektové dokumentace 895.000000 = 895,000000 [A]_x000d_</t>
  </si>
  <si>
    <t xml:space="preserve"> viz textová a výkresová část projektové dokumentace 430.000000 = 430,000000 [A]_x000d_</t>
  </si>
  <si>
    <t>75IEC1</t>
  </si>
  <si>
    <t>VENKOVNÍ TELEFONNÍ OBJEKT NA SLOUPKU - DODÁVKA</t>
  </si>
  <si>
    <t>75IECX</t>
  </si>
  <si>
    <t>VENKOVNÍ TELEFONNÍ OBJEKT - MONTÁŽ</t>
  </si>
  <si>
    <t xml:space="preserve"> viz textová a výkresová část projektové dokumentace 25.000000 = 25,000000 [A]_x000d_</t>
  </si>
  <si>
    <t xml:space="preserve"> viz textová a výkresová část projektové dokumentace 36.000000 = 36,000000 [A]_x000d_</t>
  </si>
  <si>
    <t xml:space="preserve"> viz textová a výkresová část projektové dokumentace 48.000000 = 48,000000 [A]_x000d_</t>
  </si>
  <si>
    <t>75J82Y</t>
  </si>
  <si>
    <t>OPTICKÝ PIGTAIL SINGLEMODE - DEMONTÁŽ</t>
  </si>
  <si>
    <t xml:space="preserve"> viz textová a výkresová část projektové dokumentace 695.000000 = 695,000000 [A]_x000d_</t>
  </si>
  <si>
    <t>R75M421</t>
  </si>
  <si>
    <t>TELEFONNÍ ZAPOJOVAČ DIGITÁLNÍ, DISPEČERSKÝ TERMINÁL VOIP S DOTYKOVOU OBRAZOVKOU - KONFIGURACE</t>
  </si>
  <si>
    <t>R75M422</t>
  </si>
  <si>
    <t>TELEFONNÍ ZAPOJOVAČ DIGITÁLNÍ, ÚPRAVA TZ, KONFIGURACE, NASTAVENÍ</t>
  </si>
  <si>
    <t xml:space="preserve"> viz textová a výkresová část projektové dokumentace 0.660000 = 0,660000 [A]_x000d_</t>
  </si>
  <si>
    <t xml:space="preserve"> viz textová a výkresová část projektové dokumentace 0.050000 = 0,050000 [A]_x000d_</t>
  </si>
  <si>
    <t xml:space="preserve"> viz textová a výkresová část projektové dokumentace 2.500000 = 2,500000 [A]_x000d_</t>
  </si>
  <si>
    <t xml:space="preserve"> viz textová a výkresová část projektové dokumentace 0.200000 = 0,200000 [A]_x000d_</t>
  </si>
  <si>
    <t xml:space="preserve"> viz textová a výkresová část projektové dokumentace 0.500000 = 0,500000 [A]_x000d_</t>
  </si>
  <si>
    <t>PS52-29-00-01</t>
  </si>
  <si>
    <t>6</t>
  </si>
  <si>
    <t>ÚPRAVA POVRCHŮ, PODLAHY, VÝPLNĚ OTVORŮ</t>
  </si>
  <si>
    <t>61444</t>
  </si>
  <si>
    <t>ÚPRAVY POVRCHŮ VNITŘ KONSTR ZDĚNÝCH OMÍTKOU ŠTUKOVOU</t>
  </si>
  <si>
    <t>62945</t>
  </si>
  <si>
    <t>VYROVNÁVACÍ VRSTVA Z CEMENT MALTY</t>
  </si>
  <si>
    <t>703113</t>
  </si>
  <si>
    <t>KABELOVÝ ROŠT/LÁVKA NOSNÝ ŽÁROVĚ ZINKOVANÝ VČETNĚ UPEVNĚNÍ A PŘÍSLUŠENSTVÍ SVĚTLÉ ŠÍŘKY PŘES 250 DO 400 MM</t>
  </si>
  <si>
    <t>703412</t>
  </si>
  <si>
    <t>ELEKTROINSTALAČNÍ TRUBKA PLASTOVÁ VČETNĚ UPEVNĚNÍ A PŘÍSLUŠENSTVÍ DN PRŮMĚRU PŘES 25 DO 40 MM</t>
  </si>
  <si>
    <t xml:space="preserve"> viz textová a výkresová část projektové dokumentace 90.000000 = 90,000000 [A]_x000d_</t>
  </si>
  <si>
    <t>703413</t>
  </si>
  <si>
    <t>ELEKTROINSTALAČNÍ TRUBKA PLASTOVÁ VČETNĚ UPEVNĚNÍ A PŘÍSLUŠENSTVÍ DN PRŮMĚRU PŘES 40 MM</t>
  </si>
  <si>
    <t>703511</t>
  </si>
  <si>
    <t>ELEKTROINSTALAČNÍ LIŠTA ŠÍŘKY DO 30 MM</t>
  </si>
  <si>
    <t>703721</t>
  </si>
  <si>
    <t>KABELOVÁ PŘÍCHYTKA PRO ROZSAH UPNUTÍ DO 25 MM</t>
  </si>
  <si>
    <t xml:space="preserve"> viz textová a výkresová část projektové dokumentace 150.000000 = 150,000000 [A]_x000d_</t>
  </si>
  <si>
    <t>703722</t>
  </si>
  <si>
    <t>KABELOVÁ PŘÍCHYTKA PRO ROZSAH UPNUTÍ OD 26 DO 50 MM</t>
  </si>
  <si>
    <t>703752</t>
  </si>
  <si>
    <t>PROTIPOŽÁRNÍ UCPÁVKA STĚNOU/STROPEM, TL DO 50CM, DO EI 90 MIN.</t>
  </si>
  <si>
    <t xml:space="preserve"> viz textová a výkresová část projektové dokumentace 0.300000 = 0,300000 [A]_x000d_</t>
  </si>
  <si>
    <t>703756</t>
  </si>
  <si>
    <t>PROTIPOŽÁRNÍ TMEL ( TUBA - 1000ML ), DO EI 90 MIN.</t>
  </si>
  <si>
    <t>741Z08</t>
  </si>
  <si>
    <t>DEMONTÁŽ STÁVAJÍCÍ ELEKTROINSTALACE - KABELY, SVÍTIDLA, VYPÍNAČE, ZÁSUVKY, KRABICE APOD.</t>
  </si>
  <si>
    <t>742G11</t>
  </si>
  <si>
    <t>KABEL NN DVOU- A TŘÍŽÍLOVÝ CU S PLASTOVOU IZOLACÍ DO 2,5 MM2</t>
  </si>
  <si>
    <t>742I21</t>
  </si>
  <si>
    <t>KABEL NN CU OVLÁDACÍ 19-24ŽÍLOVÝ DO 2,5 MM2</t>
  </si>
  <si>
    <t>742L11</t>
  </si>
  <si>
    <t>UKONČENÍ DVOU AŽ PĚTIŽÍLOVÉHO KABELU V ROZVADĚČI NEBO NA PŘÍSTROJI DO 2,5 MM2</t>
  </si>
  <si>
    <t>742N11</t>
  </si>
  <si>
    <t>UKONČENÍ 19-24ŽÍLOVÉHO KABELU V ROZVADĚČI NEBO NA PŘÍSTROJI DO 2,5 MM2</t>
  </si>
  <si>
    <t>742Z92</t>
  </si>
  <si>
    <t>DEMONTÁŽ - ODVOZ (NA LIKVIDACI ODPADŮ NEBO JINÉ URČENÉ MÍSTO)</t>
  </si>
  <si>
    <t>tkm</t>
  </si>
  <si>
    <t>744653</t>
  </si>
  <si>
    <t>JISTIČ DC OD 13 DO 20 A</t>
  </si>
  <si>
    <t>zahrnuje veškeré náklady spojené s vypracováním realizační dokumentace tohoto provozního souboru</t>
  </si>
  <si>
    <t>744R21</t>
  </si>
  <si>
    <t>UCPÁVKOVÁ VÝVODKA PRO KABEL O PRŮMĚRU DO 13 MM</t>
  </si>
  <si>
    <t>744R23</t>
  </si>
  <si>
    <t>UCPÁVKOVÁ VÝVODKA PRO KABEL O PRŮMĚRU OD 14 DO 21 MM</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</si>
  <si>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</si>
  <si>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</si>
  <si>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</si>
  <si>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</si>
  <si>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</si>
  <si>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</si>
  <si>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747701</t>
  </si>
  <si>
    <t>DOKONČOVACÍ MONTÁŽNÍ PRÁCE NA ELEKTRICKÉM ZAŘÍZENÍ</t>
  </si>
  <si>
    <t>747702</t>
  </si>
  <si>
    <t>ÚPRAVA ZAPOJENÍ STÁVAJÍCÍCH KABELOVÝCH SKŘÍNÍ/ROZVADĚČŮ</t>
  </si>
  <si>
    <t xml:space="preserve"> viz textová a výkresová část projektové dokumentace 72.000000 = 72,000000 [A]_x000d_</t>
  </si>
  <si>
    <t>747703</t>
  </si>
  <si>
    <t>ZKUŠEBNÍ PROVOZ</t>
  </si>
  <si>
    <t xml:space="preserve"> viz textová a výkresová část projektové dokumentace 96.000000 = 96,000000 [A]_x000d_</t>
  </si>
  <si>
    <t>747704</t>
  </si>
  <si>
    <t>ZAŠKOLENÍ OBSLUHY</t>
  </si>
  <si>
    <t>747705</t>
  </si>
  <si>
    <t>MANIPULACE NA ZAŘÍZENÍCH PROVÁDĚNÉ PROVOZOVATELEM</t>
  </si>
  <si>
    <t>747706</t>
  </si>
  <si>
    <t>ZJIŠŤOVÁNÍ STÁVAJÍCÍHO STAVU ROZVODŮ NN</t>
  </si>
  <si>
    <t>748211</t>
  </si>
  <si>
    <t>POVRCHOVÁ ÚPRAVA NÁTĚREM</t>
  </si>
  <si>
    <t>74F323</t>
  </si>
  <si>
    <t>Datové kabely FTP, SYKFY atd.</t>
  </si>
  <si>
    <t xml:space="preserve"> viz textová a výkresová část projektové dokumentace 1.100000 = 1,100000 [A]_x000d_</t>
  </si>
  <si>
    <t>75J233</t>
  </si>
  <si>
    <t>KABEL SDĚLOVACÍ PRO VNITŘNÍ POUŽITÍ PŘES 20 PÁRŮ PRŮMĚRU 0,8 MM</t>
  </si>
  <si>
    <t>Systémový kabel pro patchpanel E1 s konektorem</t>
  </si>
  <si>
    <t>75J931</t>
  </si>
  <si>
    <t>METALICKÝ PATCHCORD DO 2M - DODÁVKA</t>
  </si>
  <si>
    <t xml:space="preserve"> viz textová a výkresová část projektové dokumentace 28.000000 = 28,000000 [A]_x000d_</t>
  </si>
  <si>
    <t>75J932</t>
  </si>
  <si>
    <t>METALICKÝ PATCHCORD DO 5M - DODÁVKA</t>
  </si>
  <si>
    <t>75J93X</t>
  </si>
  <si>
    <t>METALICKÝ PATCHCORD - MONTÁŽ</t>
  </si>
  <si>
    <t xml:space="preserve"> viz textová a výkresová část projektové dokumentace 34.000000 = 34,000000 [A]_x000d_</t>
  </si>
  <si>
    <t>75JA24</t>
  </si>
  <si>
    <t>ZÁSUVKA DATOVÁ RJ45 NA DIN LIŠTU - DODÁVKA</t>
  </si>
  <si>
    <t>75JA2X</t>
  </si>
  <si>
    <t>ZÁSUVKA DATOVÁ RJ45 - MONTÁŽ</t>
  </si>
  <si>
    <t>75JA53</t>
  </si>
  <si>
    <t>ROZVADĚČ STRUKT. KABELÁŽE, PATCHPANEL 24 ZÁSUVEK - DODÁVKA</t>
  </si>
  <si>
    <t>75JA57</t>
  </si>
  <si>
    <t>ROZVADĚČ STRUKT. KABELÁŽE, PATCHPANEL - ZÁSUVKA RJ45 (KEYSTONE) - DODÁVKA</t>
  </si>
  <si>
    <t xml:space="preserve"> viz textová a výkresová část projektové dokumentace 38.000000 = 38,000000 [A]_x000d_</t>
  </si>
  <si>
    <t>75JA5X</t>
  </si>
  <si>
    <t>ROZVADĚČ STRUKT. KABELÁŽE, MONTÁŽ ORGANIZÉRU, PATCHPANELU</t>
  </si>
  <si>
    <t>75JA5Y</t>
  </si>
  <si>
    <t>ROZVADĚČ STRUKT. KABELÁŽE, DEMONTÁŽ ORGANIZÉRU, PATCHPANELU</t>
  </si>
  <si>
    <t>75K422</t>
  </si>
  <si>
    <t>MĚNIČ NAPĚTÍ DC/DC DO 500W - DODÁVKA</t>
  </si>
  <si>
    <t>75K425</t>
  </si>
  <si>
    <t>MĚNIČ NAPĚTÍ DC/DC - DOPLNĚNÍ SNMP DOHLEDU</t>
  </si>
  <si>
    <t>75K427</t>
  </si>
  <si>
    <t>MĚNIČ NAPĚTÍ DC/DC - PŘÍPLATEK ZA PRŮMYSLOVÉ PROVEDENÍ - DODÁVKA</t>
  </si>
  <si>
    <t>75K42X</t>
  </si>
  <si>
    <t>MĚNIČ NAPĚTÍ DC/DC - MONTÁŽ</t>
  </si>
  <si>
    <t>75O918</t>
  </si>
  <si>
    <t>DDTS ŽDC, SNÍMAČ TEPLOTY A VLHKOSTI</t>
  </si>
  <si>
    <t>75O91A</t>
  </si>
  <si>
    <t>DDTS ŽDC, KOMUNIKAČNÍ PŘEVODNÍK</t>
  </si>
  <si>
    <t>75O91Y</t>
  </si>
  <si>
    <t>DDTS ŽDC, DEMONTÁŽ</t>
  </si>
  <si>
    <t>Zdroj, UPS, datový přepínač</t>
  </si>
  <si>
    <t>75O932</t>
  </si>
  <si>
    <t>DDTS ŽDC, KLIENTSKÉ PRACOVIŠTĚ STACIONÁRNÍ</t>
  </si>
  <si>
    <t>75O938</t>
  </si>
  <si>
    <t>DDTS ŽDC, KLIENTSKÉ PRACOVIŠTĚ TENKÝ KLIENT</t>
  </si>
  <si>
    <t>75O94I</t>
  </si>
  <si>
    <t>DDTS ŽDC, INTEGRACE OSE DO SERVERŮ A KLIENTŮ DDTS ŽDC</t>
  </si>
  <si>
    <t>75O94Z</t>
  </si>
  <si>
    <t>DDTS ŽDC, INTEGRACE NAPÁJECÍHO ZDROJE DO SERVERŮ A KLIENTŮ DDTS ŽDC</t>
  </si>
  <si>
    <t>75O951</t>
  </si>
  <si>
    <t>DDTS ŽDC, INTEGRACE NAPÁJECÍHO ZDROJE DO INK DDTS ŽDC</t>
  </si>
  <si>
    <t>75O956</t>
  </si>
  <si>
    <t>DDTS ŽDC, INTEGRACE KLIMATIZAČNÍ NEBO VZT JEDNOTKY DO SERVERŮ A KLIENTŮ DDTS ŽDC</t>
  </si>
  <si>
    <t>75O957</t>
  </si>
  <si>
    <t>DDTS ŽDC, INTEGRACE KLIMATIZAČNÍ NEBO VZT JEDNOTKY DO INK DDTS ŽDC</t>
  </si>
  <si>
    <t>75O958</t>
  </si>
  <si>
    <t>DDTS ŽDC, INTEGRACE EE DO SERVERŮ A KLIENTŮ DDTS ŽDC</t>
  </si>
  <si>
    <t>75O959</t>
  </si>
  <si>
    <t>DDTS ŽDC, ROZŠÍŘENÍ INTEGRACE EE DO SERVERŮ A KLIENTŮ DDTS ŽDC</t>
  </si>
  <si>
    <t>75O95C</t>
  </si>
  <si>
    <t>DDTS ŽDC, INTEGRACE EE DO INK DDTS ŽDC</t>
  </si>
  <si>
    <t>75O95D</t>
  </si>
  <si>
    <t>DDTS ŽDC, ROZŠÍŘENÍ INTEGRACE EE DO INK DDTS ŽDC</t>
  </si>
  <si>
    <t>75O95N</t>
  </si>
  <si>
    <t>DDTS ŽDC, INTEGRACE ČIDLA NEBO SENZORU DO INK DDTS ŽDC</t>
  </si>
  <si>
    <t>75O95O</t>
  </si>
  <si>
    <t>DDTS ŽDC, INTEGRACE JINÉHO ZAŘÍZENÍ DO SERVERŮ A KLIENTŮ DDTS ŽDC</t>
  </si>
  <si>
    <t>75O95Z</t>
  </si>
  <si>
    <t>DDTS ŽDC, ZÁVĚREČNÁ ZKOUŠKA</t>
  </si>
  <si>
    <t xml:space="preserve"> viz textová a výkresová část projektové dokumentace 120.000000 = 120,000000 [A]_x000d_</t>
  </si>
  <si>
    <t>75O973</t>
  </si>
  <si>
    <t>DDTS ŽDC, VYBAVENÝ PANEL PRO DDTS DO ROZVADĚČE / SKŘÍNĚ</t>
  </si>
  <si>
    <t>R5229000101</t>
  </si>
  <si>
    <t>DDTS ŽDC, INTEGRAČNÍ KONCENTRÁTOR - ÚPRAVA STÁVAJÍCÍHO KONCENTRÁTORU</t>
  </si>
  <si>
    <t>1. Položka obsahuje: 
- kompletní úpravu, upgrade software, licence pro integrační koncetrátor
- konfigurace koncentrátoru, doplnění TLS, úprava TLS,
- náklady spojené s výlukami DDTS v průběhu úprav InK
- veškeré potřebné mechanizmy, včetně obsluhy, náklady na mzdy a přibližné (průměrné) náklady na pořízení potřebných materiálů
- dopravu a skladování
- výrobní dokumentaci
2. Položka neobsahuje:
 X
3. Způsob měření:
Udává se počet kusů kompletní konstrukce nebo práce.</t>
  </si>
  <si>
    <t>R5229000102</t>
  </si>
  <si>
    <t>DDTS ŽDC, ÚPRAVA STÁVAJÍCÍHO PLC</t>
  </si>
  <si>
    <t>1. Položka obsahuje: 
- kompletní úpravu a doplnění HW+SW stávajícího PLC, případné posuny v rámci rozavděče, vykabelování
- kompletní montáže
- náklady spojené s výlukami DDTS v průběhu úprav PLC
- veškeré potřebné mechanizmy, včetně obsluhy, náklady na mzdy a přibližné (průměrné) náklady na pořízení potřebných materiálů
- dopravu a skladování
- výrobní dokumenatci
2. Položka neobsahuje:
 X
3. Způsob měření:
Udává se počet kusů kompletní konstrukce nebo práce.</t>
  </si>
  <si>
    <t>R5229000103</t>
  </si>
  <si>
    <t>DDTS ŽDC, DOPLNĚNÍ STÁVAJÍCÍ KLIMATIZAČNÍ JEDNOTKY O DOHLED</t>
  </si>
  <si>
    <t>1. Položka obsahuje: 
- dodávku modulu dohledu pro vnitřní klimatizační jednotku, včetně úpravy klimatizační jednotky a potřebné systémové kabeláže
- kompletní montáže
- veškeré potřebné mechanizmy, včetně obsluhy, náklady na mzdy a přibližné (průměrné) náklady na pořízení potřebných materiálů
- dopravu a skladování
- výrobní dokumentaci
2. Položka neobsahuje:
 X
3. Způsob měření:
Udává se počet kusů kompletní konstrukce nebo práce.</t>
  </si>
  <si>
    <t>R5229000104</t>
  </si>
  <si>
    <t>DDTS ŽDC, INTEGRACE OSE DO INK DDTS ŽDC</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</si>
  <si>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</si>
  <si>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R5229000105</t>
  </si>
  <si>
    <t>DDTS ŽDC, DOPLNĚNÍ, PARAMETRIZACE A KONFIGURACE SMS BRÁNY</t>
  </si>
  <si>
    <t>položka zahrnuje kompletní doplnění, parametrizaci, konfiguraci SW SMS brány o nové TLS a RDD v rámci stavby na telefony udržujících zaměstnanců DDTS ŽDC dle schválených TP a aktuální platné verze směrnice TS 2/2008 - ZSE v době zhotovení DSP</t>
  </si>
  <si>
    <t>R5229000106</t>
  </si>
  <si>
    <t>PŘEPĚŤOVÁ OCHRANA DATOVÉHO KABELU</t>
  </si>
  <si>
    <t>1. Položka obsahuje:
 – veškeré příslušentsví
 – kompletní montáž
2. Položka neobsahuje:
 X
3. Způsob měření:
Udává se počet kusů kompletní konstrukce nebo práce.</t>
  </si>
  <si>
    <t>R5229000107</t>
  </si>
  <si>
    <t>NESPECIFIKOVANÉ PRÁCE A DROBNÝ MATERIÁL</t>
  </si>
  <si>
    <t>KOMPLET</t>
  </si>
  <si>
    <t>Obsahuje drobný elektroinstalační materiál, včetně kompletní montáže a drobné nespecifikované práce včetně veškerých nákladů</t>
  </si>
  <si>
    <t>R5229000108</t>
  </si>
  <si>
    <t>DDTS ŽDC, ODSTRANĚNÍ TLS Z DDTS</t>
  </si>
  <si>
    <t>1. Položka obsahuje: 
- kompletní úpravu, konfigurace koncentrátoru a dvou InS + úpravu vizualizace související s odebráním TLS ÚNZ Častolovice z DDTS
- veškeré potřebné mechanizmy, včetně obsluhy, náklady na mzdy a přibližné (průměrné) náklady na pořízení potřebných materiálů
- dopravu a skladování
2. Položka neobsahuje:
 X
3. Způsob měření:
Udává se počet kusů kompletní konstrukce nebo práce.</t>
  </si>
  <si>
    <t>R5229000109</t>
  </si>
  <si>
    <t>DDTS ŽDC, NÁKLADY SPOJENÉ S ÚPRAVAMI STÁVAJÍCÍHO RDD A PROVIZORIA DDTS</t>
  </si>
  <si>
    <t>1. Položka obsahuje: 
- kompletní úpravu stávajícího RDD o případný nový boční panel včetně montáže
- práce s přemísťováním zařízení v rámci RDD
- nezbytné úpravy organizérů a vedení kabelizace
- provizorní stavy a výluky DDTS během montáže
- dopravu a skladování
- výluky a provizorní stavy
2. Položka neobsahuje:
 X
3. Způsob měření:
Udává se počet kusů kompletní konstrukce nebo práce.</t>
  </si>
  <si>
    <t>R5229000110</t>
  </si>
  <si>
    <t>OSTATNÍ POŽADAVKY - VYPRACOVÁNÍ RDS</t>
  </si>
  <si>
    <t>R5229000111</t>
  </si>
  <si>
    <t>KONFIGURACE DATOVÉHO PŘEPÍNAČE</t>
  </si>
  <si>
    <t xml:space="preserve">zahrnuje veškeré náklady, licence a  spojené s úpravou konfigurace CE datového přepínače v ŽST Častolovice a přepojením zařízení z LTDS přepínače</t>
  </si>
  <si>
    <t>R5229000112</t>
  </si>
  <si>
    <t>KABEL SDĚLOVACÍ SYSTÉMOVÝ, DEMONTÁŽ</t>
  </si>
  <si>
    <t>zahrnuje veškeré náklady na demontáž kabelu E1</t>
  </si>
  <si>
    <t>R5229000113</t>
  </si>
  <si>
    <t>DEMONTÁŽ STÁVAJÍCÍ PROTIPOŽÁRNÍ UCPÁVKY</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</si>
  <si>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čtvereční.</t>
  </si>
  <si>
    <t>R015</t>
  </si>
  <si>
    <t>LIKVIDACE ODPADŮ VČETNĚ DOPRAVY</t>
  </si>
  <si>
    <t xml:space="preserve"> viz textová a výkresová část projektové dokumentace 0.040000 = 0,040000 [A]_x000d_</t>
  </si>
  <si>
    <t>PS52-31-00-01</t>
  </si>
  <si>
    <t>DODÁVKA A MONTÁŽ DŘT</t>
  </si>
  <si>
    <t>743972</t>
  </si>
  <si>
    <t>ÚPRAVA NEBO ROZŠÍŘENÍ SW NA ELEKTRODISPEČINKU PRO ZOBRAZENÍ A VÝPIS HLÁŠEK Z TECHNOLOGIE DŘT,SKŘ,DDTS</t>
  </si>
  <si>
    <t>746689</t>
  </si>
  <si>
    <t>REALIZACE A PLNĚNÍ DATOVÝCH A PREZENTAČNÍCH STRUKTUR SVZ PRO OBJEKT TS</t>
  </si>
  <si>
    <t>746691</t>
  </si>
  <si>
    <t>PŘIPOJENÍ TELEMECHANICKÉ CESTY NA ED, OŽIVENÍ, ZPROVOZNĚNÍ - 1. OBJEKT</t>
  </si>
  <si>
    <t>746694</t>
  </si>
  <si>
    <t>ŠKOLENÍ DISPEČERŮ</t>
  </si>
  <si>
    <t xml:space="preserve"> viz textová a výkresová část projektové dokumentace 16.000000 = 16,000000 [A]_x000d_</t>
  </si>
  <si>
    <t>746695</t>
  </si>
  <si>
    <t>ODZKOUŠENÍ UPRAVENÉHO ED</t>
  </si>
  <si>
    <t>746696</t>
  </si>
  <si>
    <t>KOMPLEXNÍ VYZKOUŠENÍ ED</t>
  </si>
  <si>
    <t>746697</t>
  </si>
  <si>
    <t>PROVOZNÍ DOKUMENTACE</t>
  </si>
  <si>
    <t>7466A4</t>
  </si>
  <si>
    <t>ÚPRAVA STRUKTUR A ŘÍDÍCÍCH PROGRAMOVÝCH TABULEK ED PRO OBJEKT TS</t>
  </si>
  <si>
    <t>7466A8</t>
  </si>
  <si>
    <t>DEFINICE A DEKLARACE STRUKTUR DAT ED PRO OBJEKT TS</t>
  </si>
  <si>
    <t>7466AA</t>
  </si>
  <si>
    <t>ZPROVOZNĚNÍ SYSTÉMU S NOVÝMI DATY PRO OBJEKT NS</t>
  </si>
  <si>
    <t>7466AC</t>
  </si>
  <si>
    <t>ZPROVOZNĚNÍ SYSTÉMU S NOVÝMI DATY PRO OBJEKT TS</t>
  </si>
  <si>
    <t>7466AG</t>
  </si>
  <si>
    <t>VERIFIKACE SIGNÁLŮ A POVELŮ S NOVÝMI DATY PRO OBJEKT TS</t>
  </si>
  <si>
    <t>7466AH</t>
  </si>
  <si>
    <t>KONFIGURACE SOFTWARU, OVLADAČE, LICENCE, PARAMETRIZACE - 1. OBJEKT</t>
  </si>
  <si>
    <t>7466AL</t>
  </si>
  <si>
    <t>SYSTÉMOVÁ A DATOVÁ ANALÝZA PRO OBJEKT TS</t>
  </si>
  <si>
    <t>7466AP</t>
  </si>
  <si>
    <t>DOPLNĚNÍ A ÚPRAVA SW TABULEK PRO OBJEKT TS</t>
  </si>
  <si>
    <t>7466AT</t>
  </si>
  <si>
    <t>AKTUALIZACE MODELU ŘÍZENÉ TECHNOLOGIE V PRŮBĚHU VÝSTAVBY PRO OBJEKT TS</t>
  </si>
  <si>
    <t>7466AU</t>
  </si>
  <si>
    <t>POSKYTNUTÍ DAT DO OSTATNÍCH SYSTÉMŮ NAPŘ. DDTS, ENERGETIKA</t>
  </si>
  <si>
    <t>75O91C</t>
  </si>
  <si>
    <t>DDTS ŽDC, SW PRO INTEGRAČNÍ KONCENTRÁTOR</t>
  </si>
  <si>
    <t>75O95P</t>
  </si>
  <si>
    <t>DDTS ŽDC, INTEGRACE JINÉHO ZAŘÍZENÍ DO INK DDTS ŽDC</t>
  </si>
  <si>
    <t>PS52-31-01-01</t>
  </si>
  <si>
    <t>703411</t>
  </si>
  <si>
    <t>ELEKTROINSTALAČNÍ TRUBKA PLASTOVÁ VČETNĚ UPEVNĚNÍ A PŘÍSLUŠENSTVÍ DN PRŮMĚRU DO 25 MM</t>
  </si>
  <si>
    <t xml:space="preserve"> viz textová a výkresová část projektové dokumentace 170.000000 = 170,000000 [A]_x000d_</t>
  </si>
  <si>
    <t>703751</t>
  </si>
  <si>
    <t>PROTIPOŽÁRNÍ UCPÁVKA POD ROZVADĚČ DO EI 90 MIN.</t>
  </si>
  <si>
    <t xml:space="preserve"> viz textová a výkresová část projektové dokumentace 80.000000 = 80,000000 [A]_x000d_</t>
  </si>
  <si>
    <t>744633</t>
  </si>
  <si>
    <t>JISTIČ TŘÍPÓLOVÝ (10 KA) OD 13 DO 20 A</t>
  </si>
  <si>
    <t>744652</t>
  </si>
  <si>
    <t>JISTIČ DC OD 4 DO 10 A</t>
  </si>
  <si>
    <t>744Q41</t>
  </si>
  <si>
    <t>SVODIČ PŘEPĚTÍ TYP 3 (TŘÍDA D) 1-2 PÓLOVÝ</t>
  </si>
  <si>
    <t>744R36</t>
  </si>
  <si>
    <t>OBAL NA VÝKRESY DO ROZVADĚČE NN</t>
  </si>
  <si>
    <t>746632</t>
  </si>
  <si>
    <t>VYBAVENÁ SKŘÍŇ PRO AUTOMATIZACI 19" PŘES 15 U</t>
  </si>
  <si>
    <t>746642</t>
  </si>
  <si>
    <t>PLC PRO AUTOMATIZACI - ZÁKLADNÍ JEDNOTKA PŘES 128 DO 1024 IO</t>
  </si>
  <si>
    <t>746648</t>
  </si>
  <si>
    <t>PLC PRO AUTOMATIZACI - ODDĚLOVACÍ ČLEN RELÉOVÝ MIN. 4 KV PRO POVELY NEBO SIGNÁLY 24-230 V DC AC, MAX. 6 A, KONT. 1P, OCHRANNÉ A SIGNALIZAČNÍ PRVKY</t>
  </si>
  <si>
    <t>746649</t>
  </si>
  <si>
    <t>PLC PRO AUTOMATIZACI - ZDROJ POMOCNÉHO NAPĚTÍ 24 V DC, MAX. 10 A</t>
  </si>
  <si>
    <t>74664A</t>
  </si>
  <si>
    <t>PLC PRO AUTOMATIZACI - SVORKOVNICE (JEŽEK) PRO VYVEDENÍ 8 SIGNÁLŮ/POVELŮ/MĚŘENÍ VČETNĚ NAPÁJECÍHO OBVODU 24 V DC</t>
  </si>
  <si>
    <t>746654</t>
  </si>
  <si>
    <t>ZÁKLADNÍ PROGRAMOVÉ VYBAVENÍ TLM. JEDNOTKY PRO OBJEKT TS</t>
  </si>
  <si>
    <t>746655</t>
  </si>
  <si>
    <t>SW-OVLADAČE KOMUNIKACE, PARAMETRIZACE - PRO NADŘAZENÝ SYSTÉM</t>
  </si>
  <si>
    <t>746657</t>
  </si>
  <si>
    <t>SW-OVLADAČE KOMUNIKACE, PARAMETRIZACE NA ED - PRO JEDEN OBJEKT (ŽST, NS, SPS, TS)</t>
  </si>
  <si>
    <t>74665B</t>
  </si>
  <si>
    <t>ZPROVOZNĚNÍ, OŽIVENÍ TELEMECHANICKÉ JEDNOTKY V OBJEKTU TS</t>
  </si>
  <si>
    <t>74665F</t>
  </si>
  <si>
    <t>PŘIPOJENÍ, OŽIVENÍ A ZPROVOZNĚNÍ PŘENOSOVÉ CESTY V OBJEKTU TS</t>
  </si>
  <si>
    <t>74665J</t>
  </si>
  <si>
    <t>PROVOZNÍ ZKOUŠKY TELEMECHANICKÉ JEDNOTKY V OBJEKTU TS</t>
  </si>
  <si>
    <t>74665N</t>
  </si>
  <si>
    <t>PODPORA PŘI UVÁDĚNÍ DO PROVOZU, ENGINEERING PRO OBJEKT TS</t>
  </si>
  <si>
    <t>746671</t>
  </si>
  <si>
    <t>ROZŠÍŘENÍ PLC NEBO IPC O KOMUNIKAČNÍ JEDNOTKU PRO KOMUNIKACI S NAD/PODŘÍZENÝM SYSTÉMEM</t>
  </si>
  <si>
    <t>746672</t>
  </si>
  <si>
    <t>ROZŠÍŘENÍ ZÁKLADNÍ JEDNOTKY PLC NEBO IPC O KOMUNIKACI S JEDNÍM PODŘÍZENÝM SYSTÉMEM PLC (JEN SW)</t>
  </si>
  <si>
    <t>746698</t>
  </si>
  <si>
    <t>PRACOVNÍ STŮL</t>
  </si>
  <si>
    <t>746699</t>
  </si>
  <si>
    <t>ŽIDLE</t>
  </si>
  <si>
    <t>747112</t>
  </si>
  <si>
    <t>KONTROLA MANIPULAČNÍCH, OVLÁDACÍCH NEBO RELÉOVÝCH ROZVADĚČŮ, 1 POLE</t>
  </si>
  <si>
    <t>747125</t>
  </si>
  <si>
    <t>OŽIVENÍ JEDNOHO POLE ROZVADĚČE ZHOTOVENÉHO SUBDODAVATELEM V PODMÍNKÁCH EXTERNÍ MONTÁŽE SE SLOŽITOU VÝSTROJÍ</t>
  </si>
  <si>
    <t>748151</t>
  </si>
  <si>
    <t>BEZPEČNOSTNÍ TABULKA</t>
  </si>
  <si>
    <t>748241</t>
  </si>
  <si>
    <t>PÍSMENA A ČÍSLICE VÝŠKY DO 40 MM</t>
  </si>
  <si>
    <t>75J111</t>
  </si>
  <si>
    <t>NOSNÁ LIŠTA PLASTOVÁ - DODÁVKA</t>
  </si>
  <si>
    <t>75J11X</t>
  </si>
  <si>
    <t>NOSNÁ LIŠTA PLASTOVÁ - MONTÁŽ</t>
  </si>
  <si>
    <t>75J321</t>
  </si>
  <si>
    <t>KABEL SDĚLOVACÍ PRO STRUKTUROVANOU KABELÁŽ FTP/STP</t>
  </si>
  <si>
    <t xml:space="preserve"> viz textová a výkresová část projektové dokumentace 0.240000 = 0,240000 [A]_x000d_</t>
  </si>
  <si>
    <t>75J32X</t>
  </si>
  <si>
    <t>KABEL SDĚLOVACÍ PRO STRUKTUROVANOU KABELÁŽ FTP/STP - MONTÁŽ</t>
  </si>
  <si>
    <t>75JA23</t>
  </si>
  <si>
    <t>ZÁSUVKA DATOVÁ RJ45 DO LIŠTOVÉHO ROZVODU - DODÁVKA</t>
  </si>
  <si>
    <t>75JA33</t>
  </si>
  <si>
    <t>ZÁSUVKA SDRUŽENNÁ DO LIŠTOVÉHO ROZVODU - DODÁVKA</t>
  </si>
  <si>
    <t>75JA3X</t>
  </si>
  <si>
    <t>ZÁSUVKA SDRUŽENNÁ - MONTÁŽ</t>
  </si>
  <si>
    <t>R75B717</t>
  </si>
  <si>
    <t>1. Položka obsahuje:
 – veškeré příslušentsví
 – kompletní montáž
2. Položka neobsahuje:
3. Způsob měření:
Udává se počet kusů kompletní konstrukce nebo práce.</t>
  </si>
  <si>
    <t>SO52-11-01-01.1</t>
  </si>
  <si>
    <t>50</t>
  </si>
  <si>
    <t>KOMUNIKACE</t>
  </si>
  <si>
    <t>512550</t>
  </si>
  <si>
    <t>KOLEJOVÉ LOŽE - ZRÍZENÍ Z KAMENIVA HRUBÉHO DRCENÉHO (ŠTERK)</t>
  </si>
  <si>
    <t>OTSKP - 2023</t>
  </si>
  <si>
    <t xml:space="preserve"> Zřízení štěrkového lože - nový materiál 935,413 = 935,413 [A]
Celkové množství = 935,413 935.413000 = 935,413000 [A]_x000d_</t>
  </si>
  <si>
    <t>1. Položka obsahuje:
 – dodávku, dopravu a uložení kameniva predepsané specifikace a frakce v požadované míre zhutnení
2. Položka neobsahuje:
 X
3. Zpusob merení:
Merí se objem kolejového lože v projektovaném profilu.</t>
  </si>
  <si>
    <t>512560</t>
  </si>
  <si>
    <t>KOLEJOVÉ LOŽE - ZŘÍZENÍ Z KAMENIVA HRUBÉHO RECYKLOVANÉHO</t>
  </si>
  <si>
    <t xml:space="preserve"> Zřízení štěrkového lože - recyklovaný materiál 353,964 = 353,964 [A]
Celkové množství = 353,964 353.964000 = 353,964000 [A]_x000d_</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</si>
  <si>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</si>
  <si>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</si>
  <si>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DOPLNENÍ Z KAMENIVA HRUBÉHO DRCENÉHO (ŠTERK)</t>
  </si>
  <si>
    <t xml:space="preserve"> Doplnění štěrkového lože u výškové a směrové úpravy - nový mat. 97,000 = 97,000 [A]
Zásyp drážní stezky (ŠD 32-63 mm) - nový materiál 100,800 = 100,800 [B]
Celkové množství = 197,800 197.800000 = 197,800000 [A]_x000d_</t>
  </si>
  <si>
    <t>925110</t>
  </si>
  <si>
    <t>DRÁŽNÍ STEZKY Z DRTI TL. DO 50 MM</t>
  </si>
  <si>
    <t>Drážní stezka z drceného kameniva fr. 4/16 tl. 0,05 m</t>
  </si>
  <si>
    <t xml:space="preserve"> most: 2*26+2*34+19+24, přejezd: 2*12+2*16, celkem 219m2; odměřeno ze situace 219,000 = 219,000 [A]
Celkové množství = 219,000 219.000000 = 219,000000 [A]_x000d_</t>
  </si>
  <si>
    <t>1. Položka obsahuje:
 – kompletní provedení konstrukce s dodáním materiálu
 – urovnání povrchu do predepsaného tvaru, prípadne i rucní hutnení a výpln nerovností a prohlubní
 – zhutnení na predepsanou míru bez ohledu na zpusob provádení
 – príplatky za ztížené podmínky vyskytující se pri zrízení drážních stezek, napr. za prekážky na strane koleje ap.
2. Položka neobsahuje:
 – výpln pod drážní stezkou mezi kolejovým ložem sousedních kolejí, nacení se položkami ve sd 51
3. Zpusob merení:
Merí se horní pochozí plocha bez ohledu na tvar dosypávek pod drážní stezkou.</t>
  </si>
  <si>
    <t>52</t>
  </si>
  <si>
    <t>ZŘÍZENÍ DRÁŽNÍHO SVRŠKU</t>
  </si>
  <si>
    <t>528352</t>
  </si>
  <si>
    <t>KOLEJ 49 E1, ROZD. "U", BEZSTYKOVÁ, PR. BET. BEZPODKLADNICOVÝ, UP. PRUŽNÉ</t>
  </si>
  <si>
    <t xml:space="preserve"> 575,537 = 575,537 [A]
Celkové množství = 575,537 575.537000 = 575,537000 [A]_x000d_</t>
  </si>
  <si>
    <t>1. Položka obsahuje:
 – defektoskopické zkoušky kolejnic, jsou-li vyžadovány
 – dodávku uvedeného typu kolejnic, pražcu (popr. mostnic), upevnovadel a drobného kolejiva v uvedeném rozdelení koleje pro normální rozchod kolejí (1435 mm)
 – montáž kolejových polí ze soucástí železnicního svršku uvedených typu na montážní základne, popr. prímo na staveništi nebo strojní linkou
 – dopravu smontovaných kolejových polí nebo soucástí z montážní základny na místo urcení, pokud si to zvolená technologie pokládky vyžaduje
 – zrízení koleje pomocí kolejových polí za použití vhodného kladecího prostredku
 – sespojkování kolejových polí bez jejich svarení
 – smerovou a výškovou úpravu koleje do predepsané polohy vcetne stabilizace kolejového lože
 – ocištení a naolejování spojkových a sverkových šroubu pred zahájením provozu
 – pomocné a dokoncovací práce
 – prípadné ztížení práce pri prekážách na jedné nebo obou stranách, v tunelu i pri rekonstrukcích
2. Položka neobsahuje:
 – zrízení kolejového lože
 – svarování kolejnic do bezstykové koleje
 – broušení koleje
 – prípadnou dodávku a montáž pražcových kotev
 – následnou úpravu smerového a výškového usporádání koleje
3. Zpusob merení:
Merí se délka koleje ve smyslu CSN 73 6360, tj. v ose koleje.</t>
  </si>
  <si>
    <t>542121</t>
  </si>
  <si>
    <t>SMEROVÉ A VÝŠKOVÉ VYROVNÁNÍ KOLEJE NA PRAŽCÍCH BETONOVÝCH DO 0,05 M</t>
  </si>
  <si>
    <t xml:space="preserve"> 5*42+100m; viz situace; před mostem uvažováno 5 pojezdů 310,000 = 310,000 [A]
Celkové množství = 310,000 310.000000 = 310,000000 [A]_x000d_</t>
  </si>
  <si>
    <t>1. Položka obsahuje:
 – podbíjení pražcu, vyrovnání nivelety stávající koleje nebo výhybkové konstrukce do 50 mm pri zapojování na novostavbu (prechodový úsek)
 – príplatky za ztížené podmínky pri práci v koleji, napr. prekážky po stranách koleje, práci v tunelu apod.
2. Položka neobsahuje:
 – prípadné doplnení šterkového lože
3. Zpusob merení:
Merí se délka koleje ve smyslu CSN 73 6360, tj. v ose koleje.</t>
  </si>
  <si>
    <t>543412</t>
  </si>
  <si>
    <t>VÝMĚNA UPEVNĚNÍ (ŠROUBŮ, SPON, SVĚREK, KROUŽKŮ) PRUŽNÉHO</t>
  </si>
  <si>
    <t>PÁR</t>
  </si>
  <si>
    <t xml:space="preserve"> 100m; v místě zrušení a znovuzřízení BK, pražce SB6 a dřevěné 100/0,6 = 166,667 [A]
Celkové množství = 166,667 166.667000 = 166,667000 [A]_x000d_</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</si>
  <si>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</si>
  <si>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</si>
  <si>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PRYŽOVÝCH VE STÁVAJÍCÍ KOLEJI</t>
  </si>
  <si>
    <t>PAR</t>
  </si>
  <si>
    <t xml:space="preserve"> 77m; v místě zrušení a znovuzřízení BK, pražce B91 77/0,6 = 128,333 [A]
100m; v místě zrušení a znovuzřízení BK, pražce SB6 a dřevěné 100/0,6 = 166,667 [B]
Celkové množství = 295,000 295.000000 = 295,000000 [A]_x000d_</t>
  </si>
  <si>
    <t>1. Položka obsahuje:
 – dodávku a uložení vymenovaného materiálu, at nového, regenerovaného nebo vyzískaného
 – prípadné doplnení ostatního drobného kolejiva
 – naložení a odvoz demontovaného materiálu do skladu nebo na likvidaci
 – príplatky za ztížené podmínky pri práci v koleji, napr. prekážky po stranách koleje, práci v tunelu ap.
2. Položka neobsahuje:
 – poplatek za likvidaci odpadu (nacení se dle SSD 0)
3. Zpusob merení:
Udává se vždy pár, tj. po dvou kusech úložných ploch kolejnice na každém pražci.</t>
  </si>
  <si>
    <t>549311</t>
  </si>
  <si>
    <t>ZRUŠENÍ A ZNOVUZRÍZENÍ BEZSTYKOVÉ KOLEJE NA NEDEMONTOVANÝCH ÚSECÍCH V KOLEJI</t>
  </si>
  <si>
    <t xml:space="preserve"> 77+100 = 177,000 [A]
Celkové množství = 177,000 177.000000 = 177,000000 [A]_x000d_</t>
  </si>
  <si>
    <t>1. Položka obsahuje:
 – povolení upevnovadel, úprava dilatacních spár a následné utažení upevnovadel
 – montážní prípravky na zajištení podmínek daných predpisem SŽDC S 3/2, zejména dodržení upínací teploty
 – smerovou a výškovou úpravu koleje
 – podbíjení pražcu, vyrovnání nivelety koleje nebo výhybkové konstrukce do 50 mm pri zapojování na novostavbu (prechodový úsek)
 – príplatky za ztížené podmínky pri práci v koleji, napr. prekážky po stranách koleje, práci v tunelu ap.
2. Položka neobsahuje:
 – prípadné doplnení kolejového lože
 – svary
3. Zpusob merení:
Merí se délka koleje ve smyslu CSN 73 6360, tj. v ose koleje.</t>
  </si>
  <si>
    <t>549312</t>
  </si>
  <si>
    <t>ZRUŠENÍ A ZNOVUZŘÍZENÍ BEZSTYKOVÉ KOLEJE NA NEDEMONTOVANÝCH ÚSECÍCH VE VÝHYBCE</t>
  </si>
  <si>
    <t xml:space="preserve"> 2x 49.847m, rozvinutá délka; výhybka č. 2 a 3 (1:9-300); v místě napojení na stávající stav 99,694 = 99,694 [A]
Celkové množství = 99,694 99.694000 = 99,694000 [A]_x000d_</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</si>
  <si>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</si>
  <si>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549331</t>
  </si>
  <si>
    <t>ZŘÍZENÍ BEZSTYKOVÉ KOLEJE</t>
  </si>
  <si>
    <t>viz.výkaz výměr</t>
  </si>
  <si>
    <t xml:space="preserve"> 575.537m; kolej č. 1 v celé délce 575,537 = 575,537 [A]
Celkové množství = 575,537 575.537000 = 575,537000 [A]_x000d_</t>
  </si>
  <si>
    <t>1. Položka obsahuje:
 – úprava dilatacních spár a následné utažení upevnovadel
 – montážní prípravky na zajištení podmínek daných predpisem SŽDC S 3/2, zejména dodržení upínací teploty
 – smerovou a výškovou úpravu koleje
 – podbíjení pražcu, vyrovnání nivelety koleje nebo výhybkové konstrukce do 50 mm pri zapojování na novostavbu (prechodový úsek)
 – príplatky za ztížené podmínky pri práci v koleji, napr. prekážky po stranách koleje, práci v tunelu ap.
2. Položka neobsahuje:
 – prípadné doplnení kolejového lože
 – svary
3. Zpusob merení:
Merí se délka koleje ve smyslu CSN 73 6360, tj. v ose koleje.</t>
  </si>
  <si>
    <t>921930</t>
  </si>
  <si>
    <t>ANTIKOROZNÍ PROVEDENÍ UPEVNOVADEL A JINÉHO DROBNÉHO KOLEJIVA</t>
  </si>
  <si>
    <t xml:space="preserve"> 10m; přejezd P4032, viz přehled žel. svršku v podélném profilu 10 = 10,000 [A]
Celkové množství = 10,000 10.000000 = 10,000000 [A]_x000d_</t>
  </si>
  <si>
    <t>(Položka je príplatkovou jakožto materiálový rozdíl oproti standardnímu upevnení. Samostatne ji tedy nelze použít.)
1. Položka obsahuje:
 – antikorozní provedení urcených cástí upevnení žárovým zinkováním nebo jiným vhodným zpusobem ve výrobním závodu
 – príplatky za ztížené podmínky vyskytující se pri zrízení kolejových vah, napr. za prekážky na strane koleje apod.
2. Položka neobsahuje:
 – dodávku materiálu, je soucástí položek zrízení koleje nebo prejezdu
3. Zpusob merení:
Merí se metr délkový.</t>
  </si>
  <si>
    <t>54</t>
  </si>
  <si>
    <t>SVARY KOLEJNIC A IZOLOVANÉ STYKY</t>
  </si>
  <si>
    <t>545121</t>
  </si>
  <si>
    <t>SVAR KOLEJNIC (STEJNÉHO TVARU) 49 E1, T JEDNOTLIVE</t>
  </si>
  <si>
    <t xml:space="preserve"> svar pro vložení LIS 4,000 = 4,000 [A]
Svařování kolejnicových pasů 49 E1 (S49) do BK - aluminotermicky 9*2+7*2+2*2 = 36,000 [B]
Celkové množství = 40,000 40.000000 = 40,000000 [A]_x000d_</t>
  </si>
  <si>
    <t xml:space="preserve">Jednotlivým svarem se rozumí svar, který splnuje nekteré z následujících kriterií:
–  pocet svaru v jednom objektu je menší než 20 ks
–  pri vevarování lepených izolovaných styku a dilatacních zarízení do kolejí
–  záverný svar pri zrizování bezstykové koleje ve smyslu predpisu S3/2
Svar, který nesplnuje ani jedno z výše uvedených kriterií, je svar prubežný
1. Položka obsahuje:
 – úpravu koleje nebo výhybky, tj. povolení upevnovadel do vzdálenosti predepsané predpisem S3/2, jejich prípadná ojedinelá výmena, úprava dilatacních spar, vyrovnání kolejnic výškové a smerové, podbití stykových pražcu, demontáž spojek a jejich odvoz na urcené místo nebo do šrotu, prípadné obroušení nutných ploch apod., tak, aby mohl být vyhotoven svar, utažení upevnovadel
–  úpravu kolejového lože pro nasazení formy, zpetnou úprava do profilu
 – svarení kolejnic nebo cásti výhybek, opracování a obroušení svaru
 – úprava koleje nebo výhybkové konstrukce do stavu pred svarováním
 – príplatky za ztížené podmínky pri práci v koleji, napr. prekážky po stranách koleje, práci v tunelu ap.
2. Položka neobsahuje:
 – prípadné rezání koleje
3. Zpusob merení:
Udává se pocet kusu kompletní konstrukce nebo práce.</t>
  </si>
  <si>
    <t>549111</t>
  </si>
  <si>
    <t>BROUŠENÍ KOLEJE A VÝHYBEK</t>
  </si>
  <si>
    <t xml:space="preserve"> 575.537+42+100m; v rozsahu navrhovaných úprav + navázání 717,537 = 717,537 [A]
Celkové množství = 717,537 717.537000 = 717,537000 [A]_x000d_</t>
  </si>
  <si>
    <t>1. Položka obsahuje:
 – prípravné práce, zejména odstranování prekážek v koleji a výhybce, napr. odstranení kolejových propojek, ukolejnení ap.
 – vlastní broušení a související práce a materiál, napr. brusivo
 – dokoncovací práce, zejména zpetná montáž odstraneného zarízení, napr. kolejových propojek, ukolejnení ap.
 – dopravu brousící soupravy a doprovodných vozu na místo broušení a zpet
 – príplatky za ztížené podmínky pri práci v koleji, napr. prekážky po stranách koleje, práci v tunelu ap.
2. Položka neobsahuje:
 X
3. Zpusob merení:
Merí se délka koleje ve smyslu CSN 73 6360, tj. v ose koleje.</t>
  </si>
  <si>
    <t>549510</t>
  </si>
  <si>
    <t>ŘEZÁNÍ KOLEJNIC BEZ OHLEDU NA TVAR</t>
  </si>
  <si>
    <t xml:space="preserve"> rozřez pilou pro zřízení LIS 4,000 = 4,000 [A]
Demontáž koleje 49,000 = 49,000 [B]
Celkové množství = 53,000 53.000000 = 53,000000 [A]_x000d_</t>
  </si>
  <si>
    <t>1. Položka obsahuje:
 – rozrezání kolejnic všech profilu
 – príplatky za ztížené podmínky pri práci v koleji, napr. prekážky po stranách koleje, práci v tunelu ap.
2. Položka neobsahuje:
 X
3. Zpusob merení:
Udává se pocet kusu kompletní konstrukce nebo práce..</t>
  </si>
  <si>
    <t>56</t>
  </si>
  <si>
    <t>VÝHYBKY A VÝHYBKOVÉ KONSTRUKCE</t>
  </si>
  <si>
    <t>544322</t>
  </si>
  <si>
    <t>IZOLOVANÝ STYK LEPENÝ STANDARDNÍ DÉLKY (3,4-8,0 M), TEPELNE NEOPRACOVANÝ, TVARU 49 E1</t>
  </si>
  <si>
    <t>LIS S49 dl. 3.4m - ohnutý (ve smyslu ČSN 50122-2)</t>
  </si>
  <si>
    <t xml:space="preserve"> zamezení zpětných toků od TV - kolej směr Kostelec n. O. u vjezd. návěstidla 2,000 = 2,000 [A]
Celkové množství = 2,000 2.000000 = 2,000000 [A]_x000d_</t>
  </si>
  <si>
    <t>1. Položka obsahuje:
 – dodání a zabudování LISu požadované délky
 – výmenu nebo doplnení podložek, spojkových šroubu, sverkových šroubu, matic a dvojitých pružných kroužku ap.
 – defektoskopickou zkoušku kolejnic lepeného izolovaného styku, je-li požadována
2. Položka neobsahuje:
 – demontáž stávajícího lepeného izolovaného styku nebo bežné kolejnice, ocení se položkami SD 965
 – rezání koleje
 – prípadnou úpravu pražcu
 – zavarení LISu do bezstykové koleje,ocení se položkamiSD 545 pro svary jednotlivé
3. Zpusob merení:
Udává se pocet kusu izolovaného styku libovolné délky v každém kolejnicovém pasu. V bežné koleji jsou tyto IS zpravidla v párech.</t>
  </si>
  <si>
    <t>96</t>
  </si>
  <si>
    <t>BOURÁNÍ A DEMONTÁŽE</t>
  </si>
  <si>
    <t>965113</t>
  </si>
  <si>
    <t>DEMONTÁŽ KOLEJE NA BETONOVÝCH PRAŽCÍCH DO KOLEJOVÝCH POLÍ S ODVOZEM NA MONTÁŽNÍ ZÁKLADNU S NÁSLEDNÝM ROZEBRÁNÍM</t>
  </si>
  <si>
    <t xml:space="preserve"> 486,000 = 486,000 [A]
Celkové množství = 486,000 486.000000 = 486,000000 [A]_x000d_</t>
  </si>
  <si>
    <t>1. Položka obsahuje:
 – uvolnení kolejového roštu z kolejového lože
 – odstranení kolejnicových propojek, uzemnení a jiného vybavení
 – prípadné rozrezání kolejového roštu
 – úplné rozebrání koleje v míste demontáže do kolejových polí a jejich hrubé ocištení
 – naložení vybouraného materiálu na dopravní prostredek
 – odvoz kolejových polí z místa demontáže na montážní základnu
 – rozebrání kolejových polí na montážní základne do soucástí
 – príplatky za ztížené podmínky pri práci v kolejišti, napr. za prekážky na strane koleje apod. 
 2. Položka neobsahuje:
 – odvoz nevyhovujícího materiálu na likvidaci
 – poplatky za likvidaci odpadu, nacení se položkami ze ssd 0
3. Zpusob merení:
Merí se délka koleje ve smyslu CSN 73 6360, tj. v ose koleje.</t>
  </si>
  <si>
    <t>965116</t>
  </si>
  <si>
    <t>DEMONTÁŽ KOLEJE NA BETONOVÝCH PRAŽCÍCH - ODVOZ ROZEBRANÝCH SOUCÁSTÍ (Z MÍSTA DEMONTÁŽE NEBO Z MONTÁŽNÍ ZÁKLADNY) K LIKVIDACI</t>
  </si>
  <si>
    <t xml:space="preserve"> 1824,332 = 1824,332 [A]
Celkové množství = 1824,332 1824.332000 = 1824,332000 [A]_x000d_</t>
  </si>
  <si>
    <t>1. Položka obsahuje:
 – naložení na dopravní prostredek, odvoz a složení
 – prípadné prekládky na trase
2. Položka neobsahuje:
 – poplatky za likvidaci odpadu, nacení se položkami ze ssd 0
3. Zpusob merení:
Výmera je sumou soucinu tun vybouraného materiálu v puvodním stavu a k nim príslušných jednotlivých odvozových vzdáleností v kilometrech.</t>
  </si>
  <si>
    <t>965123</t>
  </si>
  <si>
    <t>DEMONTÁŽ KOLEJE NA DREVENÝCH PRAŽCÍCH DO KOLEJOVÝCH POLÍ S ODVOZEM NA MONTÁŽNÍ ZÁKLADNU S NÁSLEDNÝM ROZEBRÁNÍM</t>
  </si>
  <si>
    <t xml:space="preserve"> 90 = 90,000 [A]
Celkové množství = 90,000 90.000000 = 90,000000 [A]_x000d_</t>
  </si>
  <si>
    <t>1. Položka obsahuje:
 – uvolnení kolejového roštu z kolejového lože
 – odstranení kolejnicových propojek, uzemnení a jiného vybavení
 – prípadné rozrezání kolejového roštu
 – úplné rozebrání koleje v míste demontáže do kolejových polí a jejich hrubé ocištení
 – naložení vybouraného materiálu na dopravní prostredek
 – odvoz kolejových polí z místa demontáže na montážní základnu
 – rozebrání kolejových polí na montážní základne do soucástí
 – príplatky za ztížené podmínky pri práci v kolejišti, napr. za prekážky na strane koleje apod.
2. Položka neobsahuje:
 – odvoz nevyhovujícího materiálu na likvidaci
 – poplatky za likvidaci odpadu, nacení se položkami ze ssd 0
3. Zpusob merení:
Merí se délka koleje ve smyslu CSN 73 6360, tj. v ose koleje.</t>
  </si>
  <si>
    <t>965126</t>
  </si>
  <si>
    <t>DEMONTÁŽ KOLEJE NA DREVENÝCH PRAŽCÍCH - ODVOZ ROZEBRANÝCH SOUCÁSTÍ (Z MÍSTA DEMONTÁŽE NEBO Z MONTÁŽNÍ ZÁKLADNY) K LIKVIDACI</t>
  </si>
  <si>
    <t xml:space="preserve"> 325,62 = 325,620 [A]
Celkové množství = 325,620 325.620000 = 325,620000 [A]_x000d_</t>
  </si>
  <si>
    <t>R965010</t>
  </si>
  <si>
    <t>ODSTRANĚNÍ KOLEJOVÉHO LOŽE A DRÁŽNÍCH STEZEK VČETNĚ ODVOZU NA MEZIDEPONII</t>
  </si>
  <si>
    <t>Včetně odvozu na mezideponii v režii zhotovitele</t>
  </si>
  <si>
    <t xml:space="preserve"> Odstranění kolejového lože 907,600 = 907,600 [A]
Celkové množství = 907,600 907.600000 = 907,600000 [A]_x000d_</t>
  </si>
  <si>
    <t xml:space="preserve">1. Položka obsahuje:
 – odstranení kolejového lože rucne nebo mechanizací, a to po nebo bez sejmutí kolejového roštu
 – príplatky za ztížené podmínky pri práci v kolejišti, napr. za prekážky na strane koleje apod.
 – naložení vybouraného materiálu na dopravní prostredek
-  vlastní vybourání konstrukcí, veškerou manipulaci s vybouranou sutí a s vybouranými hmotami až po první naložení na dopravní prostředek.  Nezahrnuje další vodorovnou dopravu, uložení na skládku, poplatek za skládku, které se vykazují v položce R015*** .
2. Položka neobsahuje:
 – odvoz vybouraného materiálu do skladu nebo na likvidaci
 – poplatky za likvidaci odpadu, nacení se položkami ze ssd 0
3. Zpusob merení:
Merí se metry krychlové odteženého kolejového lože v ulehlém (puvodním) stavu.</t>
  </si>
  <si>
    <t>R965010sc</t>
  </si>
  <si>
    <t>ODSTRANENÍ KOLEJOVÉHO LOŽE A DRÁŽNÍCH STEZEK</t>
  </si>
  <si>
    <t xml:space="preserve"> Odstranění kolejového lože (lokálně znečištěný štěrk mazadly z oblasti výhybek, návěstidel, ...) 30 = 30,000 [A]
Celkové množství = 30,000 30.000000 = 30,000000 [A]_x000d_</t>
  </si>
  <si>
    <t>R015150</t>
  </si>
  <si>
    <t>909</t>
  </si>
  <si>
    <t>NEOCEŇOVAT - LIKVIDACE ODPADŮ NEKONTAMINOVANÝCH - 17 05 08 - ŠTĚRK Z KOLEJIŠTĚ, VČETNĚ DOPRAVY</t>
  </si>
  <si>
    <t xml:space="preserve"> Odpad, podsítné po přetřídění + po recyklaci odtěženého ŠL 336,393 = 336,393 [A]
Celkové množství = 336,393 336.393000 = 336,393000 [A]_x000d_</t>
  </si>
  <si>
    <t>R015210</t>
  </si>
  <si>
    <t>917</t>
  </si>
  <si>
    <t>NEOCEŇOVAT - LIKVIDACE ODPADŮ NEKONTAMINOVANÝCH - 17 01 01 - ŽELEZNIČNÍ PRAŽCE BETONOVÉ, VČETNĚ DOPRAVY</t>
  </si>
  <si>
    <t xml:space="preserve"> Odpad, betonové pražce 21,488 = 21,488 [A]
Celkové množství = 21,488 21.488000 = 21,488000 [A]_x000d_</t>
  </si>
  <si>
    <t>R015250</t>
  </si>
  <si>
    <t>935</t>
  </si>
  <si>
    <t xml:space="preserve">NEOCEŇOVAT - LIKVIDACE ODPADŮ NEKONTAMINOVANÝCH - 17 02 03 - POLYETYLÉNOVÉ  PODLOŽKY (ŽEL. SVRŠEK), VČETNĚ DOPRAVY</t>
  </si>
  <si>
    <t xml:space="preserve"> Odpad, polyetylénové  podložky 0,172 = 0,172 [A]
Celkové množství = 0,172 0.172000 = 0,172000 [A]_x000d_</t>
  </si>
  <si>
    <t>R015260</t>
  </si>
  <si>
    <t>936</t>
  </si>
  <si>
    <t>NEOCEŇOVAT - LIKVIDACE ODPADŮ NEKONTAMINOVANÝCH - 07 02 99 - PRYŽOVÉ PODLOŽKY (ŽEL. SVRŠEK), VČETNĚ DOPRAVY</t>
  </si>
  <si>
    <t xml:space="preserve"> Odpad, pryžové podložky 0,358 = 0,358 [A]
Celkové množství = 0,358 0.358000 = 0,358000 [A]_x000d_</t>
  </si>
  <si>
    <t>R015510</t>
  </si>
  <si>
    <t>910</t>
  </si>
  <si>
    <t>NEOCEŇOVAT - LIKVIDACE ODPADŮ NEBEZPEČNÝCH - 17 05 07* - LOKÁLNĚ ZNEČIŠTĚNÝ ŠTĚRK A ZEMINA Z KOLEJIŠTĚ (VÝHYBKY), VČETNĚ DOPRAVY</t>
  </si>
  <si>
    <t xml:space="preserve"> Odpad, lokálně znečištěný štěrk mazadly (výhybky) 30*2,035 = 61,050 [A]
Celkové množství = 61,050 61.050000 = 61,050000 [A]_x000d_</t>
  </si>
  <si>
    <t>R015520</t>
  </si>
  <si>
    <t>915</t>
  </si>
  <si>
    <t>NEOCEŇOVAT - LIKVIDACE ODPADŮ NEBEZPEČNÝCH - 17 02 04* - ŽELEZNIČNÍ PRAŽCE DŘEVĚNÉ, VČETNĚ DOPRAVY</t>
  </si>
  <si>
    <t xml:space="preserve"> 16,993 = 16,993 [A]
Celkové množství = 16,993 16.993000 = 16,993000 [A]_x000d_</t>
  </si>
  <si>
    <t>SO52-11-01-01.2</t>
  </si>
  <si>
    <t>542312</t>
  </si>
  <si>
    <t>NÁSLEDNÁ ÚPRAVA SMEROVÉHO A VÝŠKOVÉHO USPORÁDÁNÍ KOLEJE - PRAŽCE BETONOVÉ</t>
  </si>
  <si>
    <t xml:space="preserve"> 575.537+42+100m; všechny nově zřizované koleje + navázání 717,537 = 717,537 [A]
Celkové množství = 717,537 717.537000 = 717,537000 [A]_x000d_</t>
  </si>
  <si>
    <t xml:space="preserve">1.Položka obsahuje:
- geodetické merení koleje pro následnou smerovou a výškovou úpravu koleje do predepsané polohy
- následnou smerovou a výškovou úpravu koleje do predepsané polohy
- kontrolní geodetické merení koleje a posouzení odchylek od predepsané polohy vzhledem k príslušným technickým normám
- pomocné a dokoncovací práce, kterými mohou být dle místních podmínek napr. rozebrání a montáž prejezdových konstrukcí, ukolejnení – montáž a demontáž, stabilizace kolejového lože, snížení kolejového lože pod patou kolejnice – v koleji i ve výhybce, výluky – vypnutí trakce
- prípadné ztížení práce pri prekážkách na jedné nebo obou stranách (napr. u nástupišt), v tunelu i pri rekonstrukcích
2. Položka neobsahuje: prípadne nutné doplnení kolejového lože, které se reší vždy jako reklamace nedodaného materiálu puvodních položek  rady 51
3. Merná jednotka: metr
4. Zpusob merení:v koleji se merí délka koleje ve smyslu CSN 73 6360, tj. v ose koleje, u kolejových konstrukcí tzv. rozvinutá délka ve smyslu predpisu SR103/7</t>
  </si>
  <si>
    <t>SO52-11-01-03.1</t>
  </si>
  <si>
    <t xml:space="preserve"> Zřízení štěrkového lože - nový materiál (115,112*2,3-115,112/0,6*0,1)+67+(29,394+61,224)*0,4 = 348,819 [A]
Celkové množství = 348,819 348.819000 = 348,819000 [A]_x000d_</t>
  </si>
  <si>
    <t xml:space="preserve"> Doplnění štěrkového lože u výškové a směrové úpravy - nový mat. 86,033 = 86,033 [A]
Zásyp drážní stezky (ŠD 32-63 mm) - nový materiál 93,017 = 93,017 [B]
Celkové množství = 179,050 179.050000 = 179,050000 [A]_x000d_</t>
  </si>
  <si>
    <t xml:space="preserve"> 669m2; odměřeno z výkresové přílohy Kolejový plán 669,000 = 669,000 [A]
Celkové množství = 669,000 669.000000 = 669,000000 [A]_x000d_</t>
  </si>
  <si>
    <t xml:space="preserve"> KOLEJ Č. 1a 41,351 = 41,351 [A]
Celkové množství = 41,351 41.351000 = 41,351000 [A]_x000d_</t>
  </si>
  <si>
    <t>52A352</t>
  </si>
  <si>
    <t>KOLEJ 49 E1 REGENEROVANÁ, ROZD. "U", BEZSTYKOVÁ, PR. BET. BEZPODKLADNICOVÝ, UP. PRUŽNÉ</t>
  </si>
  <si>
    <t>nové pryžové podložky</t>
  </si>
  <si>
    <t xml:space="preserve"> KOLEJ Č. 3a 61,224 = 61,224 [A]
KOLEJ Č. 4 2,857 = 2,857 [B]
Celkové množství = 64,081 64.081000 = 64,081000 [A]_x000d_</t>
  </si>
  <si>
    <t xml:space="preserve">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</si>
  <si>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52A372</t>
  </si>
  <si>
    <t>KOLEJ 49 E1 REGENEROVANÁ, ROZD. "U", BEZSTYKOVÁ, PR. BET. VÝHYBKOVÝ KRÁTKÝ, UP. PRUŽNÉ</t>
  </si>
  <si>
    <t>nové pryžové podložky, nové PE podložky</t>
  </si>
  <si>
    <t xml:space="preserve"> KOLEJ Č. 4 2,400 = 2,400 [A]
Celkové množství = 2,400 2.400000 = 2,400000 [A]_x000d_</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</si>
  <si>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</si>
  <si>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52A392</t>
  </si>
  <si>
    <t>KOLEJ 49 E1 REGENEROVANÁ, ROZD. "U", BEZSTYKOVÁ, PR. BET. VÝHYBKOVÝ DLOUHÝ, UP. PRUŽNÉ</t>
  </si>
  <si>
    <t xml:space="preserve"> KOLEJ Č. 4 3,640 = 3,640 [A]
 3,640 = 3,640 [B]
Celkové množství = 7,280 7.280000 = 7,280000 [A]_x000d_</t>
  </si>
  <si>
    <t xml:space="preserve"> (50+6.640+5.019)+(50+25)+(50+44.129)+6.142; kol.č. 1a,3a,4,spojka 4-1a; odměřeno z kolejového plánu 236,930 = 236,930 [A]
Celkové množství = 236,930 236.930000 = 236,930000 [A]_x000d_</t>
  </si>
  <si>
    <t>542221</t>
  </si>
  <si>
    <t>SMĚROVÉ A VÝŠKOVÉ VYROVNÁNÍ VÝHYBKOVÉ KONSTRUKCE NA PRAŽCÍCH BETONOVÝCH DO 0,05 M</t>
  </si>
  <si>
    <t xml:space="preserve"> 49.847m, rozvinutá délka; výhybka č. 4 (1:9-300) 49,847 = 49,847 [A]
Celkové množství = 49,847 49.847000 = 49,847000 [A]_x000d_</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</si>
  <si>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</si>
  <si>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 xml:space="preserve"> (50+6.640+5.019)+(50+25)+(50+44.129)+6.142; kol.č. 1a,3a,4,spojka 4-1a; v místech napojení na stávající stav 236,930/0,6 = 394,883 [A]
Celkové množství = 394,883 394.883000 = 394,883000 [A]_x000d_</t>
  </si>
  <si>
    <t xml:space="preserve"> (50+6.640+5.019)+(50+25)+(50+44.129)+6.142; kol.č. 1a,3a,4,spojka 4-1a; v místech napojení na stávající stav 236,930 = 236,930 [A]
Celkové množství = 236,930 236.930000 = 236,930000 [A]_x000d_</t>
  </si>
  <si>
    <t xml:space="preserve"> 49.847m, rozvinutá délka; výhybka č. 4 (1:9-300); v místě napojení na stávající stav 49,847 = 49,847 [A]
Celkové množství = 49,847 49.847000 = 49,847000 [A]_x000d_</t>
  </si>
  <si>
    <t xml:space="preserve"> Všechny nově zřizované koleje. 115,112 = 115,112 [A]
Celkové množství = 115,112 115.112000 = 115,112000 [A]_x000d_</t>
  </si>
  <si>
    <t xml:space="preserve"> svar pro vložení LIS 16,000 = 16,000 [A]
Svařování kolejnicových pasů 49 E1 (S49) do BK - aluminotermicky, 1a,3a,4,spojka 4-1a 3+4+3+1 = 11,000 [B]
Svařování výhybek tvaru 49 E1 (S49) do BK - aluminotermicky, 1*14; (14 ks na výhybku do tvaru 1:14 včetně); výhybka č. 5 (1:9-300) 14 = 14,000 [C]
Celkové množství = 41,000 41.000000 = 41,000000 [A]_x000d_</t>
  </si>
  <si>
    <t xml:space="preserve"> 115.112+(50+6.64+5.019)+(50+25)+(50+44.129); všechny nově zřizované koleje + navázání 352,042 = 352,042 [A]
2*49.847m, rozvinutá délka; výhybky č. 4 a 5 (1:9-300) 99,694 = 99,694 [B]
Celkové množství = 451,736 451.736000 = 451,736000 [A]_x000d_</t>
  </si>
  <si>
    <t xml:space="preserve"> rozřez pilou pro zřízení LIS 16,000 = 16,000 [A]
Demontáž koleje 12,000 = 12,000 [B]
Celkové množství = 28,000 28.000000 = 28,000000 [A]_x000d_</t>
  </si>
  <si>
    <t>LIS 49 E1 dl. 3.4m (ve smyslu ČSN 50122-2)</t>
  </si>
  <si>
    <t xml:space="preserve"> kolej č. 4a,6, traťová kolej směr Rychnov n. K., vlečka č. 4206; viz koordinační situace a TZ 8,000 = 8,000 [A]
Celkové množství = 8,000 8.000000 = 8,000000 [A]_x000d_</t>
  </si>
  <si>
    <t>R534273</t>
  </si>
  <si>
    <t>REGENEROVANÁ J 49 1:9-300, PR. BET., UP. PRUŽNÉ VČETNĚ DEMONTÁŽE</t>
  </si>
  <si>
    <t xml:space="preserve"> Zpětně využitá výhybka č. 5 1,000 = 1,000 [A]
Celkové množství = 1,000 1.000000 = 1,000000 [A]_x000d_</t>
  </si>
  <si>
    <t xml:space="preserve">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</si>
  <si>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923131</t>
  </si>
  <si>
    <t>NÁMEZNÍK</t>
  </si>
  <si>
    <t xml:space="preserve"> 2 ks, napočteno ze situace (výh. č. 4,5) 2,000 = 2,000 [A]
Celkové množství = 2,000 2.000000 = 2,000000 [A]_x000d_</t>
  </si>
  <si>
    <t>1. Položka obsahuje:
 – dodávku a osazení vcetne nutných zemních prací a obetonování
 – odrazky nebo retroreflexní fólie
2. Položka neobsahuje:
 X
3. Zpusob merení:
Udává se pocet kusu kompletní konstrukce nebo práce.</t>
  </si>
  <si>
    <t xml:space="preserve"> Demontáž koleje na betonových pražcích 115,000 = 115,000 [A]
Celkové množství = 115,000 115.000000 = 115,000000 [A]_x000d_</t>
  </si>
  <si>
    <t xml:space="preserve"> 432,63 = 432,630 [A]
Celkové množství = 432,630 432.630000 = 432,630000 [A]_x000d_</t>
  </si>
  <si>
    <t>965821</t>
  </si>
  <si>
    <t>DEMONTÁŽ KILOMETROVNÍKU, HEKTOMETROVNÍKU, MEZNÍKU</t>
  </si>
  <si>
    <t xml:space="preserve"> 2 ks; napočteno ze situace (výh. č. 4,5), námezníky zpět do stavby 2,000 = 2,000 [A]
Celkové množství = 2,000 2.000000 = 2,000000 [A]_x000d_</t>
  </si>
  <si>
    <t>1. Položka obsahuje:
 – zahrnuje veškeré cinnosti, zarízení a materiál nutných k odstranení konstrukce
 – naložení vybouraného materiálu na dopravní prostredek
 – príplatky za ztížené podmínky pri práci v kolejišti, napr. za prekážky na strane koleje apod.
2. Položka neobsahuje:
 – odvoz vybouraného materiálu do skladu nebo na likvidaci
 – poplatky za likvidaci odpadu, nacení se položkami ze ssd 0
3. Zpusob merení:
Udává se pocet kusu kompletní konstrukce nebo práce.</t>
  </si>
  <si>
    <t xml:space="preserve"> Odstranění kolejového lože 254,900 = 254,900 [A]
Celkové množství = 254,900 254.900000 = 254,900000 [A]_x000d_</t>
  </si>
  <si>
    <t xml:space="preserve"> Odstranění kolejového lože (lokálně znečištěný štěrk mazadly z oblasti výhybek, návěstidel, ...) 35,000 = 35,000 [A]
Celkové množství = 35,000 35.000000 = 35,000000 [A]_x000d_</t>
  </si>
  <si>
    <t xml:space="preserve"> Odpad, odtěžené ŠL 518,722 = 518,722 [A]
Celkové množství = 518,722 518.722000 = 518,722000 [A]_x000d_</t>
  </si>
  <si>
    <t xml:space="preserve"> Odpad, polyetylénové  podložky 0,003 = 0,003 [A]
Celkové množství = 0,003 0.003000 = 0,003000 [A]_x000d_</t>
  </si>
  <si>
    <t xml:space="preserve"> Odpad, pryžové podložky 0,073 = 0,073 [A]
Celkové množství = 0,073 0.073000 = 0,073000 [A]_x000d_</t>
  </si>
  <si>
    <t xml:space="preserve"> Odpad, lokálně znečištěný štěrk mazadly (výhybky) 35*2,035 = 71,225 [A]
Celkové množství = 71,225 71.225000 = 71,225000 [A]_x000d_</t>
  </si>
  <si>
    <t>SO52-11-01-03.2</t>
  </si>
  <si>
    <t xml:space="preserve"> 115.112+(50+6.64+5.019)+(50+25)+(50+44.129)+6.142; všechny nově zřizované koleje + navázání 352,042 = 352,042 [A]
Celkové množství = 352,042 352.042000 = 352,042000 [A]_x000d_</t>
  </si>
  <si>
    <t>542322</t>
  </si>
  <si>
    <t>NÁSLEDNÁ ÚPRAVA SMĚROVÉHO A VÝŠKOVÉHO USPOŘÁDÁNÍ VÝHYBKOVÉ KONSTRUKCE - PRAŽCE BETONOVÉ</t>
  </si>
  <si>
    <t xml:space="preserve"> 2*49.847m, rozvinutá délka; výhybky č. 4 a 5 (1:9-300) 99,694 = 99,694 [A]
Celkové množství = 99,694 99.694000 = 99,694000 [A]_x000d_</t>
  </si>
  <si>
    <t xml:space="preserve">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</si>
  <si>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SO52-11-01-05</t>
  </si>
  <si>
    <t>VYSTROJENÍ TRATI</t>
  </si>
  <si>
    <t>923112</t>
  </si>
  <si>
    <t>KILOMETROVNÍK Z UŽITÉHO MATERIÁLU</t>
  </si>
  <si>
    <t xml:space="preserve"> stávající staničník v km 58,200 1 = 1,000 [A]
Celkové množství = 1,000 1.000000 = 1,000000 [A]_x000d_</t>
  </si>
  <si>
    <t>1. Položka obsahuje:
 – dodávku a osazení včetně nutných zemních prací a obetonování
 – případnou obnovu nátěru
 – odrazky nebo retroreflexní fólie
2. Položka neobsahuje:
 X
3. Způsob měření:
Udává se počet kusů kompletní konstrukce nebo práce.</t>
  </si>
  <si>
    <t>923121</t>
  </si>
  <si>
    <t>STANIČNÍK,ŽELEZOBET. HEKTOMETR</t>
  </si>
  <si>
    <t>KS</t>
  </si>
  <si>
    <t xml:space="preserve"> Návěst - kilometrická poloha - staničník železobetonový (ŽB hektometr ABZ 1 - 100) 3 = 3,000 [A]
Návěst - kilometrická poloha - staničník na samostatném sloupku 2 = 2,000 [B]
Celkové množství = 5,000 5.000000 = 5,000000 [A]_x000d_</t>
  </si>
  <si>
    <t>923141</t>
  </si>
  <si>
    <t>OSAZENÍ MEZNÍKU SŽ VČ.DODÁNÍ</t>
  </si>
  <si>
    <t xml:space="preserve"> Osazení mezníkú Správy železnic 20 = 20,000 [A]
Celkové množství = 20,000 20.000000 = 20,000000 [A]_x000d_</t>
  </si>
  <si>
    <t>923471</t>
  </si>
  <si>
    <t>SKLONOVNÍK</t>
  </si>
  <si>
    <t xml:space="preserve"> Návěst - klesání trati (sklonovník) - tabule 1 = 1,000 [A]
Celkové množství = 1,000 1.000000 = 1,000000 [A]_x000d_</t>
  </si>
  <si>
    <t>1. Položka obsahuje:
 – dodávku a montáž návesti v príslušném provedení na sloupek, popr. jinou podpurnou konstrukci vcetne upevnovacího a pomocného materiálu
 – protikorozní úpravu, není-li tato provedena již z výroby nebo daná vlastnostmi použitého materiálu
 – odrazky nebo retroreflexní fólie
2. Položka neobsahuje:
 – nosnou konstrukci, napr. sloupek, konzolu apod. vcetne základu a zemních prácí
3. Zpusob merení:
Udává se pocet kusu kompletní konstrukce nebo práce.</t>
  </si>
  <si>
    <t>923481</t>
  </si>
  <si>
    <t>STANIČNÍK, TABULE NA TRUB. STOŽÁRU TV</t>
  </si>
  <si>
    <t xml:space="preserve"> Návěst - kilometrická poloha - staničník umístěný na příhradovém stožáru TV (včetně uchycení) 2 = 2,000 [A]
Celkové množství = 2,000 2.000000 = 2,000000 [A]_x000d_</t>
  </si>
  <si>
    <t>923821</t>
  </si>
  <si>
    <t>SLOUPEK DN 60 PRO NÁVEST</t>
  </si>
  <si>
    <t xml:space="preserve"> Sloupek DN 60 pro návěst (včetně základu) 1 = 1,000 [A]
Sloupek DN 60 pro staničník (včetně základu) 1 = 1,000 [B]
Celkové množství = 2,000 2.000000 = 2,000000 [A]_x000d_</t>
  </si>
  <si>
    <t>1. Položka obsahuje:
 – dodání a osazení sloupku v príslušném provedení vcetne základu nebo patky a zemních prací
 – protikorozní úpravu, není-li tato provedena již z výroby nebo daná vlastnostmi použitého materiálu
2. Položka neobsahuje:
 X
3. Zpusob merení:
Udává se pocet kusu kompletní konstrukce nebo práce.</t>
  </si>
  <si>
    <t>923941</t>
  </si>
  <si>
    <t>ZAJIŠTOVACÍ ZNACKA KONZOLOVÁ (K) VCETNE OCELOVÉHO SLOUPKU</t>
  </si>
  <si>
    <t xml:space="preserve"> Koleje č. 1, 1a, 3a, 4 20 = 20,000 [A]
Celkové množství = 20,000 20.000000 = 20,000000 [A]_x000d_</t>
  </si>
  <si>
    <t>1. Položka obsahuje:
 – geodetické zamerení a kontrolu pripravenosti pro osazení znacky
 – dodávku konzolové zajištovací znacky a slopku v požadovaném provedení
 – vykopání jamky, osazení a zabetonování sloupku a upevnení podpurné konstrukce na sloupek
 – nalepení nebo uchycení zajištovací znacky a další související práce
 – všechny potrebné pomucky, stroje, náradí a pomocný materiál
 – kontrolní merení
 – vyhotovení príslušné dokumentace
2. Položka neobsahuje:
 X
3. Zpusob merení:
Udává se pocet kusu kompletní konstrukce nebo práce.</t>
  </si>
  <si>
    <t>923971</t>
  </si>
  <si>
    <t>ZAJIŠTOVACÍ ZNACKA KONZOLOVÁ (K) NA ZÁKLADU TRAKCNÍHO STOŽÁRU</t>
  </si>
  <si>
    <t xml:space="preserve"> Koleje č. 1, 1a, 3a, 4 13 = 13,000 [A]
Celkové množství = 13,000 13.000000 = 13,000000 [A]_x000d_</t>
  </si>
  <si>
    <t>1. Položka obsahuje:
 – geodetické zamerení a kontrolu pripravenosti pro osazení znacky
 – vyvrtání otvoru požadovaného prumeru, vlepení zajištovací znacky a další související práce
 – dodávku a montáž konzolové zajištovací znacky v požadovaném provedení
 – všechny potrebné pomucky, stroje, náradí a pomocný materiál
 – kontrolní merení
 – vyhotovení príslušné dokumentace
2. Položka neobsahuje:
 X
3. Zpusob merení:
Udává se pocet kusu kompletní konstrukce nebo práce.</t>
  </si>
  <si>
    <t xml:space="preserve"> Demontáž staničníku - železobetonový nebo kamenný 5 = 5,000 [A]
Celkové množství = 5,000 5.000000 = 5,000000 [A]_x000d_</t>
  </si>
  <si>
    <t>965841</t>
  </si>
  <si>
    <t>DEMONTÁŽ JAKÉKOLIV NÁVESTI</t>
  </si>
  <si>
    <t xml:space="preserve"> 2 = 2,000 [A]
stávající staničník v km 58,200 1 = 1,000 [B]
Celkové množství = 3,000 3.000000 = 3,000000 [A]_x000d_</t>
  </si>
  <si>
    <t>965842</t>
  </si>
  <si>
    <t>DEMONTÁŽ JAKÉKOLIV NÁVESTI - ODVOZ (NA LIKVIDACI ODPADU NEBO JINÉ URCENÉ MÍSTO)</t>
  </si>
  <si>
    <t xml:space="preserve"> 10,588 = 10,588 [A]
Celkové množství = 10,588 10.588000 = 10,588000 [A]_x000d_</t>
  </si>
  <si>
    <t>1. Položka obsahuje:
 – odvoz jakýmkoliv dopravním prostredkem a složení
 – prípadné prekládky na trase
2. Položka neobsahuje:
 – naložení vybouraného materiálu na dopravní prostredek (je zahrnuto ve zdrojové položce)
 – poplatky za likvidaci odpadu, nacení se položkami ze ssd 0
3. Zpusob merení:
Výmera je souctem soucinu metru krychlových tun vybouraného materiálu v puvodním stavu a jednotlivých vzdáleností v kilometrech.</t>
  </si>
  <si>
    <t>965851</t>
  </si>
  <si>
    <t>DEMONTÁŽ ZAJIŠTOVACÍ ZNACKY</t>
  </si>
  <si>
    <t xml:space="preserve"> Demontáž zajišťovacích značek 14 = 14,000 [A]
Celkové množství = 14,000 14.000000 = 14,000000 [A]_x000d_</t>
  </si>
  <si>
    <t>1. Položka obsahuje:
 – demontáž zajištovací znacky z jakékoliv nosné konstrukce
 – prípadnou demontáž sloupku vcetne základu, konzoly a jiné drobné nosné konstrukce
 – naložení vybouraného materiálu na dopravní prostredek
2. Položka neobsahuje:
 – odvoz vybouraného materiálu do skladu nebo na likvidaci
 – poplatky za likvidaci odpadu, nacení se položkami ze ssd 0
3. Zpusob merení:
Udává se pocet kusu kompletní konstrukce nebo práce.</t>
  </si>
  <si>
    <t>965852</t>
  </si>
  <si>
    <t>DEMONTÁŽ ZAJIŠTOVACÍ ZNACKY - ODVOZ (NA LIKVIDACI ODPADU NEBO JINÉ URCENÉ MÍSTO)</t>
  </si>
  <si>
    <t xml:space="preserve"> 5,6 = 5,600 [A]
Celkové množství = 5,600 5.600000 = 5,600000 [A]_x000d_</t>
  </si>
  <si>
    <t>976140</t>
  </si>
  <si>
    <t>DEMONTÁŽ SLOUPŮ NÁVĚSTI -DROBNÝCH ČÁSTÍ BETONOVÝCH</t>
  </si>
  <si>
    <t xml:space="preserve"> Demontáž sloupků návěstí 2 = 2,000 [A]
Celkové množství = 2,000 2.000000 = 2,000000 [A]_x000d_</t>
  </si>
  <si>
    <t>R015142</t>
  </si>
  <si>
    <t>908</t>
  </si>
  <si>
    <t>NEOCEŇOVAT - LIKVIDACE ODPADŮ NEKONTAMINOVANÝCH - 17 01 01 - ŽELEZOBETON NAD KUSOVITOST 400X400 MM, VČETNĚ DOPRAVY</t>
  </si>
  <si>
    <t xml:space="preserve"> Odpad 7,061 = 7,061 [A]
Celkové množství = 7,061 7.061000 = 7,061000 [A]_x000d_</t>
  </si>
  <si>
    <t>SO52-11-01-02</t>
  </si>
  <si>
    <t>VŠEOBECNÉ KONSTRUKCE A PRÁCE</t>
  </si>
  <si>
    <t>014211</t>
  </si>
  <si>
    <t>POPLATKY ZA ZEMNÍK - ORNICE</t>
  </si>
  <si>
    <t xml:space="preserve"> Nákup chybějící ornice 41,120 = 41,120 [A]
Celkové množství = 41,120 41.120000 = 41,120000 [A]_x000d_</t>
  </si>
  <si>
    <t>zahrnuje veškeré poplatky majiteli zemníku související s nákupem zeminy (nikoliv s otvírkou zemníku)</t>
  </si>
  <si>
    <t>02720.2</t>
  </si>
  <si>
    <t>POMOC PRÁCE ZŘÍZ NEBO ZAJIŠŤ REGULACI A OCHRANU DOPRAVY</t>
  </si>
  <si>
    <t>Náklady na veškeré nutné instalace, nájem a demontáž dopravního značení, či prvků pro zajištění ochrany a regulaci dopravy, na pozemních komunikacích dotčených stavbou vč. projednání s příslušnými úřady a institucemi.</t>
  </si>
  <si>
    <t xml:space="preserve"> `Dle technické zprávy, výkresových příloh projektové dokumentace,TKP staveb státních drah, výkazů materiálu projektu a tabulky kubatur projektanta.` 1.000000 = 1,000000 [A]_x000d_</t>
  </si>
  <si>
    <t>zahrnuje veškeré úroky z úveru souvisejících s výstavbou</t>
  </si>
  <si>
    <t>02730</t>
  </si>
  <si>
    <t>POMOC PRÁCE ZŘÍZ NEBO ZAJIŠŤ OCHRANU INŽENÝRSKÝCH SÍTÍ</t>
  </si>
  <si>
    <t xml:space="preserve">"Zahrnuje náklady na veškeré nutné ochrany a oprávněně požadovaná opatření vlastníkem dotčené inženýrské sítě a případné další související práce na   
obnažených nebo jiným způsobem dotčených inženýrských sítí.   
Vytyčení, případné sondy, zajištění před stavebními pracemi po dobu výstavby SO."</t>
  </si>
  <si>
    <t>zahrnuje veškeré náklady spojené s objednatelem požadovanými zarízeními</t>
  </si>
  <si>
    <t>029611</t>
  </si>
  <si>
    <t>OSTATNÍ POŽADAVKY - BOZP</t>
  </si>
  <si>
    <t xml:space="preserve">"Kompletní práce související s BOZP dle plánu BOZP v projektové dokumentaci DSP a pravidel BOZP a platných znění předpisů.   
Práce související s osvětlením staveniště, převedením pěších a pracovníků vně a přes staveniště, provizorní lávky, vodící prvky, zábradlí, oplocení, pásky atp. Kompletní soubor činností souvisejících s BOZP na staveništi."</t>
  </si>
  <si>
    <t>zahrnuje veškeré náklady spojené s objednatelem požadovaným dozorem</t>
  </si>
  <si>
    <t>ODSTRANENÍ KROVIN</t>
  </si>
  <si>
    <t xml:space="preserve"> 170,0 = 170,000 [A]
Celkové množství = 170,000 170.000000 = 170,000000 [A]_x000d_</t>
  </si>
  <si>
    <t>odstranení krovin a stromu do prumeru 100 mm
doprava drevin bez ohledu na vzdálenost
spálení na hromadách nebo štepkování</t>
  </si>
  <si>
    <t>11130</t>
  </si>
  <si>
    <t>SEJMUTÍ DRNU</t>
  </si>
  <si>
    <t>Včetně uložení na skládku (kompostárnu) a poplatků za skládku</t>
  </si>
  <si>
    <t xml:space="preserve"> 0,170*10000 = 1700,000 [A]
Celkové množství = 1700,000 1700.000000 = 1700,000000 [A]_x000d_</t>
  </si>
  <si>
    <t xml:space="preserve">vcetne vodorovné dopravy  a uložení na skládku</t>
  </si>
  <si>
    <t>17120</t>
  </si>
  <si>
    <t>ULOŽENÍ SYPANINY DO NÁSYPU A NA SKLÁDKY BEZ ZHUTNENÍ</t>
  </si>
  <si>
    <t xml:space="preserve"> Položka R12110c 27,7 = 27,700 [A]
Položka R12373sc 980,16 = 980,160 [B]
Položka R12383sc 245,04 = 245,040 [C]
Položka R12673sc 422,2 = 422,200 [D]
Uložení výkopku na trvalou skládku - sníženo o zeminu pro zpětné použití 1519,796 = 1519,796 [E]
Položka R13173sc 3 = 3,000 [F]
Položka R13273sc 3,3 = 3,300 [G]
Celkové množství = 3201,196 3201.196000 = 3201,196000 [A]_x000d_</t>
  </si>
  <si>
    <t xml:space="preserve">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</si>
  <si>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17581</t>
  </si>
  <si>
    <t>OBSYP POTRUBÍ A OBJEKTŮ Z NAKUPOVANÝCH MATERIÁLŮ</t>
  </si>
  <si>
    <t>Zásyp rýh a šachet, ŠD 16/32</t>
  </si>
  <si>
    <t xml:space="preserve"> 8*0.5; trativod A dl. 8 m; 0.5m2 plocha z PR 4,000 = 4,000 [A]
Celkové množství = 4,000 4.000000 = 4,000000 [A]_x000d_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</si>
  <si>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</si>
  <si>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17591</t>
  </si>
  <si>
    <t>OBSYP POTRUBÍ A OBJEKTU Z JINÝCH MATERIÁLU</t>
  </si>
  <si>
    <t xml:space="preserve">Zásyp rýh a šachet  - vhodný materiál z odkopávek (propustný nenamrzavý materiál)</t>
  </si>
  <si>
    <t xml:space="preserve"> 0.5*3+1.9*0.7; 50% výkopu šachet + zásyp svodu (viz část pol. č. 11 a č. 12) 2,830 = 2,830 [A]
Celkové množství = 2,830 2.830000 = 2,830000 [A]_x000d_</t>
  </si>
  <si>
    <t xml:space="preserve">položka zahrnuje:
- kompletní provedení zemní konstrukce vc. výberu vhodného materiálu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
- zemina vytlacená potrubím o DN do 180mm se od kubatury obsypu neodecítá</t>
  </si>
  <si>
    <t>18110</t>
  </si>
  <si>
    <t>ÚPRAVA PLÁNE SE ZHUTNENÍM V HORNINE TR. I</t>
  </si>
  <si>
    <t xml:space="preserve"> Úprava zemní pláně se zhuněním 4421,000 = 4421,000 [A]
Úprava pláně podloží se zhuněním 1011,100 = 1011,100 [B]
Celkové množství = 5432,100 5432.100000 = 5432,100000 [A]_x000d_</t>
  </si>
  <si>
    <t>položka zahrnuje úpravu pláne vcetne vyrovnání výškových rozdílu. Míru zhutnení urcuje projekt.</t>
  </si>
  <si>
    <t>18222</t>
  </si>
  <si>
    <t>ROZPROSTRENÍ ORNICE VE SVAHU V TL DO 0,15M</t>
  </si>
  <si>
    <t xml:space="preserve"> Rozprostření zeminy s organickou příměsí na svazích, tl. 0.15 m 458,800 = 458,800 [A]
Celkové množství = 458,800 458.800000 = 458,800000 [A]_x000d_</t>
  </si>
  <si>
    <t>položka zahrnuje:
nutné premístení ornice z docasných skládek vzdálených do 50m
rozprostrení ornice v predepsané tlouštce ve svahu pres 1:5</t>
  </si>
  <si>
    <t>18242</t>
  </si>
  <si>
    <t>ZALOŽENÍ TRÁVNÍKU HYDROOSEVEM NA ORNICI</t>
  </si>
  <si>
    <t xml:space="preserve"> 458,800 = 458,800 [A] 458.800000 = 458,800000 [A]_x000d_</t>
  </si>
  <si>
    <t>Zahrnuje dodání predepsané travní smesi, hydroosev na ornici, zalévání, první pokosení, to vše bez ohledu na sklon terénu</t>
  </si>
  <si>
    <t>18245</t>
  </si>
  <si>
    <t>ZALOŽENÍ TRÁVNÍKU ZATRAVNOVACÍ TEXTILIÍ (ROHOŽÍ)</t>
  </si>
  <si>
    <t xml:space="preserve"> Protierozní biodegradační rohož, montáž vč. kotvení 458,800 = 458,800 [A]
Celkové množství = 458,800 458.800000 = 458,800000 [A]_x000d_</t>
  </si>
  <si>
    <t>Zahrnuje dodání a položení predepsané zatravnovací textilie bez ohledu na sklon terénu, zalévání, první pokosení</t>
  </si>
  <si>
    <t>18247</t>
  </si>
  <si>
    <t>OŠETROVÁNÍ TRÁVNÍKU</t>
  </si>
  <si>
    <t>Zahrnuje pokosení se shrabáním, naložení shrabku na dopravní prostredek, s odvozem a se složením, to vše bez ohledu na sklon terénu
zahrnuje nutné zalití a hnojení</t>
  </si>
  <si>
    <t>183511</t>
  </si>
  <si>
    <t>CHEMICKÉ ODPLEVELENÍ CELOPLOŠNÉ</t>
  </si>
  <si>
    <t xml:space="preserve"> 458,800 = 458,800 [A]
Celkové množství = 458,800 458.800000 = 458,800000 [A]_x000d_</t>
  </si>
  <si>
    <t>položka zahrnuje celoplošný postrik a chemickou likvidace nežádoucích rostlin nebo jejích cástí a zabránení jejich dalšímu rustu na urovnaném volném terénu</t>
  </si>
  <si>
    <t>18600</t>
  </si>
  <si>
    <t>ZALÉVÁNÍ VODOU</t>
  </si>
  <si>
    <t xml:space="preserve"> V místě rozprostření ornice, zalévání 20 l/m2 (20*458)/1000 = 9,160 [A] 9.160000 = 9,160000 [A]_x000d_</t>
  </si>
  <si>
    <t>položka zahrnuje veškerý materiál, výrobky a polotovary, vcetne mimostaveništní a vnitrostaveništní dopravy (rovnež presuny), vcetne naložení a složení, prípadne s uložením</t>
  </si>
  <si>
    <t>18710</t>
  </si>
  <si>
    <t>OŠETRENÍ ORNICE NA SKLÁDCE</t>
  </si>
  <si>
    <t xml:space="preserve"> 27,7 = 27,700 [A]
Celkové množství = 27,700 27.700000 = 27,700000 [A]_x000d_</t>
  </si>
  <si>
    <t>Položka zahrnuje urovnání skládky do výšky max. 3m se sklony svahu 1:2 a mírnejšími, založení trávníku (event. ošetrení chemicky pred založením trávníku pri casové prodleve mezi nasypáním skládky a osetím), 1x za rok ošetrení chemicky, 2x za rok sekání.</t>
  </si>
  <si>
    <t>R12110c</t>
  </si>
  <si>
    <t>SEJMUTÍ ORNICE NEBO LESNÍ PUDY, ODVOZ NA MEZIDEPONII</t>
  </si>
  <si>
    <t xml:space="preserve"> VPaK: So 27,7 = 27,700 [A]
Celkové množství = 27,700 27.700000 = 27,700000 [A]_x000d_</t>
  </si>
  <si>
    <t>položka zahrnuje sejmutí ornice bez ohledu na tlouštku vrstvy a její vodorovnou dopravu
nezahrnuje uložení na trvalou skládku</t>
  </si>
  <si>
    <t>R12373sc</t>
  </si>
  <si>
    <t>ODKOP PRO SPOD STAVBU SILNIC A ŽELEZNIC TR. I, ODVOZ NA MEZIDEPONII</t>
  </si>
  <si>
    <t>Včetně odvozu na mezideponii v režii zhotovitele do dodavatelem určené vzdálenosti dle vhodnosti materiálu pro další použití na stavbě</t>
  </si>
  <si>
    <t xml:space="preserve"> VPaK: pol. V 1.tř. + výkop pro SC: most: 173*0.3, přejezd: 154*0.3; plochy viz část 009c, tloušťka 0.3m; uvažováno 80% 980,16 = 980,160 [A]
Celkové množství = 980,160 980.160000 = 980,160000 [A]_x000d_</t>
  </si>
  <si>
    <t xml:space="preserve">položka zahrnuje:
- položka zahrnuje svislou dopravu až po první naložení na dopravní prostředek.  Nezahrnuje další vodorovnou dopravu, uložení na skládku, poplatek za skládku, které se vykazují v položce R015***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t>
  </si>
  <si>
    <t>R12383sc</t>
  </si>
  <si>
    <t>ODKOP PRO SPOD STAVBU SILNIC A ŽELEZNIC TŘ. II, ODVOZ NA MEZIDEPONII</t>
  </si>
  <si>
    <t xml:space="preserve"> VPaK: pol. V 1.tř. + výkop pro SC: most: 173*0.3, přejezd: 154*0.3; plochy viz část 009c, tloušťka 0.3m; uvažováno 20% 245,04 = 245,040 [A]
Celkové množství = 245,040 245.040000 = 245,040000 [A]_x000d_</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</si>
  <si>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položka zahrnuje svislou dopravu až po první naložení na dopravní prostředek.  Nezahrnuje další vodorovnou dopravu, uložení na skládku, poplatek za skládku, které se vykazují v položce R015***</t>
  </si>
  <si>
    <t>R12573</t>
  </si>
  <si>
    <t>VYKOPÁVKY ZE ZEMNÍKŮ A SKLÁDEK TŘ. I VČETNĚ DOPRAVY Z MEZIDEPONIE</t>
  </si>
  <si>
    <t xml:space="preserve"> Položka 17591: 2,83 = 2,830 [A]
Položka 18222: 458,8*0,15 = 68,820 [B]
Celkové množství = 71,650 71.650000 = 71,650000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</si>
  <si>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</si>
  <si>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R12573As</t>
  </si>
  <si>
    <t>VYKOPÁVKY ZE ZEMNÍKU A SKLÁDEK TR. I - BEZ DOPRAVY</t>
  </si>
  <si>
    <t>Naložení přebytečné zeminy na mezideponii</t>
  </si>
  <si>
    <t xml:space="preserve"> Naložení přebytečné zeminy 980,16+3,33+3+422,2-133.934+245,04 = 1519,796 [A]
Celkové množství = 1519,796 1519.796000 = 1519,796000 [A]_x000d_</t>
  </si>
  <si>
    <t>R12673sc</t>
  </si>
  <si>
    <t>ZRÍZENÍ STUPNU V PODLOŽÍ NÁSYPU TR. I, ODVOZ NA MEZIDEPONII</t>
  </si>
  <si>
    <t xml:space="preserve"> VPaK: pol. Oss 1.tř. 422,2 = 422,200 [A]
Celkové množství = 422,200 422.200000 = 422,200000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</si>
  <si>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poplatek za skládku, který se vykazuje v položce R015***</t>
  </si>
  <si>
    <t>R13173sc</t>
  </si>
  <si>
    <t>HLOUBENÍ JAM ZAPAŽ I NEPAŽ TŘ. I, ODVOZ NA MEZIDEPONII</t>
  </si>
  <si>
    <t xml:space="preserve"> DN 400: 2x; 2*1.0*1.0*1.5 3,0 = 3,000 [A]
Celkové množství = 3,000 3.000000 = 3,000000 [A]_x000d_</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</si>
  <si>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položka zahrnuje svislou dopravu až po první naložení na dopravní prostředek.  Nezahrnuje další vodorovnou dopravu, uložení na skládku, poplatek za skládku, které se vykazují v položce R015***</t>
  </si>
  <si>
    <t>R13273sc</t>
  </si>
  <si>
    <t>HLOUBENÍ RÝH ŠÍŘ DO 2M PAŽ I NEPAŽ TŘ. I, , ODVOZ NA MEZIDEPONII</t>
  </si>
  <si>
    <t xml:space="preserve"> 8*0.25+1.9*0.7; plocha rýhy z PR: trativod: 0.25m2, svod: 0.7m2; délka trativodu A: 8m, délka svodu: 1.9m 3,3 = 3,300 [A]
Celkové množství = 3,300 3.300000 = 3,300000 [A]_x000d_</t>
  </si>
  <si>
    <t>R171101s</t>
  </si>
  <si>
    <t>ULOŽENÍ SYPANINY DO NÁSYPŮ - NENAMRZAVÝ MATERIÁL Z VÝZISKU ZE STAVBY SE ZHUTNĚNÍM - VČ. VEŠKERÉ MANIPULACE A DOPRAVY</t>
  </si>
  <si>
    <t xml:space="preserve"> Konstrukční vrstva násypu ze štěrkovitých zemin, výzisk ze stavby (materiál po recyklaci stávajícího ŠL) 190,596 = 190,596 [A]
Konstrukční vrstva násypu, výzisk ze stavby (vhodné zeminy z odkopávek - propustný nenamrzavý materiál) 131,104 = 131,104 [B]
Celkové množství = 321,700 321.700000 = 321,700000 [A]_x000d_</t>
  </si>
  <si>
    <t xml:space="preserve">položka zahrnuje:
- kompletní provedení zemní konstrukce vc. výberu vhodného materiálu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t>
  </si>
  <si>
    <t>ZÁKLADY</t>
  </si>
  <si>
    <t>21263</t>
  </si>
  <si>
    <t>TRATIVODY KOMPLET Z TRUB Z PLAST HMOT DN DO 150MM</t>
  </si>
  <si>
    <t xml:space="preserve"> Trativodní trubka poloděrovaná PEHD DN 150, vč. montáže 8,000 = 8,000 [A]
Celkové množství = 8,000 8.000000 = 8,000000 [A]_x000d_</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</si>
  <si>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</si>
  <si>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4</t>
  </si>
  <si>
    <t>VODOROVNÉ KONSTRUKCE</t>
  </si>
  <si>
    <t>451314</t>
  </si>
  <si>
    <t>PODKLADNÍ A VÝPLNOVÉ VRSTVY Z PROSTÉHO BETONU C25/30</t>
  </si>
  <si>
    <t xml:space="preserve"> Zvětšená kubatura betonového lože u tvárnic TZZ5 C25/30 XF2 dle vzorových řezů 0,2 m3/m 15*0,2 = 3,000 [A]
Lože pod výtokovým čelem, beton C25/30-XF2 0,100 = 0,100 [B]
Betonové lože (C25/30-XF2) pod dlažbu z lomového kamene, tl. 100 m 1*0,1 = 0,100 [C]
Celkové množství = 3,200 3.200000 = 3,200000 [A]_x000d_</t>
  </si>
  <si>
    <t xml:space="preserve">-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</si>
  <si>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45157</t>
  </si>
  <si>
    <t>PODKLADNÍ A VÝPLŇOVÉ VRSTVY Z KAMENIVA TĚŽENÉHO</t>
  </si>
  <si>
    <t xml:space="preserve"> Lože šachty DN 400: 2*1*1*0.2=0.4m3 0,400 = 0,400 [A]
Celkové množství = 0,400 0.400000 = 0,400000 [A]_x000d_</t>
  </si>
  <si>
    <t>položka zahrnuje dodávku předepsaného kameniva, mimostaveništní a vnitrostaveništní dopravu a jeho uložení
není-li v zadávací dokumentaci uvedeno jinak, jedná se o nakupovaný materiál</t>
  </si>
  <si>
    <t>465512</t>
  </si>
  <si>
    <t>DLAŽBY Z LOMOVÉHO KAMENE NA MC</t>
  </si>
  <si>
    <t>Dlažba z lomového kamene, tl. 200 mm, spárování CM20</t>
  </si>
  <si>
    <t xml:space="preserve"> 1.0m2; výtokový objekt V01 (viz část 008d) 1*0,2 = 0,200 [A]
Celkové množství = 0,200 0.200000 = 0,200000 [A]_x000d_</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</si>
  <si>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</si>
  <si>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</si>
  <si>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501101</t>
  </si>
  <si>
    <t>ZRÍZENÍ KONSTRUKCNÍ VRSTVY TELESA ŽELEZNICNÍHO SPODKU ZE ŠTERKODRTI NOVÉ</t>
  </si>
  <si>
    <t xml:space="preserve"> Podkladní vrstva, štěrkodrť - nový materiál, ŠD 0/32 kv 763,718 = 763,718 [A]
Celkové množství = 763,718 763.718000 = 763,718000 [A]_x000d_</t>
  </si>
  <si>
    <t>1. Položka obsahuje:
 – nákup a dodání šterkodrte v požadované kvalite podle zadávací dokumentace
 – ocištení podkladu, prípadne zrízení spojovací vrstvy
 – uložení šterkodrte dle predepsaného technologického predpisu
 – zrízení podkladní nebo konstrukcní vrstvy ze šterkodrte bez rozlišení šírky, pokládání vrstvy po etapách, prípadne dílcích vrstvách, vcetne pracovních spar a spoju
 – hutnení na predepsanou míru hutnení
 – prukazní zkoušky, kontrolní zkoušky a kontrolní merení
 – úpravu napojení, ukoncení a tesnení podél odvodnovacích zarízení, vpustí, šachet apod.
 – tesnení, tmelení a výpln spar a otvoru
 – ošetrení úložište po celou dobu práce v nem vc. klimatických opatrení
 – ztížení v okolí inženýrských vedení, konstrukcí a objektu a jejich docasné zajištení
 – ztížení provádení vcetne hutnení ve ztížených podmínkách a stísnených prostorech
 – úpravu povrchu vrstvy
2. Položka neobsahuje:
 X
3. Zpusob merení:
Merí se metr krychlový.</t>
  </si>
  <si>
    <t>501102</t>
  </si>
  <si>
    <t>ZŘÍZENÍ KONSTRUKČNÍ VRSTVY TĚLESA ŽELEZNIČNÍHO SPODKU ZE ŠTĚRKODRTI RECYKLOVANÉ</t>
  </si>
  <si>
    <t xml:space="preserve"> Podkladní vrstva, recyklovaná štěrkodrť, ŠD 0/32 mm 176,982 = 176,982 [A]
Celkové množství = 176,982 176.982000 = 176,982000 [A]_x000d_</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</si>
  <si>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</si>
  <si>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</si>
  <si>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ZRÍZENÍ KONSTRUKCNÍ VRSTVY TELESA ŽELEZNICNÍHO SPODKU Z GEOTEXTILIE</t>
  </si>
  <si>
    <t>5.1
V rámci zpracovaného geotechnického průzkumu nebyly u doplněných kopaných sond provedeny statické zatěžovací zkoušky a redukovaný modul přetvárnosti Eor byl stanoven na základě odborného odhadu dle zatřídění zemin a interpretace dynamické zatěžovací zkoušky. V případě zjištění nedostačující únosnosti zemní pláně ověřené během stavby by bylo nutné doplnit výztužné geosyntetikum (možnost použití při Eor,min=12 MPa (min. 60% Eo) dle ustanovení předpisu S4). 
V případě nutnosti použití výztužné geotextilie (viz kap. 5.1) se předpokládá využití výztužné geotextilie s filtrační schopností. Obecné požadavky na výztužné geotextilie jsou rovněž stanoveny v Obecných technických podmínkách „Geosyntetické výrobky v tělese železničního spodku“, charakteristiky v přepise SŽDC S4, Příloha 12. Pevnost v tahu v podélném a příčném směru při porušení min. 25 kN/m, pevnost v tahu při 2% protažení v podélném a příčném směru min. 5 kN/m, tažnost při porušení v podélném a příčném směru max. 20 %. Další požadavky na geotextilie, které zajišťují výztužný účinek konstrukce pražcového podloží, jsou stanoveny v Technických a kvalitativních podmínkách staveb státních drah a charakteristiky geotextilií pak v v přepise SŽDC S4, Příloha 12.</t>
  </si>
  <si>
    <t xml:space="preserve"> VPaK: pol. Gv 3888,400 = 3888,400 [A]
Celkové množství = 3888,400 3888.400000 = 3888,400000 [A]_x000d_</t>
  </si>
  <si>
    <t>1. Položka obsahuje:
 – nákup a dodání geosyntetika v požadované kvalite
 – ocištení a urovnání podkladu
 – uložení geosyntetika dle predepsaného technologického predpisu
 – zrízení konstrukcní vrstvy z geosyntetika bez rozlišení šírky, pokládání vrstvy po etapách, vcetne pracovních spar a spoju
 – prukazní zkoušky, kontrolní zkoušky a kontrolní merení
 – úpravu napojení, ukoncení a tesnení podél trativodu, vpustí, šachet a pod.
 – úpravu povrchu vrstvy
2. Položka neobsahuje:
 X
3. Zpusob merení:
Merí se metr ctverecný projektované nebo skutecné plochy, pricemž do výmery je již zahrnuto ztratné, presahy, prorezy.</t>
  </si>
  <si>
    <t xml:space="preserve"> VPaK: pol. Gtp 3888,400 = 3888,400 [A]
Celkové množství = 3888,400 3888.400000 = 3888,400000 [A]_x000d_</t>
  </si>
  <si>
    <t>56140</t>
  </si>
  <si>
    <t>KAMENIVO ZPEVNĚNÉ CEMENTEM</t>
  </si>
  <si>
    <t>Kamenivo stmelené cementem pro ZKPP (SC), dovoz z míchacího centra, betonárka</t>
  </si>
  <si>
    <t xml:space="preserve"> ZKPP: most: 173*0.3, přejezd: 154*0.3; plochy viz část 009c, tloušťka 0.3m 98,100 = 98,100 [A]
Celkové množství = 98,100 98.100000 = 98,100000 [A]_x000d_</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</si>
  <si>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</si>
  <si>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711111</t>
  </si>
  <si>
    <t>IZOLACE BEŽNÝCH KONSTRUKCÍ PROTI ZEMNÍ VLHKOSTI ASFALTOVÝMI NÁTERY</t>
  </si>
  <si>
    <t>Hydroizolační nátěr výtokového čela</t>
  </si>
  <si>
    <t xml:space="preserve"> 0.8+0.5+2*0.7; podstava+čelo+2 boky 2,700 = 2,700 [A]
Celkové množství = 2,700 2.700000 = 2,700000 [A]_x000d_</t>
  </si>
  <si>
    <t xml:space="preserve">položka zahrnuje:
- dodání  predepsaného izolacního materiálu
- ocištení a ošetrení podkladu, zadávací dokumentace muže zahrnout i prípadné vyspravení
- zrízení izolace jako kompletního povlaku, prípadne komplet. soustavy nebo systému podle príslušného  technolog. predpisu
- zrízení izolace i jednotlivých vrstev po etapách, vcetne pracovních spár a spoju
- úprava u okraju, rohu, hran, dilatacních i pracovních spoju, kotev, obrubníku, dilatacních zarízení, odvodnení, otvoru, neizolovaných míst a pod.
- zajištení odvodnení povrchu izolace, vcetne odvodnení nejnižších míst, pokud dokumentace pro zadání stavby nestanoví jinak
- ochrana izolace do doby zrízení definitivní ochranné vrstvy nebo konstrukce
- úprava, ocištení a ošetrení prostoru kolem izolace
- provedení požadovaných zkoušek
- nezahrnuje ochranné vrstvy, napr. geotextilii</t>
  </si>
  <si>
    <t>8</t>
  </si>
  <si>
    <t>POTRUBÍ</t>
  </si>
  <si>
    <t>87434</t>
  </si>
  <si>
    <t>POTRUBÍ Z TRUB PLASTOVÝCH ODPADNÍCH DN DO 200MM</t>
  </si>
  <si>
    <t xml:space="preserve"> Vyústění trativodu; km 58,972: 1,900 = 1,900 [A]
Celkové množství = 1,900 1.900000 = 1,900000 [A]_x000d_</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</si>
  <si>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</si>
  <si>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894846</t>
  </si>
  <si>
    <t>ŠACHTY KANALIZAČNÍ PLASTOVÉ D 400MM</t>
  </si>
  <si>
    <t xml:space="preserve"> TRATIVODNÍ ŠACHTA PLASTOVÁ PE HD DN 400 S UZAMYKATELNÝM POKLOPEM 2,000 = 2,000 [A]
Celkové množství = 2,000 2.000000 = 2,000000 [A]_x000d_</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</si>
  <si>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</si>
  <si>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89516</t>
  </si>
  <si>
    <t>DRENÁŽNÍ VÝUSŤ Z BETON DÍLCŮ</t>
  </si>
  <si>
    <t xml:space="preserve"> výtokové objekty: V01, km 58,972: 2,000 = 2,000 [A]
Celkové množství = 2,000 2.000000 = 2,000000 [A]_x000d_</t>
  </si>
  <si>
    <t xml:space="preserve">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</si>
  <si>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899523</t>
  </si>
  <si>
    <t>OBETONOVÁNÍ POTRUBÍ Z PROSTÉHO BETONU DO C16/20</t>
  </si>
  <si>
    <t>Obetonování potrubí, beton C16/20-XF0</t>
  </si>
  <si>
    <t xml:space="preserve"> 8*0.1+1.9*0.25; opěrky (trativod dl. 8m) + obetonování (svodné potrubí dl. 1.9m); 0.1m2 a 0.25m2 plochy z PR 1,275 = 1,275 [A]
Celkové množství = 1,275 1.275000 = 1,275000 [A]_x000d_</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</si>
  <si>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</si>
  <si>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OSTATNÍ KONSTRUKCE A PRÁCE</t>
  </si>
  <si>
    <t>935232</t>
  </si>
  <si>
    <t>PRÍKOPOVÉ ŽLABY Z BETON TVÁRNIC ŠÍR DO 1200MM DO BETONU TL 100MM</t>
  </si>
  <si>
    <t xml:space="preserve"> Příkopová tvárnice TZZ5, lože pod tvárnici C25/30-XF2, tl. 100 mm 15,000 = 15,000 [A]
Celkové množství = 15,000 15.000000 = 15,000000 [A]_x000d_</t>
  </si>
  <si>
    <t>položka zahrnuje:
- dodávku a uložení príkopových tvárnic predepsaného rozmeru a kvality
- dodání a rozprostrení lože z predepsaného materiálu v predepsané kvalitea v predepsané tlouštce
- veškerou manipulaci s materiálem, vnitrostaveništní i mimostaveništní dopravu
- ukoncení, patky, spárování
- merí se v metrech bežných délky osy žlabu</t>
  </si>
  <si>
    <t>R96613Asc</t>
  </si>
  <si>
    <t>BOURÁNÍ KONSTRUKCÍ Z KAMENE NA MC - BEZ DOPRAVY</t>
  </si>
  <si>
    <t xml:space="preserve"> skryté konstrukce (základy zrušených objektů, zídky, kamenné podklady): odhad 5m3 5 = 5,000 [A]
Celkové množství = 5,000 5.000000 = 5,000000 [A]_x000d_</t>
  </si>
  <si>
    <t xml:space="preserve">položka zahrnuje:
- rozbourání konstrukce bez ohledu na použitou technologii
- veškeré pomocné konstrukce (lešení a pod.)
- vlastní vybourání konstrukcí, veškerou manipulaci s vybouranou sutí a s vybouranými hmotami až po první naložení na dopravní prostředek.  Nezahrnuje další vodorovnou dopravu, uložení na skládku, poplatek za skládku, které se vykazují v položce R015*** 
- veškeré další práce plynoucí z technologického předpisu a z platných předpisů</t>
  </si>
  <si>
    <t>R96615Asc</t>
  </si>
  <si>
    <t>BOURÁNÍ KONSTRUKCÍ Z PROSTÉHO BETONU - BEZ DOPRAVY</t>
  </si>
  <si>
    <t xml:space="preserve"> skryté konstrukce (základy): odhad 5m3 5 = 5,000 [A]
Celkové množství = 5,000 5.000000 = 5,000000 [A]_x000d_</t>
  </si>
  <si>
    <t xml:space="preserve">položka zahrnuje:
- rozbourání konstrukce bez ohledu na použitou technologii
- veškeré pomocné konstrukce (lešení a pod.)
- veškerou manipulaci s vybouranou sutí a hmotami, až po první naložení na dopravní prostředek.  Nezahrnuje další vodorovnou dopravu, uložení na skládku, poplatek za skládku, které se vykazují v položce R015*** 
- veškeré další práce plynoucí z technologického predpisu a z platných predpisu</t>
  </si>
  <si>
    <t xml:space="preserve"> Uložení zemin a hor. tř.I. na skládku 1274,756*2 = 2549,512 [A]
Celkové množství = 2549,512 2549.512000 = 2549,512000 [A]_x000d_</t>
  </si>
  <si>
    <t>R015112</t>
  </si>
  <si>
    <t>902</t>
  </si>
  <si>
    <t>NEOCEŇOVAT - LIKVIDACE ODPADŮ NEKONTAMINOVANÝCH - 17 05 04 - VYTĚŽENÉ ZEMINY A HORNINY - II. TŘÍDA TĚŽITELNOSTI, VČETNĚ DOPRAVY</t>
  </si>
  <si>
    <t xml:space="preserve"> Uložení zemin a hor. tř.II. na skládku 245,040*2 = 490,080 [A]
Celkové množství = 490,080 490.080000 = 490,080000 [A]_x000d_</t>
  </si>
  <si>
    <t xml:space="preserve"> Položka R96615Asc 5*2,3 = 11,500 [A]
Celkové množství = 11,500 11.500000 = 11,500000 [A]_x000d_</t>
  </si>
  <si>
    <t xml:space="preserve"> Položka 11120 1,2 = 1,200 [A]
Celkové množství = 1,200 1.200000 = 1,200000 [A]_x000d_</t>
  </si>
  <si>
    <t>R015330</t>
  </si>
  <si>
    <t>948</t>
  </si>
  <si>
    <t>NEOCEŇOVAT - LIKVIDACE ODPADŮ NEKONTAMINOVANÝCH - 17 05 04 - KAMENNÁ SUŤ, VČETNĚ DOPRAVY</t>
  </si>
  <si>
    <t xml:space="preserve"> Položka R96613Asc 5*2,6 = 13,000 [A]
Celkové množství = 13,000 13.000000 = 13,000000 [A]_x000d_</t>
  </si>
  <si>
    <t>SO52-11-01-04</t>
  </si>
  <si>
    <t xml:space="preserve"> Položka R12373sc 290,992 = 290,992 [A]
Položka R12383sc 156,688 = 156,688 [B]
Položka R13173sc 2,925 = 2,925 [C]
Položka R13183sc 1,575 = 1,575 [D]
Položka R13273sc 19,728 = 19,728 [E]
Položka R13273sc 10,623 = 10,623 [F]
Uložení výkopku na trvalou skládku - sníženo o zeminu pro zpětné použití 306,995+168,886 = 475,881 [G]
Celkové množství = 958,412 958.412000 = 958,412000 [A]_x000d_</t>
  </si>
  <si>
    <t>Zásyp rýh a šachet, ŠD fr. 16/32</t>
  </si>
  <si>
    <t xml:space="preserve"> rýhy: 79*0.50=39.5m3 (délka*plocha); šachty: 50% výkopu šachet: 4.5/2=2.25m3; Celkem: 39.5+2.25=41.75m3 41,750 = 41,750 [A]
Celkové množství = 41,750 41.750000 = 41,750000 [A]_x000d_</t>
  </si>
  <si>
    <t>Zásyp ostatní - zásyp příčných svodů (vyzískaný materiál z odkopávek)</t>
  </si>
  <si>
    <t xml:space="preserve"> 13.3*0.5; délka příčného svodu*plocha z PR 6,650 = 6,650 [A]
Celkové množství = 6,650 6.650000 = 6,650000 [A]_x000d_</t>
  </si>
  <si>
    <t xml:space="preserve"> Úprava zemní pláně se zhuněním 708,000 = 708,000 [A]
Celkové množství = 708,000 708.000000 = 708,000000 [A]_x000d_</t>
  </si>
  <si>
    <t xml:space="preserve"> (12.1+19.7)*4.7+(12.2+19.6)*3.2+(12.3+39.4)*3.8; vypočteno z délek úprav spodku a ploch z příčných řezů - k.4: 4.7m2, k.1a: 3.2m2, k.3a: 3.8m2; odpovídá cca 65% plochy z PR 290,992 = 290,992 [A]
Celkové množství = 290,992 290.992000 = 290,992000 [A]_x000d_</t>
  </si>
  <si>
    <t xml:space="preserve"> (12.1+19.7)*4.7+(12.2+19.6)*3.2+(12.3+39.4)*3.8; vypočteno z délek úprav spodku a ploch z příčných řezů - k.4: 4.7m2, k.1a: 3.2m2, k.3a: 3.8m2; odpovídá cca 35% plochy z PR 156,688 = 156,688 [A]
Celkové množství = 156,688 156.688000 = 156,688000 [A]_x000d_</t>
  </si>
  <si>
    <t xml:space="preserve"> Položka 17591: 6,65 = 6,650 [A]
Celkové množství = 6,650 6.650000 = 6,650000 [A]_x000d_</t>
  </si>
  <si>
    <t>VYKOPÁVKY ZE ZEMNÍKU A SKLÁDEK TR. I a II - BEZ DOPRAVY</t>
  </si>
  <si>
    <t xml:space="preserve"> Naložení přebytečné zeminy 306,995+168,886 = 475,881 [A]
Celkové množství = 475,881 475.881000 = 475,881000 [A]_x000d_</t>
  </si>
  <si>
    <t xml:space="preserve"> DN 400: 3x; 3*1.0*1.0*1.5; uvažováno cca 65% objemu 2,925 = 2,925 [A]
Celkové množství = 2,925 2.925000 = 2,925000 [A]_x000d_</t>
  </si>
  <si>
    <t>R13183sc</t>
  </si>
  <si>
    <t>HLOUBENÍ JAM ZAPAŽ I NEPAŽ TŘ II, ODVOZ NA MEZIDEPONII</t>
  </si>
  <si>
    <t xml:space="preserve"> DN 400: 3x; 3*1.0*1.0*1.5; uvažováno cca 35% objemu 1,575 = 1,575 [A]
Celkové množství = 1,575 1.575000 = 1,575000 [A]_x000d_</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</si>
  <si>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položka zahrnuje svislou dopravu až po první naložení na dopravní prostředek.  Nezahrnuje další vodorovnou dopravu, uložení na skládku, poplatek za skládku, které se vykazují v položce R015***</t>
  </si>
  <si>
    <t>HLOUBENÍ RÝH ŠÍŘ DO 2M PAŽ I NEPAŽ TŘ. I, ODVOZ NA MEZIDEPONII</t>
  </si>
  <si>
    <t xml:space="preserve"> 79*0.30+13.3*0.50; plocha rýhy z PR: trativod: 0.30m2, svod: 0.50m2; délka trativodů: 79m, délka svodu: 13.3m; odpovídá cca 65% plochy z PR 19,728 = 19,728 [A]
Celkové množství = 19,728 19.728000 = 19,728000 [A]_x000d_</t>
  </si>
  <si>
    <t>R13283sc</t>
  </si>
  <si>
    <t>HLOUBENÍ RÝH ŠÍŘ DO 2M PAŽ I NEPAŽ TŘ. II, ODVOZ NA MEZIDEPONII</t>
  </si>
  <si>
    <t xml:space="preserve"> 79*0.30+13.3*0.50; plocha rýhy z PR: trativod: 0.30m2, svod: 0.50m2; délka trativodů: 79m, délka svodu: 13.3m; odpovídá cca 35% plochy z PR 10,623 = 10,623 [A]
Celkové množství = 10,623 10.623000 = 10,623000 [A]_x000d_</t>
  </si>
  <si>
    <t xml:space="preserve"> Trativodní trubka poloděrovaná PEHD DN 150, vč. montáže 11+34+34 = 79,000 [A]
Celkové množství = 79,000 79.000000 = 79,000000 [A]_x000d_</t>
  </si>
  <si>
    <t>289971</t>
  </si>
  <si>
    <t>OPLÁŠTENÍ (ZPEVNENÍ) Z GEOTEXTILIE</t>
  </si>
  <si>
    <t xml:space="preserve"> Geotextílie filtrační a separační - opláštění trativodů 79*2,6 = 205,400 [A]
Celkové množství = 205,400 205.400000 = 205,400000 [A]_x000d_</t>
  </si>
  <si>
    <t>Položka zahrnuje:
- dodávku predepsané geotextilie
- úpravu, ocištení a ochranu podkladu
- prichycení k podkladu, prípadne zatížení
- úpravy spoju a zajištení okraju
- úpravy pro odvodnení
- nutné presahy
- mimostaveništní a vnitrostaveništní dopravu</t>
  </si>
  <si>
    <t>451313</t>
  </si>
  <si>
    <t>PODKLADNÍ A VÝPLŇOVÉ VRSTVY Z PROSTÉHO BETONU C16/20</t>
  </si>
  <si>
    <t>Lože pod potrubí a šachty, beton C16/20-XF0</t>
  </si>
  <si>
    <t>&lt;vv&gt;&lt;r&gt;&lt;t&gt;&lt;vv&gt;&lt;r&gt;&lt;t&gt;&lt;vv&gt;&lt;r&gt;&lt;t&gt;trativody se sklonem &lt;5%: 62m, odměřeno ze situace a odečtení obetonovaného obtoku TV a prostupu atyp základem; 62*0.6*0.1=3.7m3 3,720 = 3,720 [A]
Celkové množství = 3,720 &lt;/t&gt;&lt;v&gt;3.720000&lt;/v&gt;&lt;vy&gt;A&lt;/vy&gt;&lt;/r&gt;&lt;/vv&gt; &lt;/t&gt;&lt;v&gt;3.720000&lt;/v&gt;&lt;vy&gt;A&lt;/vy&gt;&lt;/r&gt;&lt;/vv&gt; &lt;/t&gt;&lt;v&gt;3.720000&lt;/v&gt;&lt;vy&gt;A&lt;/vy&gt;&lt;/r&gt;&lt;/vv&gt; 3.720000 = 3,720000 [A]_x000d_</t>
  </si>
  <si>
    <t>Betonové lože (C25/30-XF2) pod dlažbu z lomového kamene, tl. 0,10 m</t>
  </si>
  <si>
    <t xml:space="preserve"> 2 m2; výtok příčného svodu v km 58,169: 2*0,1 = 0,200 [A]
Celkové množství = 0,200 0.200000 = 0,200000 [A]_x000d_</t>
  </si>
  <si>
    <t xml:space="preserve"> šachty: DN 400: 3*1*1*0.2=0.6m3 0,600 = 0,600 [A]
Celkové množství = 0,600 0.600000 = 0,600000 [A]_x000d_</t>
  </si>
  <si>
    <t xml:space="preserve"> 2 m2; výtok příčného svodu v km 58,169: 2*0,2 = 0,400 [A]
Celkové množství = 0,400 0.400000 = 0,400000 [A]_x000d_</t>
  </si>
  <si>
    <t xml:space="preserve"> Podkladní vrstva, štěrkodrť - nový materiál, ŠD 0/32 kv (176,5+386,9)*0,32 = 180,288 [A]
Celkové množství = 180,288 180.288000 = 180,288000 [A]_x000d_</t>
  </si>
  <si>
    <t xml:space="preserve"> (176.5+386.9)*0.30; plocha ZKPP * tloušťka vrstvy (176,5+386,9)*0,3 = 169,020 [A]
Celkové množství = 169,020 169.020000 = 169,020000 [A]_x000d_</t>
  </si>
  <si>
    <t xml:space="preserve"> 13.3m; příčný svod v km 58.169: 13,300 = 13,300 [A]
Celkové množství = 13,300 13.300000 = 13,300000 [A]_x000d_</t>
  </si>
  <si>
    <t>TRATIVODNÍ ŠACHTA PLASTOVÁ PE HD DN 400 S UZAMYKATELNÝM POKLOPEM</t>
  </si>
  <si>
    <t xml:space="preserve"> trativodní šachty Š14, Š15 a Š16: 3,000 = 3,000 [A]
Celkové množství = 3,000 3.000000 = 3,000000 [A]_x000d_</t>
  </si>
  <si>
    <t xml:space="preserve"> svodné potrubí: 13.3m; obtok TV: 12m (opěrky); prostup atyp základem: 5m (opěrky); celkem: 13.3*0.25+12*0.1+5*0.1 = 5.0m3; 0.1m2 a 0.25m2 - plochy z PR, délky odměřeny v situaci 5,025 = 5,025 [A]
Celkové množství = 5,025 5.025000 = 5,025000 [A]_x000d_</t>
  </si>
  <si>
    <t>96687</t>
  </si>
  <si>
    <t>VYBOURÁNÍ ULIČNÍCH VPUSTÍ KOMPLETNÍCH</t>
  </si>
  <si>
    <t xml:space="preserve"> Odstranění trativodní šachty z plastů DN 400 3,000 = 3,000 [A]
Celkové množství = 3,000 3.000000 = 3,000000 [A]_x000d_</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</si>
  <si>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R015*** (s výjimkou malého množství bouraného materiálu, kde je možné poplatek zahrnout do jednotkové ceny bourání – tento fakt musí být uveden v doplňujícím textu k položce)</t>
  </si>
  <si>
    <t>969233</t>
  </si>
  <si>
    <t>VYBOURÁNÍ POTRUBÍ DN DO 150MM KANALIZAČ</t>
  </si>
  <si>
    <t>Odstranění trativodní trubky PEHD DN 150</t>
  </si>
  <si>
    <t xml:space="preserve"> 8+34+34m; odměřeno ze situace DSPS 76,000 = 76,000 [A]
Celkové množství = 76,000 76.000000 = 76,000000 [A]_x000d_</t>
  </si>
  <si>
    <t>- položka zahrnuje veškerou manipulaci s vybouranou sutí a hmotami včetně uložení na skládku. Nezahrnuje poplatek za skládku, který se vykazuje v položce R015**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</si>
  <si>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969234</t>
  </si>
  <si>
    <t>VYBOURÁNÍ POTRUBÍ DN DO 200MM KANALIZAČ</t>
  </si>
  <si>
    <t>Odstranění trubky svodného potrubí PEHD DN 200</t>
  </si>
  <si>
    <t xml:space="preserve"> 13.3m; odměřeno ze situace DSPS 13,300 = 13,300 [A]
Celkové množství = 13,300 13.300000 = 13,300000 [A]_x000d_</t>
  </si>
  <si>
    <t xml:space="preserve"> skryté konstrukce (základy zrušených objektů, zídky, kamenné podklady): odhad 5m3 3 = 3,000 [A]
Celkové množství = 3,000 3.000000 = 3,000000 [A]_x000d_</t>
  </si>
  <si>
    <t xml:space="preserve"> skryté konstrukce (základy): odhad 5m3 3 = 3,000 [A]
Celkové množství = 3,000 3.000000 = 3,000000 [A]_x000d_</t>
  </si>
  <si>
    <t>R97817sc</t>
  </si>
  <si>
    <t>ODSTRANĚNÍ SEPARAČNÍ GEOTEXTILIE</t>
  </si>
  <si>
    <t>Cena zahrnuje dopravu na skládku a poplatek za skládku</t>
  </si>
  <si>
    <t xml:space="preserve"> 571 = 571,000 [A]
Celkové množství = 571,000 571.000000 = 571,000000 [A]_x000d_</t>
  </si>
  <si>
    <t>Položka zahrnuje:
- položka zahrnuje veškeré práce plynoucí z technologického předpisu a z platných předpisů
- veškerou manipulaci s vybouranou sutí a hmotami včetně uložení na skládku.</t>
  </si>
  <si>
    <t xml:space="preserve"> Uložení zemin a hor. tř.I. na skládku 306,995*2 = 613,990 [A]
Celkové množství = 613,990 613.990000 = 613,990000 [A]_x000d_</t>
  </si>
  <si>
    <t xml:space="preserve"> Uložení zemin a hor. tř.II. na skládku 168,886*2 = 337,772 [A]
Celkové množství = 337,772 337.772000 = 337,772000 [A]_x000d_</t>
  </si>
  <si>
    <t xml:space="preserve"> Položka R96615Asc 3*2,3 = 6,900 [A]
Celkové množství = 6,900 6.900000 = 6,900000 [A]_x000d_</t>
  </si>
  <si>
    <t xml:space="preserve"> Položka 96687: 60/1000 = 0,060 [A]
Položka 969233: 152/1000 = 0,152 [B]
oložka 96935: 60/1000 = 0,060 [C]
Celkové množství = 0,272 0.272000 = 0,272000 [A]_x000d_</t>
  </si>
  <si>
    <t xml:space="preserve"> Položka R96613Asc 3*2,6 = 7,800 [A]
Celkové množství = 7,800 7.800000 = 7,800000 [A]_x000d_</t>
  </si>
  <si>
    <t>SO52-13-01-01.1</t>
  </si>
  <si>
    <t>02720</t>
  </si>
  <si>
    <t>POMOC PRÁCE ZRÍZ NEBO ZAJIŠT REGULACI A OCHRANU DOPRAVY</t>
  </si>
  <si>
    <t xml:space="preserve">Položka zahrnuje montáž, pronájem a demontáž vč. dílčích přesunů a údržby kompletního dopravně - inženýrského značení pro stavbu dle projektové dokumentace a  aktuálních požadavků na provedení a kvalitu dle provozních směrnic, TP, typových dopravně inženýrských opatření apod. Nabídková cena je limitní a bude čerpána se souhlasem TDI.</t>
  </si>
  <si>
    <t xml:space="preserve"> 1 = 1,000 [A]
Celkové množství = 1,000 1.000000 = 1,000000 [A]_x000d_</t>
  </si>
  <si>
    <t>113765</t>
  </si>
  <si>
    <t>FRÉZOVÁNÍ DRÁŽKY PRŮŘEZU DO 600MM2 V ASFALTOVÉ VOZOVCE</t>
  </si>
  <si>
    <t xml:space="preserve"> 8,02 = 8,020 [A]
Celkové množství = 8,020 8.020000 = 8,020000 [A]_x000d_</t>
  </si>
  <si>
    <t>Položka zahrnuje veškerou manipulaci s vybouranou sutí a s vybouranými hmotami vč. uložení na skládku.</t>
  </si>
  <si>
    <t xml:space="preserve"> Položka R12110c 9,99 = 9,990 [A]
Celkové množství = 9,990 9.990000 = 9,990000 [A]_x000d_</t>
  </si>
  <si>
    <t>17180</t>
  </si>
  <si>
    <t>ULOŽENÍ SYPANINY DO NÁSYPU Z NAKUPOVANÝCH MATERIÁLU</t>
  </si>
  <si>
    <t xml:space="preserve"> násyp aktivní zóny 10,42 = 10,420 [A]
Celkové množství = 10,420 10.420000 = 10,420000 [A]_x000d_</t>
  </si>
  <si>
    <t xml:space="preserve">položka zahrnuje:
- kompletní provedení zemní konstrukce (násypového telesa vcetne aktivní zóny)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rucní hutnení a výpln jam a prohlubní v podloží
- úprava, ocištení, ochrana a zhutnení podloží
- svahování, hutnení a uzavírání povrchu svahu
- zrízení lavic na svazích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</si>
  <si>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 xml:space="preserve"> zhutnění pláně na min. 45 MPa 68,09 = 68,090 [A]
Celkové množství = 68,090 68.090000 = 68,090000 [A]_x000d_</t>
  </si>
  <si>
    <t>18232</t>
  </si>
  <si>
    <t>ROZPROSTRENÍ ORNICE V ROVINE V TL DO 0,15M</t>
  </si>
  <si>
    <t xml:space="preserve"> 12,25 = 12,250 [A]
Celkové množství = 12,250 12.250000 = 12,250000 [A]_x000d_</t>
  </si>
  <si>
    <t>položka zahrnuje:
nutné premístení ornice z docasných skládek vzdálených do 50m
rozprostrení ornice v predepsané tlouštce v rovine a ve svahu do 1:5</t>
  </si>
  <si>
    <t>18241</t>
  </si>
  <si>
    <t>ZALOŽENÍ TRÁVNÍKU RUCNÍM VÝSEVEM</t>
  </si>
  <si>
    <t>Zahrnuje dodání predepsané travní smesi, její výsev na ornici, zalévání, první pokosení, to vše bez ohledu na sklon terénu</t>
  </si>
  <si>
    <t xml:space="preserve"> 12,25*0,05 = 0,613 [A]
Celkové množství = 0,613 0.613000 = 0,613000 [A]_x000d_</t>
  </si>
  <si>
    <t xml:space="preserve"> 9,99 = 9,990 [A]
Celkové množství = 9,990 9.990000 = 9,990000 [A]_x000d_</t>
  </si>
  <si>
    <t>R11313Asc</t>
  </si>
  <si>
    <t>ODSTRANENÍ KRYTU ZPEVNENÝCH PLOCH S ASFALTOVÝM POJIVEM - BEZ DOPRAVY</t>
  </si>
  <si>
    <t xml:space="preserve"> DEMONTÁŽ - přejezdová konstrukce 0,66 = 0,660 [A]
DEMONTÁŽ - pozemní komunikace 7,87 = 7,870 [B]
Celkové množství = 8,530 8.530000 = 8,530000 [A]_x000d_</t>
  </si>
  <si>
    <t xml:space="preserve">- veškerou manipulaci s vybouranou sutí a hmotami, až po první naložení na dopravní prostředek.  Nezahrnuje další vodorovnou dopravu, uložení na skládku, poplatek za skládku, které se vykazují v položce R015***</t>
  </si>
  <si>
    <t>R11332Asc</t>
  </si>
  <si>
    <t>ODSTRANENÍ PODKLADU ZPEVNENÝCH PLOCH Z KAMENIVA NESTMELENÉHO - BEZ DOPRAVY</t>
  </si>
  <si>
    <t xml:space="preserve"> odtěžení materiálu - podkladní vrstvy 8,66 = 8,660 [A]
Celkové množství = 8,660 8.660000 = 8,660000 [A]_x000d_</t>
  </si>
  <si>
    <t>SEJMUTÍ ORNICE NEBO LESNÍ PUDY</t>
  </si>
  <si>
    <t xml:space="preserve"> Sejmutí ornice - odvoz na mezideponii 3,19 = 3,190 [A]
Celkové množství = 3,190 3.190000 = 3,190000 [A]_x000d_</t>
  </si>
  <si>
    <t xml:space="preserve"> Ornice 12,25*0,15 = 1,838 [A]
Celkové množství = 1,838 1.838000 = 1,838000 [A]_x000d_</t>
  </si>
  <si>
    <t>Doprava se vykazuje v položce R015***</t>
  </si>
  <si>
    <t xml:space="preserve"> Odstraněné konstrukční vrstvy 17,19 = 17,190 [A]
Celkové množství = 17,190 17.190000 = 17,190000 [A]_x000d_</t>
  </si>
  <si>
    <t>položka zahrnuje:
-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rucní vykopávky, odstranení korenu a napadávek
- pažení, vzeprení a rozeprení vc. prepažování (vyjma štetových sten)
- úpravu, ochranu a ocištení dna, základové spáry, sten a svahu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položka nezahrnuje:
- práce spojené s otvírkou zemníku</t>
  </si>
  <si>
    <t>27212</t>
  </si>
  <si>
    <t>ZÁKLADY Z DÍLCU ŽELEZOBETONOVÝCH</t>
  </si>
  <si>
    <t xml:space="preserve"> prefabrikovaný betonový základ, š. 1 500 mm 0,96 = 0,960 [A]
Celkové množství = 0,960 0.960000 = 0,960000 [A]_x000d_</t>
  </si>
  <si>
    <t xml:space="preserve">- dodání  dílce  požadovaného  tvaru  a  vlastností,  jeho  skladování,  doprava  a  osazení  do  definitivní polohy, vcetne komplexní technologie výroby a montáže dílcu, ošetrení a ochrana dílcu,
- u dílcu železobetonových a predpjatých veškerá výztuž, prípadne i tuhé kovové prvky a závesná oka,
- úpravy a zarízení pro uložení a transport dílce,
- veškeré požadované úpravy dílcu, vcetne doplnkových konstrukcí a vybavení,
- sestavení dílce na stavbe vcetne montážních zarízení, plošin a prahu a pod.,
- výpln, tesnení a tmelení spár a spoju,
- ocištení a ošetrení úložných ploch,
- zednické výpomoce pro montáž dílcu,
- oznacení dílce výrobním štítkem nebo jiným zpusobem,
- úpravy dílce pro dodržení požadované presnosti jeho osazení, vcetne prípadných merení,
- veškerá zarízení pro zajištení stability v každém okamžiku,
- další práce dané prípadne specifikací k príslušnému prefabrik. dílci (úprava pohledových ploch, príp. rubových ploch, osazení merících zarízení, zkoušení a merení dílcu a pod.).</t>
  </si>
  <si>
    <t>SVISLÉ KONSTRUKCE</t>
  </si>
  <si>
    <t>31112</t>
  </si>
  <si>
    <t>ZDI A STENY PODPER A VOLNÉ Z DÍLCU ŽELBET</t>
  </si>
  <si>
    <t xml:space="preserve"> prefabrikovaná závěrná zídka vnější; š. 1 200 mm 0,72 = 0,720 [A]
Celkové množství = 0,720 0.720000 = 0,720000 [A]_x000d_</t>
  </si>
  <si>
    <t xml:space="preserve">- dodání dílce požadovaného  tvaru a vlastností, jeho skladování, doprava a osazení do definitivní polohy, vcetne komplexní technologie výroby a montáže dílcu, ošetrení a ochrana dílcu,
- u dílcu železobetonových a predpjatých veškerá výztuž, prípadne i tuhé kovové prvky a závesná oka,
- úpravy a zarízení pro uložení a transport dílce,
- veškeré požadované úpravy dílcu, vcetne doplnkových konstrukcí a vybavení,
- sestavení dílce na stavbe vcetne montážních zarízení, plošin a prahu a pod.,
- výpln, tesnení a tmelení spár a spoju,
- ocištení a ošetrení úložných ploch,
- zednické výpomoce pro montáž dílcu,
- oznacení dílce výrobním štítkem nebo jiným zpusobem,
- úpravy dílce pro dodržení požadované presnosti jeho osazení, vcetne prípadných merení,
- veškerá zarízení pro zajištení stability v každém okamžiku,
- další práce dané prípadne specifikací k príslušnému prefabrik. dílci (úprava pohledových ploch, príp. rubových ploch, osazení merících zarízení, zkoušení a merení dílcu a pod.)</t>
  </si>
  <si>
    <t xml:space="preserve"> podkladní beton C25/30 tl. 100 mm - přejezd a přechod 0,28 = 0,280 [A]
Celkové množství = 0,280 0.280000 = 0,280000 [A]_x000d_</t>
  </si>
  <si>
    <t>45145</t>
  </si>
  <si>
    <t>PODKL A VÝPLN VRSTVY Z MALTY CEMENTOVÉ</t>
  </si>
  <si>
    <t xml:space="preserve"> kladečská malta 0,14 = 0,140 [A]
Celkové množství = 0,140 0.140000 = 0,140000 [A]_x000d_</t>
  </si>
  <si>
    <t>Položka zahrnuje veškerý materiál, výrobky a polotovary, vcetne mimostaveništní a vnitrostaveništní dopravy (rovnež presuny), vcetne naložení a složení, prípadne s uložením.</t>
  </si>
  <si>
    <t>56313</t>
  </si>
  <si>
    <t>VOZOVKOVÉ VRSTVY Z MECHANICKY ZPEVNĚNÉHO KAMENIVA TL. DO 150MM</t>
  </si>
  <si>
    <t xml:space="preserve"> mechanicky zpevněné kamenivo MZK (tl. 150 mm) 66,85 = 66,850 [A]
Celkové množství = 66,850 66.850000 = 66,850000 [A]_x000d_</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</si>
  <si>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</si>
  <si>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</si>
  <si>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</si>
  <si>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 xml:space="preserve"> štěrkodrť ŠDa (tl. 200 mm) 68,09 = 68,090 [A]
Celkové množství = 68,090 68.090000 = 68,090000 [A]_x000d_</t>
  </si>
  <si>
    <t>56931</t>
  </si>
  <si>
    <t>ZPEVNĚNÍ KRAJNIC ZE ŠTĚRKODRTI TL. DO 50MM</t>
  </si>
  <si>
    <t xml:space="preserve"> zpevnění krajnice ŠD (tl. 0,05 m) 15,10 = 15,100 [A]
Celkové množství = 15,100 15.100000 = 15,100000 [A]_x000d_</t>
  </si>
  <si>
    <t>- dodání kameniva předepsané kvality a zrnitosti
- rozprostření a zhutnění vrstvy v předepsané tloušťce
- zřízení vrstvy bez rozlišení šířky, pokládání vrstvy po etapách</t>
  </si>
  <si>
    <t>572123</t>
  </si>
  <si>
    <t>INFILTRACNÍ POSTRIK Z EMULZE DO 1,0KG/M2</t>
  </si>
  <si>
    <t>infiltrační postřik PI, E 0,6 kg/m2</t>
  </si>
  <si>
    <t xml:space="preserve"> 64,37 = 64,370 [A]
Celkové množství = 64,370 64.370000 = 64,370000 [A]_x000d_</t>
  </si>
  <si>
    <t>- dodání všech predepsaných materiálu pro postriky v predepsaném množství
- provedení dle predepsaného technologického predpisu
- zrízení vrstvy bez rozlišení šírky, pokládání vrstvy po etapách
- úpravu napojení, ukoncení</t>
  </si>
  <si>
    <t>572213</t>
  </si>
  <si>
    <t>SPOJOVACÍ POSTRIK Z EMULZE DO 0,5KG/M2</t>
  </si>
  <si>
    <t xml:space="preserve"> spojovací postřik PS, E 0,3 kg/m2 61,90 = 61,900 [A]
Celkové množství = 61,900 61.900000 = 61,900000 [A]_x000d_</t>
  </si>
  <si>
    <t>574A33</t>
  </si>
  <si>
    <t>ASFALTOVÝ BETON PRO OBRUSNÉ VRSTVY ACO 11 TL. 40MM</t>
  </si>
  <si>
    <t xml:space="preserve"> 61,90 = 61,900 [A]
Celkové množství = 61,900 61.900000 = 61,900000 [A]_x000d_</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</si>
  <si>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</si>
  <si>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574E76</t>
  </si>
  <si>
    <t>ASFALTOVÝ BETON PRO PODKLADNÍ VRSTVY ACP 16+, 16S TL. 80MM</t>
  </si>
  <si>
    <t>921112</t>
  </si>
  <si>
    <t>ŽELEZNICNÍ PREJEZD CELOPRYŽOVÝ NA BETONOVÝCH PRAŽCÍCH</t>
  </si>
  <si>
    <t xml:space="preserve"> vnitřní pryžový přejezový panel s nosiči; š. 1 200 mm, dl. 1 300 mm - nový 8,61 = 8,610 [A]
vnější pryžový přejezový panel s nosiči; š. 1 200 mm, dl. 910 mm - nový 10,80 = 10,800 [B]
Celkové množství = 19,410 19.410000 = 19,410000 [A]_x000d_</t>
  </si>
  <si>
    <t>1. Položka obsahuje:
 – úpravu a hutnení podloží prejezdové konstrukce
 – dodávku prejezdové konstrukce s veškerými prvky a cástmi daného typu prejezdové konstrukce vcetne záverných zídek a jejich betonového základu dle odpovídajících vzorových listu a TKP
 – montáž prejezdové konstrukce z dílu a soucástí na míste pri prerušení železnicního a silnicního provozu
 – speciální montážní náradí, závesné zarízení
 – ochranné nábehy, koncové i mezilehlé zarážky, podélnou fixaci atd.
 – príplatky za ztížené podmínky vyskytující se pri zrízení prejezdu, napr. za prekážky na strane koleje ap.
2. Položka neobsahuje:
 – zrízení, pronájem a odstranení dopravního znacení objízdné trasy
 – úpravy koleje (napr. posun pražcu, doplnení kolejového lože, smerová a výšková úprava)
 – silnicní panely v prechodu teles
 – prahovou vpust
3. Zpusob merení:
Merí se pudorysná plocha (pojízdná nebo pochozí) vlastní prejezdové konstrukce tvorené daným systémem. kolejnice a žlábky se z plochy neodecítají. Do plochy se nezapocítávají ochranné klíny, prahové vpusti apod.</t>
  </si>
  <si>
    <t>931325</t>
  </si>
  <si>
    <t>TESNENÍ DILATAC SPAR ASF ZÁLIVKOU MODIFIK PRUR DO 600MM2</t>
  </si>
  <si>
    <t xml:space="preserve"> asfaltová zálivka za horka (mezi přejezd/komunikaci) 8,02 = 8,020 [A]
Celkové množství = 8,020 8.020000 = 8,020000 [A]_x000d_</t>
  </si>
  <si>
    <t>položka zahrnuje dodávku a osazení predepsaného materiálu, ocištení ploch spáry pred úpravou, ocištení okolí spáry po úprave
nezahrnuje tesnící profil</t>
  </si>
  <si>
    <t>966187</t>
  </si>
  <si>
    <t>DEMONTÁŽ KONSTRUKCÍ KOVOVÝCH S ODVOZEM DO 16KM</t>
  </si>
  <si>
    <t xml:space="preserve"> kolejnice ze žlábků 337,32/1000 = 0,337 [A]
Celkové množství = 0,337 0.337000 = 0,337000 [A]_x000d_</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</si>
  <si>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</si>
  <si>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Položka R11332Asc 8,66*1,9 = 16,454 [A]
Celkové množství = 16,454 16.454000 = 16,454000 [A]_x000d_</t>
  </si>
  <si>
    <t xml:space="preserve"> Položka R11313Asc 8,53*2,4 = 20,472 [A]
Celkové množství = 20,472 20.472000 = 20,472000 [A]_x000d_</t>
  </si>
  <si>
    <t>SO52-13-01-01.2</t>
  </si>
  <si>
    <t xml:space="preserve"> Položka R12110c 3,19 = 3,190 [A]
Celkové množství = 3,190 3.190000 = 3,190000 [A]_x000d_</t>
  </si>
  <si>
    <t xml:space="preserve"> násyp aktivní zóny 2,88 = 2,880 [A]
Celkové množství = 2,880 2.880000 = 2,880000 [A]_x000d_</t>
  </si>
  <si>
    <t xml:space="preserve"> zhutnění pláně na min. 45 MPa 20,99 = 20,990 [A]
Celkové množství = 20,990 20.990000 = 20,990000 [A]_x000d_</t>
  </si>
  <si>
    <t xml:space="preserve"> 2,15 = 2,150 [A]
Celkové množství = 2,150 2.150000 = 2,150000 [A]_x000d_</t>
  </si>
  <si>
    <t xml:space="preserve"> 2,15*0,05 = 0,108 [A]
Celkové množství = 0,108 0.108000 = 0,108000 [A]_x000d_</t>
  </si>
  <si>
    <t xml:space="preserve"> 3,19 = 3,190 [A]
Celkové množství = 3,190 3.190000 = 3,190000 [A]_x000d_</t>
  </si>
  <si>
    <t xml:space="preserve"> odstranění nezpevněné vozovky 2,48 = 2,480 [A]
odtěžení materiálu - podkladní vrstvy 2,73 = 2,730 [B]
Celkové množství = 5,210 5.210000 = 5,210000 [A]_x000d_</t>
  </si>
  <si>
    <t xml:space="preserve"> Ornice 2,15*0,15 = 0,323 [A]
Celkové množství = 0,323 0.323000 = 0,323000 [A]_x000d_</t>
  </si>
  <si>
    <t xml:space="preserve"> Odstraněné konstrukční vrstvy 5,21 = 5,210 [A]
Celkové množství = 5,210 5.210000 = 5,210000 [A]_x000d_</t>
  </si>
  <si>
    <t xml:space="preserve"> mechanicky zpevněné kamenivo MZK (tl. 150 mm) 20,61 = 20,610 [A]
Celkové množství = 20,610 20.610000 = 20,610000 [A]_x000d_</t>
  </si>
  <si>
    <t xml:space="preserve"> štěrkodrť ŠDa (tl. 200 mm) 20,99 = 20,990 [A]
Celkové množství = 20,990 20.990000 = 20,990000 [A]_x000d_</t>
  </si>
  <si>
    <t xml:space="preserve"> zpevnění krajnice ŠD (tl. 0,05 m) 5,27 = 5,270 [A]
Celkové množství = 5,270 5.270000 = 5,270000 [A]_x000d_</t>
  </si>
  <si>
    <t xml:space="preserve"> 19,85 = 19,850 [A]
Celkové množství = 19,850 19.850000 = 19,850000 [A]_x000d_</t>
  </si>
  <si>
    <t xml:space="preserve"> spojovací postřik PS, E 0,3 kg/m2 19,08 = 19,080 [A]
Celkové množství = 19,080 19.080000 = 19,080000 [A]_x000d_</t>
  </si>
  <si>
    <t xml:space="preserve"> 19,08 = 19,080 [A]
Celkové množství = 19,080 19.080000 = 19,080000 [A]_x000d_</t>
  </si>
  <si>
    <t xml:space="preserve"> Položka R11332Asc 5,21*1,9 = 9,899 [A]
Celkové množství = 9,899 9.899000 = 9,899000 [A]_x000d_</t>
  </si>
  <si>
    <t>SO52-14-01-01</t>
  </si>
  <si>
    <t>014201</t>
  </si>
  <si>
    <t>POPLATKY ZA ZEMNÍK - ZEMINA</t>
  </si>
  <si>
    <t xml:space="preserve"> svahové kužely = 31,591m3
zásypy opor = 326,728m3
celkem = 358,319m3 358.319000 = 358,319000 [A]_x000d_</t>
  </si>
  <si>
    <t>ornica - svahové kužely</t>
  </si>
  <si>
    <t xml:space="preserve"> OP 01 = 50,832m2/4*0,15m = 1,906m3 
OP 02 = 50,832m2/4*2*0,15m = 3,812m3 
celkem = 5,718m3 5.718000 = 5,718000 [A]_x000d_</t>
  </si>
  <si>
    <t xml:space="preserve"> 93,059+104,331-24,84 = 172,550m3 345.100000 = 345,100000 [A]_x000d_</t>
  </si>
  <si>
    <t>R015113</t>
  </si>
  <si>
    <t>903</t>
  </si>
  <si>
    <t>NEOCEŇOVAT - LIKVIDACE ODPADŮ NEKONTAMINOVANÝCH - 17 05 04 - VYTĚŽENÉ ZEMINY A HORNINY - III. TŘÍDA TĚŽITELNOSTI, VČETNĚ DOPRAVY</t>
  </si>
  <si>
    <t xml:space="preserve"> 46,530+52,166-12,42 = 172,550m3 172.552000 = 172,552000 [A]_x000d_</t>
  </si>
  <si>
    <t xml:space="preserve"> OP 01 = 52,30m3*0,80*2,500t/m3 = 104,60t
OP 02 = 49,1m3*0,80*2,500t/m3 = 98,20t
úložní prahy
OP 01 = 1,0*0,50*6,20*2,500t/m3 = 7,75t
OP 02 = 1,50*0,50*6,20*2,500t/m3 = 11,625t
celkem = 222,175t 222.175000 = 222,175000 [A]_x000d_</t>
  </si>
  <si>
    <t xml:space="preserve"> OP 01 = 52,30m3*0,20*2,600t/m3 = 27,196t
OP 02 = 49,1m3*0,20*2,600t/m3 = 25,532t
celkem = 52,728t 52.728000 = 52,728000 [A]_x000d_</t>
  </si>
  <si>
    <t>12</t>
  </si>
  <si>
    <t>ODKOPÁVKY A PROKOPÁVKY</t>
  </si>
  <si>
    <t>12573</t>
  </si>
  <si>
    <t>VYKOPÁVKY ZE ZEMNÍKŮ A SKLÁDEK TŘ. I</t>
  </si>
  <si>
    <t>zemina</t>
  </si>
  <si>
    <t xml:space="preserve"> OP 01 = 50,832m2/4*0,15m = 1,906m3
OP 02 = 50,832m2/4*2*0,15m = 3,812m3
celkem = 5,718m3 5.718000 = 5,718000 [A]_x000d_</t>
  </si>
  <si>
    <t>13</t>
  </si>
  <si>
    <t>HLOUBENÉ VYKOPÁVKY</t>
  </si>
  <si>
    <t>13173A</t>
  </si>
  <si>
    <t>HLOUBENÍ JAM ZAPAŽ I NEPAŽ TŘ. I - BEZ DOPRAVY</t>
  </si>
  <si>
    <t>40% objemu výkopu opor</t>
  </si>
  <si>
    <t xml:space="preserve"> OP 01 = (21,1172*(9,380+9,90)/2+21,1172*2,754/2)*0,40 = 93,059m3
OP 02 = (19,4641*(12,216+12,939)/2+19,4641*1,646/2)*0,40 = 104,331m3
odečet vybourané opory = -(33,70+28,40)*0,40 = -24,84m3
celkem = 172,55m3 172.550000 = 172,550000 [A]_x000d_</t>
  </si>
  <si>
    <t>13183A</t>
  </si>
  <si>
    <t>HLOUBENÍ JAM ZAPAŽ I NEPAŽ TŘ II - BEZ DOPRAVY</t>
  </si>
  <si>
    <t xml:space="preserve"> OP 01 = (21,1172*(9,380+9,90)/2+21,1172*2,754/2)*0,40 = 93,059 m3
OP 02 = (19,4641*(12,216+12,939)/2+19,4641*1,646/2)*0,40 = 104,331m3
odečet vybourané opory = -(33,70+28,40)*0,40 = -24,84m3
celkem = 172,55m3 172.550000 = 172,550000 [A]_x000d_</t>
  </si>
  <si>
    <t>13193A</t>
  </si>
  <si>
    <t>HLOUBENÍ JAM ZAPAŽ I NEPAŽ TŘ III - BEZ DOPRAVY</t>
  </si>
  <si>
    <t>20% objemu výkopu opor</t>
  </si>
  <si>
    <t xml:space="preserve"> OP 01 = (21,1172*(9,380+9,90)/2+21,1172*2,754/2)*0,20 = 46,530 m3
OP 02 = (19,4641*(12,216+12,939)/2+19,4641*1,646/2)*0,20 = 52,166m3
odečet vybourané opory = -(33,70+28,40)*0,20 = -12,42m3
celkem = 172,55m3 86.276000 = 86,276000 [A]_x000d_</t>
  </si>
  <si>
    <t>17</t>
  </si>
  <si>
    <t>KONSTRUKCE ZE ZEMIN</t>
  </si>
  <si>
    <t>17110</t>
  </si>
  <si>
    <t>ULOŽENÍ SYPANINY DO NÁSYPŮ SE ZHUTNĚNÍM</t>
  </si>
  <si>
    <t>svahové kužely</t>
  </si>
  <si>
    <t xml:space="preserve"> OP 01 = 9,725+2,846 = 12,571m3
OP 02 = 9,502+9,518 = 19,020m3
celkem = 31,591 m3 31.591000 = 31,591000 [A]_x000d_</t>
  </si>
  <si>
    <t>ULOŽENÍ SYPANINY DO NÁSYPŮ A NA SKLÁDKY BEZ ZHUTNĚNÍ</t>
  </si>
  <si>
    <t>zemina z výkopu opor</t>
  </si>
  <si>
    <t xml:space="preserve"> 172,550+172,550+86,276 = 431,376m3
zemina z vrtu pro mikropiloty
3,14*0,078*0,078*456,0m = 8,711m3
celkem = 440,087m3 440.087000 = 440,087000 [A]_x000d_</t>
  </si>
  <si>
    <t>zásyp opor</t>
  </si>
  <si>
    <t xml:space="preserve"> výkopy = 431,376m3
odpočet podkladního betónu = -14,212m3
odpočet přechodových oblastí = -(5,480+43,156) = -48,636m3
odpočet betonu opor = -(22,95+18,85) = -41,80m3
celkem = 326,728m3 326.728000 = 326,728000 [A]_x000d_</t>
  </si>
  <si>
    <t>obsyp drenáže šterkem</t>
  </si>
  <si>
    <t xml:space="preserve"> OP 01 = 0,10m2*10,30m = 1,030m3
OP 02 = 0,10m2*9,55m = 0,955m3
celkem = 1,985m3 1.985000 = 1,985000 [A]_x000d_</t>
  </si>
  <si>
    <t>18</t>
  </si>
  <si>
    <t>POVRCHOVÉ ÚPRAVY TERÉNU (I VEGETAČNÍ)</t>
  </si>
  <si>
    <t>18220</t>
  </si>
  <si>
    <t>ROZPROSTŘENÍ ORNICE VE SVAHU</t>
  </si>
  <si>
    <t xml:space="preserve"> OP 01 = 50,832m2/4 = 12,708m2
OP 02 = 50,832m2/4*2 = 25,416m2
celkem = 38,124m2 38.124000 = 38,124000 [A]_x000d_</t>
  </si>
  <si>
    <t>OŠETŘOVÁNÍ TRÁVNÍKU</t>
  </si>
  <si>
    <t>227821</t>
  </si>
  <si>
    <t>MIKROPILOTY KOMPLET D DO 100MM NA POVRCHU</t>
  </si>
  <si>
    <t>TR 89/10</t>
  </si>
  <si>
    <t xml:space="preserve"> OP 01 (zvislé) = 10,0m*22ks=220,0m
OP 02 (zvislé) = 10,0m*22ks=220,0m
OP 02 (šikmé) = 11,0m*6ks=66,0m
celkem = 506,0m 506.000000 = 506,000000 [A]_x000d_</t>
  </si>
  <si>
    <t>23217A</t>
  </si>
  <si>
    <t>ŠTĚTOVÉ STĚNY BERANĚNÉ Z KOVOVÝCH DÍLCŮ DOČASNÉ (PLOCHA)</t>
  </si>
  <si>
    <t xml:space="preserve"> OP 01 = 15,25*8,0 = 122,0m2
OP 02 = 17,25*8,0 = 138,0m2
celkem = 260,0m2 260.000000 = 260,000000 [A]_x000d_</t>
  </si>
  <si>
    <t>23717A</t>
  </si>
  <si>
    <t>ODSTRANĚNÍ ŠTĚTOVÝCH STĚN Z KOVOVÝCH DÍLCŮ V PLOŠE</t>
  </si>
  <si>
    <t>26124</t>
  </si>
  <si>
    <t>VRTY PRO KOTVENÍ, INJEKTÁŽ A MIKROPILOTY NA POVRCHU TŘ. II D DO 200MM</t>
  </si>
  <si>
    <t>vrt 156mm</t>
  </si>
  <si>
    <t xml:space="preserve"> OP 01 (zvislé) = 9,0m*22ks=198,0m
OP 02 (zvislé) = 9,0m*22ks=198,0m
OP 02 (šikmé) = 10,0m*6ks=60,0m
celkem = 456,0m 456.000000 = 456,000000 [A]_x000d_</t>
  </si>
  <si>
    <t>28931</t>
  </si>
  <si>
    <t>STŘÍKANÝ BETON</t>
  </si>
  <si>
    <t xml:space="preserve"> OP 01 = 0,364m2*9,035m = 3,289m3
OP 02 = 0,395m2*9,035m = 3,569m3
celkem = 6,858m3 6.858000 = 6,858000 [A]_x000d_</t>
  </si>
  <si>
    <t>317325</t>
  </si>
  <si>
    <t>ŘÍMSY ZE ŽELEZOBETONU DO C30/37</t>
  </si>
  <si>
    <t xml:space="preserve"> OP 01 = 0,143m2*(3,60+2,80) = 0,915m3
OP 02 = 0,143m2*(3,60+3,680) = 1,030m3
celkem = 1,945m3 1.945000 = 1,945000 [A]_x000d_</t>
  </si>
  <si>
    <t>317365</t>
  </si>
  <si>
    <t>VÝZTUŽ ŘÍMS Z OCELI 10505, B500B</t>
  </si>
  <si>
    <t xml:space="preserve"> OP 01 = 95,0kg*0,001 = 0,095t
OP 02 = 107,98kg*0,001 = 0,108t
celkem = 0,203m3 0.203000 = 0,203000 [A]_x000d_</t>
  </si>
  <si>
    <t>327325</t>
  </si>
  <si>
    <t>ZDI OPĚRNÉ, ZÁRUBNÍ, NÁBŘEŽNÍ ZE ŽELEZOVÉHO BETONU DO C30/37</t>
  </si>
  <si>
    <t>lícní zeď</t>
  </si>
  <si>
    <t xml:space="preserve"> OP 01 = 9,1014*0,50+(3,1343+4,9881)/2*2,161+(0,4249+0,6710)/2*(2,161+2,311)/2 = 14,552m3
celkem = 33,351m3
OP 02 = 11,2934*0,50+(3,1902+5,1312)/2*2,266+(1,2766+1,9052)/2*(2,266+2,416)/2 = 18,799m3 33.351000 = 33,351000 [A]_x000d_</t>
  </si>
  <si>
    <t>327366</t>
  </si>
  <si>
    <t>VÝZTUŽ ZDÍ OPĚRNÝCH, ZÁRUBNÍCH, NÁBŘEŽNÍCH Z KARI SÍTÍ</t>
  </si>
  <si>
    <t>sítě 8mm 100x100mm</t>
  </si>
  <si>
    <t xml:space="preserve"> OP 01+OP 02 = 1564,20 kg * 0,001 = 1,564t 1.564000 = 1,564000 [A]_x000d_</t>
  </si>
  <si>
    <t>333325</t>
  </si>
  <si>
    <t>MOSTNÍ OPĚRY A KŘÍDLA ZE ŽELEZOVÉHO BETONU DO C30/37</t>
  </si>
  <si>
    <t xml:space="preserve"> úložný práh OP 01 = 3,546m2*9,04 = 32,056m3
závěrná zídka OP 01 = 3,885m2*0,43+3,226m2*0,51 = 3,316m3
křídlá OP.1 = (4,09+2,98)*0,60 = 4,242m3
úložný práh OP 02 = 3,546m2*9,04 = 32,056m3
závěrná zídka OP 02 = 3,875m2*0,43+3,222m2*0,51 = 3,309m3
křídlá OP.2 = (4,11+3,78)*0,60 = 4,734m3
celkem = 79,713m3 79.713000 = 79,713000 [A]_x000d_</t>
  </si>
  <si>
    <t>333326</t>
  </si>
  <si>
    <t>MOSTNÍ OPĚRY A KŘÍDLA ZE ŽELEZOVÉHO BETONU DO C40/50</t>
  </si>
  <si>
    <t>ložiskové bloky - betón C35/45</t>
  </si>
  <si>
    <t xml:space="preserve"> OP 01 = 0,90*0,90*0,385*3ks = 0,936m3
celkem = 1,898m3
OP 02 = 0,90*0,90*0,396*3ks = 0,962m3 1.898000 = 1,898000 [A]_x000d_</t>
  </si>
  <si>
    <t>333365</t>
  </si>
  <si>
    <t>VÝZTUŽ MOSTNÍCH OPĚR A KŘÍDEL Z OCELI 10505, B500B</t>
  </si>
  <si>
    <t xml:space="preserve"> úložný práh OP 01 = 5274,46kg*0,001 = 5,274t
závěrná zídka a křídla OP 01 = 931,61kg*0,001 = 0,932t
úložný práh OP 02 = 5274,46kg*0,001 = 5,274t
závěrná zídka a křídla OP 02 = 1020,14kg*1,020t
celkem = 12,500t 12.500000 = 12,500000 [A]_x000d_</t>
  </si>
  <si>
    <t>34894A</t>
  </si>
  <si>
    <t>ZÁBRADLÍ A ZÁBRADEL ZÍDKY Z OCELI S 235</t>
  </si>
  <si>
    <t>zábradlí na mostě a opoře</t>
  </si>
  <si>
    <t xml:space="preserve"> most = 668,0kg*0,001 = 0,668t
opora = 403,0kg*0,001 = 0,403t
celkem = 1,071t (z přílohy č.23 - Výkaz materiálu) 1.071000 = 1,071000 [A]_x000d_</t>
  </si>
  <si>
    <t>42417B</t>
  </si>
  <si>
    <t>MOSTNÍ NOSNÍKY Z OCELI S 355</t>
  </si>
  <si>
    <t>Hlavní nosníky a mostovka včetne výstuže a PKO</t>
  </si>
  <si>
    <t xml:space="preserve"> hlavní nosníky - 2ks = 50,118t
příčníky = 21,607t
příčník opěrový - 2ks = 3,257t
mostovka = 29,014tsvary 2% = 2,080t
drobný materiál 2% = 2,080t
celkem 108,156t (z přílohy č.23 - Výkaz materiálu) 108.156000 = 108,156000 [A]_x000d_</t>
  </si>
  <si>
    <t>428721</t>
  </si>
  <si>
    <t>KALOTOVÉ LOŽISKO PRO ZATÍŽ. DO 2,5MN, VŠESMĚRNÉ</t>
  </si>
  <si>
    <t>1 MN</t>
  </si>
  <si>
    <t xml:space="preserve"> OP 01+OP 02 = 1+1 = 2ks 2.000000 = 2,000000 [A]_x000d_</t>
  </si>
  <si>
    <t>428731</t>
  </si>
  <si>
    <t>KALOTOVÉ LOŽISKO PRO ZATÍŽ. DO 5MN, VŠESMĚRNÉ</t>
  </si>
  <si>
    <t>3 MN</t>
  </si>
  <si>
    <t xml:space="preserve"> OP 01 = 1ks 1.000000 = 1,000000 [A]_x000d_</t>
  </si>
  <si>
    <t>428732</t>
  </si>
  <si>
    <t>KALOTOVÉ LOŽISKO PRO ZATÍŽ. DO 5MN, JEDNOSMĚRNÉ</t>
  </si>
  <si>
    <t>428733</t>
  </si>
  <si>
    <t>KALOTOVÉ LOŽISKO PRO ZATÍŽ. DO 5MN, PEVNÉ</t>
  </si>
  <si>
    <t xml:space="preserve"> OP 02 = 1ks 1.000000 = 1,000000 [A]_x000d_</t>
  </si>
  <si>
    <t>451311</t>
  </si>
  <si>
    <t>PODKL A VÝPLŇ VRSTVY Z PROST BET DO C8/10</t>
  </si>
  <si>
    <t>podkladní beton pod oporou</t>
  </si>
  <si>
    <t xml:space="preserve"> OP 01 = 0,75m2*9,475 = 7,106m3
OP 02 = 0,75m2*9,475 = 7,106m3
celkem = 14,212m3 14.212000 = 14,212000 [A]_x000d_</t>
  </si>
  <si>
    <t>45852</t>
  </si>
  <si>
    <t>VÝPLŇ ZA OPĚRAMI A ZDMI Z KAMENIVA DRCENÉHO</t>
  </si>
  <si>
    <t xml:space="preserve"> OP 01 = 0,40m2*6,75 = 2,70m3
OP 02 = 0,40m2*6,95 = 2,780m3
celkem = 5,480m3 5.480000 = 5,480000 [A]_x000d_</t>
  </si>
  <si>
    <t>45868</t>
  </si>
  <si>
    <t>VÝPLŇ ZA OPĚRAMI A ZDMI Z JÍLU</t>
  </si>
  <si>
    <t>výplň z nepropustného materiálu</t>
  </si>
  <si>
    <t xml:space="preserve"> OP 01 = 3,15m2*6,75 = 21,263m3
OP 02 = 3,15m2*6,95 = 21,893m3
celkem = 43,156m3 43.156000 = 43,156000 [A]_x000d_</t>
  </si>
  <si>
    <t>sanace ponechané části základu</t>
  </si>
  <si>
    <t xml:space="preserve"> OP 01 = 0,65m2*9,25 = 6,013m3
OP 02 = 0,75m2*11,50 = 8,625m3
zpevnění břehu
OP 01 = (3,95+7,75)*1,2*0,30 = 4,212m3
OP 02 = 5,15*1,2*0,30 = 1,854m3
celkem = 20,704m3 20.704000 = 20,704000 [A]_x000d_</t>
  </si>
  <si>
    <t>700</t>
  </si>
  <si>
    <t>711132</t>
  </si>
  <si>
    <t>IZOLACE BĚŽNÝCH KONSTRUKCÍ PROTI VOLNĚ STÉKAJÍCÍ VODĚ ASFALTOVÝMI PÁSY</t>
  </si>
  <si>
    <t>rub opory</t>
  </si>
  <si>
    <t xml:space="preserve"> OP 01 = 3,30*7,45 = 24,585m2
OP 02 = 3,30*7,45 = 24,585m2
celkem = 49,170m2 49.170000 = 49,170000 [A]_x000d_</t>
  </si>
  <si>
    <t>711509</t>
  </si>
  <si>
    <t>OCHRANA IZOLACE NA POVRCHU TEXTILIÍ</t>
  </si>
  <si>
    <t>rub opory + 2m na NK</t>
  </si>
  <si>
    <t xml:space="preserve"> OP 01 = 3,30*7,45+2,0*6,75 = 38,085m2
OP 02 = 3,30*7,45+2,0*6,75 = 38,085m2
celkem = 76,170m2 76.170000 = 76,170000 [A]_x000d_</t>
  </si>
  <si>
    <t>721133</t>
  </si>
  <si>
    <t>VNITŘNÍ KANALIZACE Z TRUB Z NEREZ OCELI DN DO 150MM</t>
  </si>
  <si>
    <t>příčný únik včetně čistícich kusu</t>
  </si>
  <si>
    <t xml:space="preserve"> 4,90m*2ks = 9,80m 9.800000 = 9,800000 [A]_x000d_</t>
  </si>
  <si>
    <t>R711410</t>
  </si>
  <si>
    <t>VODOTĚSNÁ IZOLACE OCEL.MOSTOVKY STŘÍKANÁ BEZEŠVÁ</t>
  </si>
  <si>
    <t>bezešvý systém včetně přípravních prác</t>
  </si>
  <si>
    <t xml:space="preserve"> 27,70*6,75 = 186,975m2 186.975000 = 186,975000 [A]_x000d_</t>
  </si>
  <si>
    <t xml:space="preserve">Položka zahrnuje:
přípravu povrchu pod bezešvou izolaci,
kompletní  zhotovení izolace dle platných TP, včetně dodání předepsaného izolačního materiálu a zkoušek</t>
  </si>
  <si>
    <t>87533</t>
  </si>
  <si>
    <t>POTRUBÍ DREN Z TRUB PLAST DN DO 150MM</t>
  </si>
  <si>
    <t>za úložním prahem</t>
  </si>
  <si>
    <t xml:space="preserve"> OP 01 = 8,10+2,20 = 10,30m
OP 02 = 9,55m
celkem = 19,850m 19.850000 = 19,850000 [A]_x000d_</t>
  </si>
  <si>
    <t>91</t>
  </si>
  <si>
    <t>DOPLŇ. KONSTR. A PRÁCE NA POZEM. KOMUNIKACÍCH</t>
  </si>
  <si>
    <t>9112A3</t>
  </si>
  <si>
    <t>ZÁBRADLÍ MOSTNÍ S VODOR MADLY - DEMONTÁŽ S PŘESUNEM</t>
  </si>
  <si>
    <t>3-madlové zábradlí</t>
  </si>
  <si>
    <t xml:space="preserve"> OP 01 = 3,20m*2 = 6,40m
OP 02 = 3,40m*2 = 6,80m
celkem = 13,20m 13.200000 = 13,200000 [A]_x000d_</t>
  </si>
  <si>
    <t>91345</t>
  </si>
  <si>
    <t>NIVELAČNÍ ZNAČKY KOVOVÉ</t>
  </si>
  <si>
    <t>na rímse</t>
  </si>
  <si>
    <t xml:space="preserve"> 1ks*4 = 4ks 4.000000 = 4,000000 [A]_x000d_</t>
  </si>
  <si>
    <t>93</t>
  </si>
  <si>
    <t>DOKONČ. KONSTR. A PRÁCE</t>
  </si>
  <si>
    <t>93151</t>
  </si>
  <si>
    <t>MOSTNÍ ZÁVĚRY POVRCHOVÉ POSUN DO 60MM</t>
  </si>
  <si>
    <t>Mostní závěr pro železniční most s jednoduchým těsněním spáry včetně krytuz tvrzené pryže</t>
  </si>
  <si>
    <t xml:space="preserve"> Posun 60mm
OP 01 = 7,42m
Posun 20mm
OP 02 = 7,42m
celkem = 14,840m 14.840000 = 14,840000 [A]_x000d_</t>
  </si>
  <si>
    <t>93311</t>
  </si>
  <si>
    <t>ZATĚŽOVACÍ ZKOUŠKA MOSTU STATICKÁ 1. POLE DO 300M2</t>
  </si>
  <si>
    <t>železniční most</t>
  </si>
  <si>
    <t xml:space="preserve"> 1ks 1.000000 = 1,000000 [A]_x000d_</t>
  </si>
  <si>
    <t>935212</t>
  </si>
  <si>
    <t>PŘÍKOPOVÉ ŽLABY Z BETON TVÁRNIC ŠÍŘ DO 600MM DO BETONU TL 100MM</t>
  </si>
  <si>
    <t>vyústění drenáže</t>
  </si>
  <si>
    <t xml:space="preserve"> OP 01 = 0,60m 0.600000 = 0,600000 [A]_x000d_</t>
  </si>
  <si>
    <t>93653</t>
  </si>
  <si>
    <t>MOSTNÍ ODVODŇOVACÍ SOUPRAVA</t>
  </si>
  <si>
    <t>Železniční most</t>
  </si>
  <si>
    <t xml:space="preserve"> 9ks*2 = 18ks 18.000000 = 18,000000 [A]_x000d_</t>
  </si>
  <si>
    <t>BOURÁNÍ, DEMONTÁŽE, ODSTRANĚNÍ DRÁŽNÍCH KONSTRUKCÍ - VYJMA ÚZKOKOLEJEK</t>
  </si>
  <si>
    <t>96613</t>
  </si>
  <si>
    <t>BOURÁNÍ KONSTRUKCÍ Z KAMENE NA MC</t>
  </si>
  <si>
    <t>20% objemu vybourané opory</t>
  </si>
  <si>
    <t xml:space="preserve"> OP 01 = 52,30m3*0,20 = 10,46m3
OP 02 = 49,1m3*0,20 = 9,82m3
celkem = 20,280m3 20.280000 = 20,280000 [A]_x000d_</t>
  </si>
  <si>
    <t>96616</t>
  </si>
  <si>
    <t>BOURÁNÍ KONSTRUKCÍ ZE ŽELEZOBETONU</t>
  </si>
  <si>
    <t>80% objemu vybourané opory</t>
  </si>
  <si>
    <t xml:space="preserve"> OP 01 = 52,30m3*0,80 = 41,84m3
OP 02 = 49,1m3*0,80 = 39,20m3
úložní prahy
OP 01 = 1,0*0,50*6,20 = 3,10m3
OP 02 = 1,50*0,50*6,20 = 4,65m3
celkem = 88,790m3 88.790000 = 88,790000 [A]_x000d_</t>
  </si>
  <si>
    <t>96618</t>
  </si>
  <si>
    <t>BOURÁNÍ KONSTRUKCÍ KOVOVÝCH</t>
  </si>
  <si>
    <t>demontáž stávající OK</t>
  </si>
  <si>
    <t xml:space="preserve"> most = 70,0t
káblová lávka = 1,0t
celkem = 71,0m 71.000000 = 71,000000 [A]_x000d_</t>
  </si>
  <si>
    <t>SO52-14-01-02</t>
  </si>
  <si>
    <t>02520</t>
  </si>
  <si>
    <t>ZKOUŠENÍ MATERIÁLŮ NEZÁVISLOU ZKUŠEBNOU</t>
  </si>
  <si>
    <t>Vodní tlaková zkouška zdiva před a po provedení injektáže (tj. celkem 2 zkoušky).</t>
  </si>
  <si>
    <t>12960</t>
  </si>
  <si>
    <t>ČIŠTĚNÍ VODOTEČÍ A MELIORAČ KANÁLŮ OD NÁNOSŮ</t>
  </si>
  <si>
    <t>Pročištění koryta před výtokem a/nebo před vtokem v délce 10,0 m.</t>
  </si>
  <si>
    <t xml:space="preserve"> předpoklad 10.0*2.0*0.10 = 2,000 [A] 2.000000 = 2,000000 [A]_x000d_</t>
  </si>
  <si>
    <t>Výkop vč. dopravy zeminy na skládku nebo mezideponii.</t>
  </si>
  <si>
    <t xml:space="preserve"> viz příloha č. 501 6.14*14.3+6.26*14.4 = 177,946 [A] 177.946000 = 177,946000 [A]_x000d_</t>
  </si>
  <si>
    <t>Uložení zeminy z výkopů na skládku nebo mezideponii.</t>
  </si>
  <si>
    <t xml:space="preserve"> objem výkopů 177.946 = 177,946 [A] 177.946000 = 177,946000 [A]_x000d_</t>
  </si>
  <si>
    <t>261916</t>
  </si>
  <si>
    <t>VRTY PRO KOTV, INJEKT, MIKROPIL NA POVR TŘ V A VI D DO 80MM</t>
  </si>
  <si>
    <t>Vrty pro injektáž zdiva stávající spodní stavby. Vč. likvidace odpadu.</t>
  </si>
  <si>
    <t xml:space="preserve"> plocha sanace spodní stavby 32.000 = 32,000 [A]
počet vrtů A/0.5/0.5 = 128,000 [B]
délka vrtů celkem  B*1.0 = 128,000 [C] 128.000000 = 128,000000 [A]_x000d_</t>
  </si>
  <si>
    <t>26194</t>
  </si>
  <si>
    <t>VRTY PRO KOTV, INJEKT, MIKROPIL NA POVR TŘ V A VI D DO 200MM</t>
  </si>
  <si>
    <t>Vrty stávajícími křídly pro protažení rubové drenáže. Vč. likvidace odpadu.</t>
  </si>
  <si>
    <t xml:space="preserve"> délka vrtů celkem 4*1.5 = 6,000 [A] 6.000000 = 6,000000 [A]_x000d_</t>
  </si>
  <si>
    <t>281451</t>
  </si>
  <si>
    <t>INJEKTOVÁNÍ NÍZKOTLAKÉ Z CEMENTOVÉ MALTY NA POVRCHU</t>
  </si>
  <si>
    <t>Injektáž zdiva stávající spodní stavby. Předpoklad 12% injektovaného objemu spodní stavby.</t>
  </si>
  <si>
    <t xml:space="preserve"> plocha sanace spodní stavby 32.000 = 32,000 [A]
injektovaný objem spodní stavby 1.5*A = 48,000 [B]
z toho 12% 0.12*B = 5,760 [C] 5.760000 = 5,760000 [A]_x000d_</t>
  </si>
  <si>
    <t>R285399</t>
  </si>
  <si>
    <t>DODATEČNÉ KOTVENÍ VLEPENÍM BETONÁŘSKÉ VÝZTUŽE D DO 20MM DO VRTŮ</t>
  </si>
  <si>
    <t>Spřahující kotvící trny D 20mm, dl. vrtu 800mm, výztuž je součástí položky 421365.</t>
  </si>
  <si>
    <t xml:space="preserve"> počet položek výztuže č. 50 - viz příloha č. 302 124 = 124,000 [A]
počet položek výztuže č. 51 - viz příloha č. 302 52 = 52,000 [B]
celkové množství = 176,000 176.000000 = 176,000000 [A]_x000d_</t>
  </si>
  <si>
    <t>Položka zahrnuje:
provedení vrtu předepsaného profilu a předepsané délky (do 800mm)
vsunutí výztuže do vyvrtaného profilu a její zalepení předepsaným pojivem
případně nutné lešení</t>
  </si>
  <si>
    <t>Nové římsy na mostě a na křídlech. Specifikace betonu viz TZ.</t>
  </si>
  <si>
    <t xml:space="preserve"> měřeno v ACAD (0.44*0.22+0.33*0.87)*(12.64+13.65) = 10,093 [A] 10.093000 = 10,093000 [A]_x000d_</t>
  </si>
  <si>
    <t>Výztuž nových říms.</t>
  </si>
  <si>
    <t xml:space="preserve"> D8: položka č. S2 (viz příloha č. 007) 47.2*0.395/1000 = 0,019 [A]
D10: položky č. 22, 23 (viz příloha č. 007) (181.0+394.8)*0.617/1000 = 0,355 [B]
D12: položky č. 09, 14, 21 (viz příloha č. 007) (306.2+137.0+15.8)*0.889/1000 = 0,408 [C]
D16: položka č. 08 (viz příloha č. 007) 301.0*1.58/1000 = 0,476 [D]
celkové množství = 1,258 1.258000 = 1,258000 [A]_x000d_</t>
  </si>
  <si>
    <t>421325</t>
  </si>
  <si>
    <t>MOSTNÍ NOSNÉ DESKOVÉ KONSTRUKCE ZE ŽELEZOBETONU C30/37</t>
  </si>
  <si>
    <t>Nová nosná konstrukce. Specifikace betonu viz TZ.</t>
  </si>
  <si>
    <t xml:space="preserve"> viz příloha č. 301 90.9 = 90,900 [A]
z toho objem říms 10.093 = 10,093 [B]
rozdíl A-B = 80,807 [C] 80.807000 = 80,807000 [A]_x000d_</t>
  </si>
  <si>
    <t>421365</t>
  </si>
  <si>
    <t>VÝZTUŽ MOSTNÍ DESKOVÉ KONSTRUKCE Z OCELI 10505, B500B</t>
  </si>
  <si>
    <t>Výztuž nové nosné konstrukce.</t>
  </si>
  <si>
    <t xml:space="preserve"> viz příloha č. 007 14.73 = 14,730 [A]
z toho výztuž říms 1.258 = 1,258 [B]
rozdíl A-B = 13,472 [C] 13.472000 = 13,472000 [A]_x000d_</t>
  </si>
  <si>
    <t>PODKLADNÍ A VÝPLŇOVÉ VRSTVY Z PROSTÉHO BETONU C25/30</t>
  </si>
  <si>
    <t>Betonové lože pod odlážděním. Specifikace betonu viz TZ.</t>
  </si>
  <si>
    <t xml:space="preserve"> měřeno v ACAD 3.6*22.5*0.10+2*3.6*0.5*0.3 = 9,180 [A] 9.180000 = 9,180000 [A]_x000d_</t>
  </si>
  <si>
    <t>Podkladní beton pod rubovou drenáží.</t>
  </si>
  <si>
    <t xml:space="preserve"> 2*0.60*12.1 = 14,520 [A] 14.520000 = 14,520000 [A]_x000d_</t>
  </si>
  <si>
    <t>Podkladní beton pod novými římsami na křídlech.</t>
  </si>
  <si>
    <t xml:space="preserve"> měřeno v ACAD 1.0*(2*4.0+2*3.5) = 15,000 15.000000 = 15,000000 [A]_x000d_</t>
  </si>
  <si>
    <t>Přechodová oblast nové konstrukce.</t>
  </si>
  <si>
    <t xml:space="preserve"> měřeno v ACAD 2*2.3*12.1 = 55,660 [A] 55.660000 = 55,660000 [A]_x000d_</t>
  </si>
  <si>
    <t>45857</t>
  </si>
  <si>
    <t>VÝPLŇ ZA OPĚRAMI A ZDMI Z KAMENIVA TĚŽENÉHO</t>
  </si>
  <si>
    <t>Obsyp drenáže štěrkem.</t>
  </si>
  <si>
    <t xml:space="preserve"> měřeno v ACAD 2*0.8*12.1 = 19,360 [A] 19.360000 = 19,360000 [A]_x000d_</t>
  </si>
  <si>
    <t>46321</t>
  </si>
  <si>
    <t>ROVNANINA Z LOMOVÉHO KAMENE</t>
  </si>
  <si>
    <t>Kamenná rovnanina za opěrami.</t>
  </si>
  <si>
    <t xml:space="preserve"> měřeno v ACAD 2*0.9*12.1 = 21,780 [A] 21.780000 = 21,780000 [A]_x000d_</t>
  </si>
  <si>
    <t>Nové odláždění, vč. koryta pod mostem.</t>
  </si>
  <si>
    <t xml:space="preserve"> měřeno v ACAD 3.6*22.5*0.20 = 16,200 [A] 16.200000 = 16,200000 [A]_x000d_</t>
  </si>
  <si>
    <t>ÚPRAVY POVRCHŮ, PODLAHY, VÝPLNĚ OTVORŮ</t>
  </si>
  <si>
    <t>62747</t>
  </si>
  <si>
    <t>SPÁROVÁNÍ STARÉHO ZDIVA ZVLÁŠT MALTOU</t>
  </si>
  <si>
    <t>Hloubkové spárování zdiva stávající spodní stavby.</t>
  </si>
  <si>
    <t xml:space="preserve"> plocha sanace spodní stavby 32.000 = 32,000 [A] 32.000000 = 32,000000 [A]_x000d_</t>
  </si>
  <si>
    <t>711131</t>
  </si>
  <si>
    <t>IZOLACE BĚŽNÝCH KONSTRUKCÍ PROTI VOLNĚ STÉKAJÍCÍ VODĚ ASFALTOVÝMI NÁTĚRY</t>
  </si>
  <si>
    <t>Nátěr líce spodní stavby pod úrovní terénu, ALP + 2xALN.</t>
  </si>
  <si>
    <t xml:space="preserve"> viz příloha č. 401 51.0*0.30 = 15,300 [A] 15.300000 = 15,300000 [A]_x000d_</t>
  </si>
  <si>
    <t>BEZEŠVÁ IZOLACE</t>
  </si>
  <si>
    <t>Bezešvá stříkaná izolace vč. přípavné vrstvy.</t>
  </si>
  <si>
    <t xml:space="preserve"> viz příloha č. 401 260.45 = 260,450 [A] 260.450000 = 260,450000 [A]_x000d_</t>
  </si>
  <si>
    <t xml:space="preserve">–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apod.). Položky nezahrnují ochranné vrstvy nebo konstrukce, které se zařazují do jiných stavebních dílů, např. ochranné betonové vrstvy, cihelné přizdívky, obetonování, asfaltové vrstvy, kamenné rovnaniny apod., *)
- očištění a ošetření podkladu (přípravné vrstvy), zadávací dokumentace může zahrnout i případné vyspravení
- zřízení izolace jako kompletního povlaku, případně komplet. soustavy nebo systému podle příslušného technolog. předpisu, včet. adhezního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1) Adhezní nátěr s protikorozními účinky
2) Bezešvá přímo pochozí izolace s posypem z křemičitého písku na pochozích plochách</t>
  </si>
  <si>
    <t>86634</t>
  </si>
  <si>
    <t>CHRÁNIČKY Z TRUB OCELOVÝCH DN DO 200MM</t>
  </si>
  <si>
    <t>Chráničky z korozivzdorné oceli pro vyústění rubové drenáže skrz křídla. Vč. navařeného límce.</t>
  </si>
  <si>
    <t xml:space="preserve"> měřeno v ACAD 4*1.6 = 6,400 [A] 6.400000 = 6,400000 [A]_x000d_</t>
  </si>
  <si>
    <t>875332</t>
  </si>
  <si>
    <t>POTRUBÍ DREN Z TRUB PLAST DN DO 150MM DĚROVANÝCH</t>
  </si>
  <si>
    <t>Rubová drenáž.</t>
  </si>
  <si>
    <t xml:space="preserve"> měřeno v ACAD 2*15.4 = 30,800 [A] 30.800000 = 30,800000 [A]_x000d_</t>
  </si>
  <si>
    <t>9112A2</t>
  </si>
  <si>
    <t>ZÁBRADLÍ MOSTNÍ S VODOR MADLY - MONTÁŽ S PŘESUNEM (BEZ DODÁVKY)</t>
  </si>
  <si>
    <t>Zpětná montáž zábradlí. Vč. přípravy pro ukolejnění a obnovy PKO v místě vrtů. Vč. případných úprav pro uchycení na nové římsy.</t>
  </si>
  <si>
    <t xml:space="preserve"> měřeno v ACAD 12.65+13.65 = 26,300 [A] 26.300000 = 26,300000 [A]_x000d_</t>
  </si>
  <si>
    <t>Demontáž stávajícího zábradlí. Vč. uskladnění.</t>
  </si>
  <si>
    <t>Nivelační značky.</t>
  </si>
  <si>
    <t xml:space="preserve"> viz příloha č. 301 6 = 6,000 [A] 6.000000 = 6,000000 [A]_x000d_</t>
  </si>
  <si>
    <t>Ubourání části stávající zděné spodní stavby. Odstranění stávajících dlažeb.</t>
  </si>
  <si>
    <t xml:space="preserve"> zděná spodní stavba (viz příloha č. 003) 1.5*0.1*16.0 = 2,400 [A]
stávající koryto (viz příloha č. 003) 0.431*16.0 = 6,896 [B]
celkové množství = 9,296 9.296000 = 9,296000 [A]_x000d_</t>
  </si>
  <si>
    <t>Odstranění stávající nosné konstrukce, betonové mazaniny a částí betonové spodní stavby.</t>
  </si>
  <si>
    <t xml:space="preserve"> stávající nosná konstrukce a spodní stavba (viz příloha č. 003) 3.08*15.5+0.517*12.64+0.817*11.15 = 63,384 [A]
betonová mazanina (měřeno v ACAD) 14.8*7.5*0.05 = 5,550 [B]
celkové množství = 68,934 68.934000 = 68,934000 [A]_x000d_</t>
  </si>
  <si>
    <t>97817</t>
  </si>
  <si>
    <t>ODSTRANĚNÍ MOSTNÍ IZOLACE</t>
  </si>
  <si>
    <t>Odstranění stávající hydroizolace mostu.</t>
  </si>
  <si>
    <t xml:space="preserve"> měřeno v ACAD 14.8*7.5 = 111,000 [A] 111.000000 = 111,000000 [A]_x000d_</t>
  </si>
  <si>
    <t>R913550</t>
  </si>
  <si>
    <t>TABULKA S LETOPOČTEM VÝSTAVBY</t>
  </si>
  <si>
    <t>Provedení letopočtu výstavby vlysem.</t>
  </si>
  <si>
    <t xml:space="preserve"> viz příloha č. 301 2 = 2,000 [A] 2.000000 = 2,000000 [A]_x000d_</t>
  </si>
  <si>
    <t>položka zahrnuje štítek s evidenčním číslem mostu, sloupek dopravní značky včetně osazení a nutných zemních prací a zabetonování</t>
  </si>
  <si>
    <t xml:space="preserve"> objem výkopů 177.946 = 177,946 [A]
z toho 50% 0.50*A = 88,973 [B]
objem pročištění koryta 2.000 = 2,000 [C]
objemová hmotnost 2,2 t/m3 2.2*(B+C) = 200,141 [D] 200.141000 = 200,141000 [A]_x000d_</t>
  </si>
  <si>
    <t xml:space="preserve"> objem bouraných konstrukcí ze železobetonu 68.934 = 68,934 [A]
objemová hmotnost 2,5 t/m3 2.5*A = 172,335 [B] 172.335000 = 172,335000 [A]_x000d_</t>
  </si>
  <si>
    <t xml:space="preserve"> objem bouraných konstrukcí z kamene 9.296 = 9,296 [A]
objemová hmotnost 2,5 t/m3 2.5*A = 23,240 [B] 23.240000 = 23,240000 [A]_x000d_</t>
  </si>
  <si>
    <t>R015760</t>
  </si>
  <si>
    <t>963</t>
  </si>
  <si>
    <t>NEOCEŇOVAT - LIKVIDACE ODPADŮ NEBEZPEČNÝCH - 17 06 03* - IZOLAČNÍ MATERIÁLY OBSAHUJÍCÍ NEBEZPEČNÉ LÁTKY, VČETNĚ DOPRAVY</t>
  </si>
  <si>
    <t xml:space="preserve"> plocha odstraněné izolace 111.000 = 111,000 [A]
plošná hmotnost 0,05 t/m2 0.05*A = 5,550 [B] 5.550000 = 5,550000 [A]_x000d_</t>
  </si>
  <si>
    <t>SO52-14-01-11</t>
  </si>
  <si>
    <t>11511</t>
  </si>
  <si>
    <t>ČERPÁNÍ VODY DO 500 L/MIN</t>
  </si>
  <si>
    <t>Případné čerpání vody z výkopu.</t>
  </si>
  <si>
    <t xml:space="preserve"> předpoklad 56*8 = 448,000 [A] 448.000000 = 448,000000 [A]_x000d_</t>
  </si>
  <si>
    <t>11525</t>
  </si>
  <si>
    <t>PŘEVEDENÍ VODY POTRUBÍM DN 600 NEBO ŽLABY R.O. DO 2,0M</t>
  </si>
  <si>
    <t>Provizorní zatrubnění, zřízení s odstraněním, možnost opětovného použití.</t>
  </si>
  <si>
    <t xml:space="preserve"> viz příloha č. 501 49 = 49,000 [A] 49.000000 = 49,000000 [A]_x000d_</t>
  </si>
  <si>
    <t xml:space="preserve"> viz příloha č. 501 42.9*8.2 = 351,780 [A] 351.780000 = 351,780000 [A]_x000d_</t>
  </si>
  <si>
    <t xml:space="preserve"> objem výkopů 351.780 = 351,780 [A] 351.780000 = 351,780000 [A]_x000d_</t>
  </si>
  <si>
    <t>Případné zřízení těsněné jímky - viz TZ a příloha č. 501.</t>
  </si>
  <si>
    <t xml:space="preserve"> předpoklad (6.0+12.0*2)*5.0 = 150,000 [A] 150.000000 = 150,000000 [A]_x000d_</t>
  </si>
  <si>
    <t>Odstranění případné těsněné jímky.</t>
  </si>
  <si>
    <t xml:space="preserve"> plocha štětovnic 150.000 = 150,000 [A] 150.000000 = 150,000000 [A]_x000d_</t>
  </si>
  <si>
    <t>272325</t>
  </si>
  <si>
    <t>ZÁKLADY ZE ŽELEZOBETONU DO C30/37</t>
  </si>
  <si>
    <t>Základová deska a koncové základové pasy se zesílením. Specifikace betonu viz TZ.</t>
  </si>
  <si>
    <t xml:space="preserve"> základ 0.25*10.4*3.3 = 8,580 [A]
zesílení 2*0.88*3.3*0.50+4*0.63*0.45*2.50 = 5,739 [B]
celkové množství = 14,319 14.319000 = 14,319000 [A]_x000d_</t>
  </si>
  <si>
    <t>272365</t>
  </si>
  <si>
    <t>VÝZTUŽ ZÁKLADŮ Z OCELI 10505, B500B</t>
  </si>
  <si>
    <t>Výztuž základové desky.</t>
  </si>
  <si>
    <t xml:space="preserve"> viz příloha č. 007 1.136 = 1,136 [A] 1.136000 = 1,136000 [A]_x000d_</t>
  </si>
  <si>
    <t>272368</t>
  </si>
  <si>
    <t>VÝZTUŽ ZÁKLADŮ ZE SVAŘ SÍTÍ</t>
  </si>
  <si>
    <t xml:space="preserve"> viz příloha č. 007 0.628 = 0,628 [A] 0.628000 = 0,628000 [A]_x000d_</t>
  </si>
  <si>
    <t>R23569</t>
  </si>
  <si>
    <t>DOČASNÉ HRADÍCÍ STĚNY Z JINÝCH MATERIÁLŮ</t>
  </si>
  <si>
    <t>Hradící stěna, materiál stěny podle zvyklostí zhotovitele. Zhotovení, opotřebení, odstranění. Vykázáno na pohledovou plochu hradící stěny.</t>
  </si>
  <si>
    <t xml:space="preserve"> viz příloha č. 501 6.0 = 6,000 [A] 6.000000 = 6,000000 [A]_x000d_</t>
  </si>
  <si>
    <t>Položka zahrnuje veškerý materiál, výrobky a polotovary, včetně mimostaveništní a vnitrostaveništní dopravy (rovněž přesuny), včetně naložení a složení, případně s uložením.</t>
  </si>
  <si>
    <t>Podkladní beton pro základovou desku. Specifikace betonu viz TZ.</t>
  </si>
  <si>
    <t xml:space="preserve"> měřeno v ACAD 2.8*3.8 = 10,640 [A] 10.640000 = 10,640000 [A]_x000d_</t>
  </si>
  <si>
    <t xml:space="preserve"> na vtoku (bez prahů) 0.10*(7.6*1.2+1.95) = 1,107 [A]
prahy na vtoku 0.30*0.30*4.4 = 0,396 [B]
na výtoku (bez prahů) 0.10*((5.4+3.5+3.3)*1.2+3.6) = 1,824 [C]
prahy na výtoku 0.30*0.30*4.4 = 0,396 [D]
celkové množství = 3,723 3.723000 = 3,723000 [A]_x000d_</t>
  </si>
  <si>
    <t>451385</t>
  </si>
  <si>
    <t>PODKL VRSTVY ZE ŽELEZOBET DO C30/37 VČET VÝZTUŽE</t>
  </si>
  <si>
    <t>Beton pro kynetu v propustku vč. výztuže.</t>
  </si>
  <si>
    <t xml:space="preserve"> měřeno v ACAD 2.0*0.12*12.0 = 2,880 [A] 2.880000 = 2,880000 [A]_x000d_</t>
  </si>
  <si>
    <t>Zásyp nové konstrukce.</t>
  </si>
  <si>
    <t xml:space="preserve"> měřeno v ACAD 9.6*14.8 = 142,080 [A] 142.080000 = 142,080000 [A]_x000d_</t>
  </si>
  <si>
    <t>Nové odláždění.</t>
  </si>
  <si>
    <t xml:space="preserve"> na vtoku 0.20*(7.6*1.2+1.95) = 2,214 [A]
na výtoku 0.20*((5.4+3.5+3.3)*1.2+3.6) = 3,648 [B]
celkové množství = 5,862 5.862000 = 5,862000 [A]_x000d_</t>
  </si>
  <si>
    <t>Nátěr rubu betonových trub ALP + 2xALN.</t>
  </si>
  <si>
    <t xml:space="preserve"> viz příloha č. 004 57.36 = 57,360 [A] 57.360000 = 57,360000 [A]_x000d_</t>
  </si>
  <si>
    <t>91841</t>
  </si>
  <si>
    <t>PROPUSTY RÁMOVÉ 200/100</t>
  </si>
  <si>
    <t>Rámový propustek, specifikace materiálů viz TZ.</t>
  </si>
  <si>
    <t xml:space="preserve"> viz příloha č. 004 12.0 = 12,000 [A] 12.000000 = 12,000000 [A]_x000d_</t>
  </si>
  <si>
    <t>Odstranění stávajícího odláždění. Vč. odvozu na skládku.</t>
  </si>
  <si>
    <t xml:space="preserve"> měřeno v ACAD (7.5+5.0)*1.0*0.20 = 2,500 [A] 2.500000 = 2,500000 [A]_x000d_</t>
  </si>
  <si>
    <t>96615</t>
  </si>
  <si>
    <t>BOURÁNÍ KONSTRUKCÍ Z PROSTÉHO BETONU</t>
  </si>
  <si>
    <t>Odstranění konstrukcí z prostého betonu. Vč. odvozu na skládku.</t>
  </si>
  <si>
    <t xml:space="preserve"> viz příloha č. 003 2.19*5.2+1.265*(5.4+5.5) = 25,177 [A] 25.177000 = 25,177000 [A]_x000d_</t>
  </si>
  <si>
    <t>Odstranění konstrukcí ze železobetonu. Vč. odvozu na skládku.</t>
  </si>
  <si>
    <t xml:space="preserve"> viz příloha č. 003 2*0.615*7.0+(0.125+0.20)*(5.4+5.5) = 12,153 [A] 12.153000 = 12,153000 [A]_x000d_</t>
  </si>
  <si>
    <t>966371</t>
  </si>
  <si>
    <t>BOURÁNÍ PROPUSTŮ Z TRUB DN DO 1000MM</t>
  </si>
  <si>
    <t>Bourání stávajících trub propustku.</t>
  </si>
  <si>
    <t xml:space="preserve"> měřeno v ACAD 2*7.0 = 14,000 [A] 14.000000 = 14,000000 [A]_x000d_</t>
  </si>
  <si>
    <t>Odstranění stávající hydroizolace propustku.</t>
  </si>
  <si>
    <t xml:space="preserve"> viz příloha č. 003 3.46*6.33 = 21,902 [A] 21.902000 = 21,902000 [A]_x000d_</t>
  </si>
  <si>
    <t xml:space="preserve"> 2 = 2,000 [A] 2.000000 = 2,000000 [A]_x000d_</t>
  </si>
  <si>
    <t xml:space="preserve"> objem výkopů 351.780 = 351,780 [A]
z toho 50% 0.50*A = 175,890 [B]
objem pročištění koryta 2.000 = 2,000 [C]
objemová hmotnost 2,2 t/m3 2.2*(B+C) = 391,358 [D] 391.358000 = 391,358000 [A]_x000d_</t>
  </si>
  <si>
    <t xml:space="preserve"> objem bouraných konstrukcí z prostého betonu 25.177 = 25,177 [A]
objem bouraných konstrukcí ze železobetonu 12.153 = 12,153 [B]
bourané trouby (předpoklad 0,30 m3/m) 14.000*0.30 = 4,200 [C]
objemová hmotnost 2,5 t/m3 2.5*(A+B+C) = 103,825 [D] 103.825000 = 103,825000 [A]_x000d_</t>
  </si>
  <si>
    <t xml:space="preserve"> objem bouraných konstrukcí z kamene 2.500 = 2,500 [A]
objemová hmotnost 2,5 t/m3 2.5*A = 6,250 [B] 4.000000 = 4,000000 [A]_x000d_</t>
  </si>
  <si>
    <t xml:space="preserve"> plocha odstraněné izolace 21.902 = 21,902 [A]
plošná hmotnost 0,05 t/m2 0.05*A = 1,095 [B] 1.095000 = 1,095000 [A]_x000d_</t>
  </si>
  <si>
    <t>SO52-14-01-12</t>
  </si>
  <si>
    <t xml:space="preserve"> viz příloha č. 501 94.6 = 94,600 [A] 94.600000 = 94,600000 [A]_x000d_</t>
  </si>
  <si>
    <t xml:space="preserve"> objem výkopů 94.600 = 94,600 [A] 94.600000 = 94,600000 [A]_x000d_</t>
  </si>
  <si>
    <t xml:space="preserve"> viz příloha č. 501 148.6 = 148,600 [A] 148.600000 = 148,600000 [A]_x000d_</t>
  </si>
  <si>
    <t xml:space="preserve"> plocha štětovnic 148.600 = 148,600 [A] 148.600000 = 148,600000 [A]_x000d_</t>
  </si>
  <si>
    <t xml:space="preserve"> základ 0.25*8.3*2.4 = 4,980 [A]
zesílení 2*0.88*2.7*0.80+4*0.50*0.45*2.50 = 6,052 [B]
celkové množství = 11,032 11.032000 = 11,032000 [A]_x000d_</t>
  </si>
  <si>
    <t xml:space="preserve"> viz příloha č. 007 0.975 = 0,975 [A] 0.975000 = 0,975000 [A]_x000d_</t>
  </si>
  <si>
    <t xml:space="preserve"> viz příloha č. 007 0.321 = 0,321 [A] 0.321000 = 0,321000 [A]_x000d_</t>
  </si>
  <si>
    <t xml:space="preserve"> měřeno v ACAD 2.8*3.0 = 8,400 [A] 8.400000 = 8,400000 [A]_x000d_</t>
  </si>
  <si>
    <t xml:space="preserve"> na vtoku (bez prahů) 0.10*(7.6*1.2+7.6) = 1,672 [A]
prahy na vtoku 0.30*0.30*3.8 = 0,342 [B]
na výtoku (bez prahů) 0.10*(6.8*1.2+3.0) = 1,116 [C]
prahy na výtoku 0.30*0.30*3.8 = 0,342 [D]
celkové množství = 3,472 3.472000 = 3,472000 [A]_x000d_</t>
  </si>
  <si>
    <t xml:space="preserve"> měřeno v ACAD 1.4*0.12*9.90 = 1,663 [A] 1.663000 = 1,663000 [A]_x000d_</t>
  </si>
  <si>
    <t xml:space="preserve"> měřeno v ACAD 4.8*8.9 = 42,720 [A] 42.720000 = 42,720000 [A]_x000d_</t>
  </si>
  <si>
    <t>46457</t>
  </si>
  <si>
    <t>POHOZ DNA A SVAHŮ Z KAMENIVA TĚŽENÉHO</t>
  </si>
  <si>
    <t>Pohoz dna na výtoku. Specifikace viz TZ.</t>
  </si>
  <si>
    <t xml:space="preserve"> předpoklad 1.5*3.8*0.20 = 1,140 [A] 1.140000 = 1,140000 [A]_x000d_</t>
  </si>
  <si>
    <t xml:space="preserve"> na vtoku 0.20*(7.6*1.2+7.6) = 3,344 [A]
na výtoku 0.20*(6.8*1.2+3.0) = 2,232 [B]
celkové množství = 5,576 5.576000 = 5,576000 [A]_x000d_</t>
  </si>
  <si>
    <t xml:space="preserve"> viz příloha č. 004 4.24*9.9 = 41,976 [A] 41.976000 = 41,976000 [A]_x000d_</t>
  </si>
  <si>
    <t xml:space="preserve"> viz příloha č. 004 9.9 = 9,900 [A] 9.900000 = 9,900000 [A]_x000d_</t>
  </si>
  <si>
    <t xml:space="preserve"> měřeno v ACAD 2*4.0*1.0*0.20 = 1,600 [A] 1.600000 = 1,600000 [A]_x000d_</t>
  </si>
  <si>
    <t xml:space="preserve"> viz příloha č. 003 19.18 = 19,180 [A] 19.180000 = 19,180000 [A]_x000d_</t>
  </si>
  <si>
    <t>96636</t>
  </si>
  <si>
    <t>BOURÁNÍ PROPUSTŮ Z TRUB DN DO 800MM</t>
  </si>
  <si>
    <t xml:space="preserve"> viz příloha č. 003 7.0 = 7,000 [A] 7.000000 = 7,000000 [A]_x000d_</t>
  </si>
  <si>
    <t xml:space="preserve"> viz příloha č. 003 15.6 = 15,600 [A] 15.600000 = 15,600000 [A]_x000d_</t>
  </si>
  <si>
    <t xml:space="preserve"> 2.000000 = 2,000 [A] 2.000000 = 2,000000 [A]_x000d_</t>
  </si>
  <si>
    <t xml:space="preserve"> objem výkopů 94.600 = 94,600 [A]
z toho 50% 0.50*A = 47,300 [B]
objem pročištění koryta 2.000 = 2,000 [C]
objemová hmotnost 2,2 t/m3 2.2*(B+C) = 108,460 [D] 108.460000 = 108,460000 [A]_x000d_</t>
  </si>
  <si>
    <t xml:space="preserve"> objem bouraných konstrukcí ze železobetonu 19.180 = 19,180 [A]
bourané trouby (předpoklad 0,25 m3/m) 7.000*0.25 = 1,750 [B]
objemová hmotnost 2,5 t/m3 2.5*(A+B) = 52,325 [C] 52.325000 = 52,325000 [A]_x000d_</t>
  </si>
  <si>
    <t xml:space="preserve"> objem bouraných konstrukcí z kamene 1.600 = 1,600 [A]
objemová hmotnost 2,5 t/m3 2.5*A = 4,000 [B] 4.000000 = 4,000000 [A]_x000d_</t>
  </si>
  <si>
    <t xml:space="preserve"> plocha odstraněné izolace 15.600 = 15,600 [A]
plošná hmotnost 0,05 t/m2 0.05*A = 0,780 [B] 0.780000 = 0,780000 [A]_x000d_</t>
  </si>
  <si>
    <t>SO52-14-02-01</t>
  </si>
  <si>
    <t>914172</t>
  </si>
  <si>
    <t>DOPRAVNÍ ZNAČKY ZÁKLADNÍ VELIKOSTI HLINÍKOVÉ FÓLIE TŘ 2 - MONTÁŽ S PŘEMÍSTĚNÍM</t>
  </si>
  <si>
    <t>Dopravně inženýrské opatření.</t>
  </si>
  <si>
    <t xml:space="preserve"> počet značek celkem 14 = 14,000 [A] 14.000000 = 14,000000 [A]_x000d_</t>
  </si>
  <si>
    <t>914173</t>
  </si>
  <si>
    <t>DOPRAVNÍ ZNAČKY ZÁKLADNÍ VELIKOSTI HLINÍKOVÉ FÓLIE TŘ 2 - DEMONTÁŽ</t>
  </si>
  <si>
    <t>914179</t>
  </si>
  <si>
    <t>DOPRAV ZNAČKY ZÁKL VEL HLINÍK FÓLIE TŘ 2 - NÁJEMNÉ</t>
  </si>
  <si>
    <t>Dopravně inženýrské opatření. Předpoklad 7 dní pro každou etapu.</t>
  </si>
  <si>
    <t xml:space="preserve"> celková doba pronájmu 12*14+2*7 = 182,000 [A] 182.000000 = 182,000000 [A]_x000d_</t>
  </si>
  <si>
    <t>915321</t>
  </si>
  <si>
    <t>VODOR DOPRAV ZNAČ Z FÓLIE DOČAS ODSTRANITEL - DOD A POKLÁDKA</t>
  </si>
  <si>
    <t xml:space="preserve"> plocha dočasného VDZ 0.25*2.75 = 0,688 [A] 0.688000 = 0,688000 [A]_x000d_</t>
  </si>
  <si>
    <t>915322</t>
  </si>
  <si>
    <t>VODOR DOPRAV ZNAČ Z FÓLIE DOČAS ODSTRANITEL - ODSTRANĚNÍ</t>
  </si>
  <si>
    <t>916112</t>
  </si>
  <si>
    <t>DOPRAV SVĚTLO VÝSTRAŽ SAMOSTATNÉ - MONTÁŽ S PŘESUNEM</t>
  </si>
  <si>
    <t xml:space="preserve"> počet světel celkem 2 = 2,000 [A] 2.000000 = 2,000000 [A]_x000d_</t>
  </si>
  <si>
    <t>916113</t>
  </si>
  <si>
    <t>DOPRAV SVĚTLO VÝSTRAŽ SAMOSTATNÉ - DEMONTÁŽ</t>
  </si>
  <si>
    <t>916119</t>
  </si>
  <si>
    <t>DOPRAV SVĚTLO VÝSTRAŽ SAMOSTATNÉ - NÁJEMNÉ</t>
  </si>
  <si>
    <t xml:space="preserve"> celková doba pronájmu 2*14 = 28,000 [A] 28.000000 = 28,000000 [A]_x000d_</t>
  </si>
  <si>
    <t>916132</t>
  </si>
  <si>
    <t>DOPRAV SVĚTLO VÝSTRAŽ SOUPRAVA 5KS - MONTÁŽ S PŘESUNEM</t>
  </si>
  <si>
    <t xml:space="preserve"> počet souprav světel celkem 2 = 2,000 [A] 2.000000 = 2,000000 [A]_x000d_</t>
  </si>
  <si>
    <t>916133</t>
  </si>
  <si>
    <t>DOPRAV SVĚTLO VÝSTRAŽ SOUPRAVA 5KS - DEMONTÁŽ</t>
  </si>
  <si>
    <t>916139</t>
  </si>
  <si>
    <t>DOPRAVNÍ SVĚTLO VÝSTRAŽNÉ SOUPRAVA 5 KUSŮ - NÁJEMNÉ</t>
  </si>
  <si>
    <t xml:space="preserve"> celková doba pronájmu 2*7 = 14,000 [A] 14.000000 = 14,000000 [A]_x000d_</t>
  </si>
  <si>
    <t>916152</t>
  </si>
  <si>
    <t>SEMAFOROVÁ PŘENOSNÁ SOUPRAVA - MONTÁŽ S PŘESUNEM</t>
  </si>
  <si>
    <t xml:space="preserve"> počet souprav celkem 1 = 1,000 [A] 1.000000 = 1,000000 [A]_x000d_</t>
  </si>
  <si>
    <t>916153</t>
  </si>
  <si>
    <t>SEMAFOROVÁ PŘENOSNÁ SOUPRAVA - DEMONTÁŽ</t>
  </si>
  <si>
    <t>916159</t>
  </si>
  <si>
    <t>SEMAFOROVÁ PŘENOSNÁ SOUPRAVA - NÁJEMNÉ</t>
  </si>
  <si>
    <t xml:space="preserve"> celková doba pronájmu 1*14 = 14,000 [A] 14.000000 = 14,000000 [A]_x000d_</t>
  </si>
  <si>
    <t>916322</t>
  </si>
  <si>
    <t>DOPRAVNÍ ZÁBRANY Z2 S FÓLIÍ TŘ 2 - MONTÁŽ S PŘESUNEM</t>
  </si>
  <si>
    <t xml:space="preserve"> celkový počet zábran 2 = 2,000 [A] 2.000000 = 2,000000 [A]_x000d_</t>
  </si>
  <si>
    <t>916323</t>
  </si>
  <si>
    <t>DOPRAVNÍ ZÁBRANY Z2 S FÓLIÍ TŘ 2 - DEMONTÁŽ</t>
  </si>
  <si>
    <t>916329</t>
  </si>
  <si>
    <t>DOPRAVNÍ ZÁBRANY Z2 S FÓLIÍ TŘ 2 - NÁJEMNÉ</t>
  </si>
  <si>
    <t>916342</t>
  </si>
  <si>
    <t>SMĚROV DESKY Z4 JEDNOSTR S FÓLIÍ TŘ 2 - MONTÁŽ S PŘESUNEM</t>
  </si>
  <si>
    <t xml:space="preserve"> celkový počet desek 2*8 = 16,000 [A] 16.000000 = 16,000000 [A]_x000d_</t>
  </si>
  <si>
    <t>916343</t>
  </si>
  <si>
    <t>SMĚROVACÍ DESKY Z4 JEDNOSTR S FÓLIÍ TŘ 2 - DEMONTÁŽ</t>
  </si>
  <si>
    <t>916349</t>
  </si>
  <si>
    <t>SMĚROVACÍ DESKY Z4 JEDNOSTR S FÓLIÍ TŘ 2 - NÁJEMNÉ</t>
  </si>
  <si>
    <t xml:space="preserve"> celková doba pronájmu 2*8*7 = 112,000 [A] 112.000000 = 112,000000 [A]_x000d_</t>
  </si>
  <si>
    <t>932111</t>
  </si>
  <si>
    <t>PROTIDOTYKOVÉ ZÁBRANY ŠTÍTOVÉ - ZŘÍZENÍ S DODÁNÍM</t>
  </si>
  <si>
    <t>Zřízení nových PDZ na mostě. Specifikace viz TZ.</t>
  </si>
  <si>
    <t xml:space="preserve"> viz příloha č. 003 (8.0+10.0)*2.0 = 36,000 [A] 36.000000 = 36,000000 [A]_x000d_</t>
  </si>
  <si>
    <t>932112</t>
  </si>
  <si>
    <t>PROTIDOTYKOVÉ ZÁBRANY ŠTÍTOVÉ - DEMONTÁŽ</t>
  </si>
  <si>
    <t>Odstranění stávajících PDZ na mostě. Vč. likvidace odpadu.</t>
  </si>
  <si>
    <t xml:space="preserve"> měřeno v ACAD 2*10.0*2.0 = 40,000 [A] 40.000000 = 40,000000 [A]_x000d_</t>
  </si>
  <si>
    <t>94490</t>
  </si>
  <si>
    <t>OCHRANNÁ KONSTRUKCE</t>
  </si>
  <si>
    <t>Ochranná konstrukce pro ochranu pěších. Celkem dvě etapy.</t>
  </si>
  <si>
    <t xml:space="preserve"> celková plocha ochranné konstrukce 2*2.0*40.0 = 160,000 [A] 160.000000 = 160,000000 [A]_x000d_</t>
  </si>
  <si>
    <t>SO52-15-02-01.2</t>
  </si>
  <si>
    <t>10</t>
  </si>
  <si>
    <t>029113</t>
  </si>
  <si>
    <t>OSTATNÍ POŽADAVKY - GEODETICKÉ ZAMĚŘENÍ - CELKY</t>
  </si>
  <si>
    <t xml:space="preserve"> 5=5,000 [A] zaměření podpěrných bodů 57, 1, 2, 3, 4 v novém stavu 5.000000 = 5,000000 [A]_x000d_</t>
  </si>
  <si>
    <t>zahrnuje veškeré náklady spojené s objednatelem požadovanými pracemi</t>
  </si>
  <si>
    <t>111208</t>
  </si>
  <si>
    <t>ODSTRANĚNÍ KŘOVIN S ODVOZEM DO 20KM</t>
  </si>
  <si>
    <t xml:space="preserve"> 200*2=400,000 [A]; délka venkovní linky v šíři 2m 400.000000 = 400,000000 [A]_x000d_</t>
  </si>
  <si>
    <t>odstranění křovin a stromů do průměru 100 mm 
doprava dřevin na předepsanou vzdálenost 
spálení na hromadách nebo štěpkování</t>
  </si>
  <si>
    <t xml:space="preserve"> 2,4=2,400 [A] výkop pro základ betonového sloupu JB 12/3 (1ks) 
2*14=28,000 [B] výkop pro základ příhradového stožáru L18/20 (2ks) 
Celkem: A+B=30,400 [C] 30.400000 = 30,400000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</si>
  <si>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</si>
  <si>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0,8=0,800 [A] zához manipulačního výkopu betonového sloupu JB 12/3 (1ks) 
2*2=4,000 [B] zához výkopu příhradového stožáru L18/20 (2ks) 
Celkem: A+B=4,800 [C] 4.800000 = 4,800000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</si>
  <si>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</si>
  <si>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18010</t>
  </si>
  <si>
    <t>VŠEOBECNÉ ÚPRAVY ZASTAVĚNÉHO ÚZEMÍ</t>
  </si>
  <si>
    <t xml:space="preserve"> 200=200,000 [A] v rozsahu tohoto So 200.000000 = 200,000000 [A]_x000d_</t>
  </si>
  <si>
    <t>Všeobecné úpravy musí zahrnovat úpravu území po uskutečnění stavby, tak jak je požadováno v zadávací dokumentaci s výjimkou těch prací, pro které jsou uvedeny samostatné položky.</t>
  </si>
  <si>
    <t>272314</t>
  </si>
  <si>
    <t>ZÁKLADY Z PROSTÉHO BETONU DO C25/30</t>
  </si>
  <si>
    <t xml:space="preserve"> 1,5=1,500 [A] betonový základ sloupu JB12/3 
2*13=26,000 [B] betonový základ stožáru L18/20 (2ks) 
Celkem: A+B=27,500 [C] 27.500000 = 27,500000 [A]_x000d_</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</si>
  <si>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</si>
  <si>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15</t>
  </si>
  <si>
    <t>POPLATKY ZA LIKVIDACI ODPADŮ</t>
  </si>
  <si>
    <t xml:space="preserve"> (1,7+12+12)*1,6=41,120 [A]; odvoz zeminy - viz Technická zpráva , přepočet m3 na tuny 41.120000 = 41,120000 [A]_x000d_</t>
  </si>
  <si>
    <t xml:space="preserve"> 400*0,006=2,400 [A]; z pol. č. 111208 včetně koeficientu převodu m2 na tuny 2.400000 = 2,400000 [A]_x000d_</t>
  </si>
  <si>
    <t xml:space="preserve"> 25=25,000 [A]; v rozsahu tohoto So 25.000000 = 25,000000 [A]_x000d_</t>
  </si>
  <si>
    <t>R015310</t>
  </si>
  <si>
    <t>940</t>
  </si>
  <si>
    <t>NEOCEŇOVAT - LIKVIDACE ODPADŮ NEKONTAMINOVANÝCH - 16 02 14 - ELEKTROŠROT (VYŘAZENÁ EL. ZAŘÍZENÍ A PŘÍSTR. - AL, CU A VZ. KOVY) , VČETNĚ DOPRAVY</t>
  </si>
  <si>
    <t xml:space="preserve"> 300*0,005=1,500 [A]; demontovaný kabel dle pol.č. 742Z21, cca do 0,5kg/m (převod na Tuny) 1.500000 = 1,500000 [A]_x000d_</t>
  </si>
  <si>
    <t>74</t>
  </si>
  <si>
    <t>SILNOPROUD</t>
  </si>
  <si>
    <t xml:space="preserve"> 12=12,000 [A] dle počtu lomových bodů 12.000000 = 12,000000 [A]_x000d_</t>
  </si>
  <si>
    <t>1. Položka obsahuje: 
 – veškeré práce a materiál obsažený v názvu položky 
2. Položka neobsahuje: 
 X 
3. Způsob měření: 
Udává se počet kusů kompletní konstrukce nebo práce.</t>
  </si>
  <si>
    <t>742312</t>
  </si>
  <si>
    <t>VEDENÍ VENKOVNÍ VN, SLOUP OD 12/6 DO 12/15 KN</t>
  </si>
  <si>
    <t xml:space="preserve"> 1=1,000 [A] SLOUP BETON. J 12/3/180 BEZ VYSTROJE 1.000000 = 1,000000 [A]_x000d_</t>
  </si>
  <si>
    <t xml:space="preserve">1. Položka obsahuje: 
 – sloup vč.povrchového uzemnění, konzoly, kotevní řetězce, proudové spoje  
 – veškeré příslušenství 
2. Položka neobsahuje: 
 – zemní práce a BETONOVÝ základ 
3. Způsob měření: 
Udává se počet kusů kompletní konstrukce nebo práce.</t>
  </si>
  <si>
    <t>742323</t>
  </si>
  <si>
    <t>VEDENÍ VENKOVNÍ VN, PŘÍHRADOVÝ STOŽÁR PŘES 18/30 DO 24/60 KN</t>
  </si>
  <si>
    <t xml:space="preserve"> 2=2,000 [A] STOZAR PRIHR. 18M/20KN BEZ DEL.NAD ZAKL 2.000000 = 2,000000 [A]_x000d_</t>
  </si>
  <si>
    <t xml:space="preserve">1. Položka obsahuje: 
 – stožár vč.povrchového uzemnění, konzoly, kotevní řetězce, proudové spoje  
 – veškeré příslušenství 
2. Položka neobsahuje: 
 – zemní práce a BETONOVÝ základ 
3. Způsob měření: 
Udává se počet kusů kompletní konstrukce nebo práce.</t>
  </si>
  <si>
    <t>742342</t>
  </si>
  <si>
    <t>VEDENÍ VENKOVNÍ VN, IZOLOVANÝ VODIČ PŘES 70 MM2</t>
  </si>
  <si>
    <t xml:space="preserve"> 612=612,000 [A] VODIC VN 42-AL1/7-ST1A (42/7) 9,00MM 
20=20,000 [B]     izol. vodič BSZV 70              SAP.č. 1003639530 
Celkem: A+B=632,000 [C] 632.000000 = 632,000000 [A]_x000d_</t>
  </si>
  <si>
    <t>1. Položka obsahuje: 
 – měření, roztahování, dělení, spojování, zakončení a pod. 
 – veškeré příslušenství 
2. Položka neobsahuje: 
 X 
3. Způsob měření: 
Měří se metr délkový.</t>
  </si>
  <si>
    <t>742361</t>
  </si>
  <si>
    <t>VEDENÍ VENKOVNÍ VN, UZEMNĚNÍ PODPĚRNÉHO BODU</t>
  </si>
  <si>
    <t xml:space="preserve"> 3=3,000 [A] UZEMNENI KRUH 1M/3M 3.000000 = 3,000000 [A]_x000d_</t>
  </si>
  <si>
    <t>1. Položka obsahuje: 
 – pásek FeZn 30x4 – 30m, výkop pro pásek, napojení na sloup, dělení, spojování, nátěr 
 – veškeré příslušenství 
2. Položka neobsahuje: 
 X 
3. Způsob měření: 
Udává se počet kusů kompletní konstrukce nebo práce.</t>
  </si>
  <si>
    <t>742362</t>
  </si>
  <si>
    <t>VEDENÍ VENKOVNÍ VN, OMEZOVAČ PŘEPĚTÍ</t>
  </si>
  <si>
    <t xml:space="preserve"> 1=1,000 [A] konzola KONZ.PRIHR.-0,4X0,4M-U080-A0L-0,60M-2STR 
3=3,000 [B] konzola KONZ.PRIHR.-0,4X0,4M-U100-A3L-1,50M-2STR 
3=3,000 [C] izolátor RET. JK PLAST 35KV ALST 5,4-12,0MM NA FL 
6=6,000 [D] izolátor RETEZEC JK PLAST 35KV ALST   5,4-12,0MM 
1=1,000 [E] Vaz                               SAP.č. 1002799320 
Celkem: A+B+C+D+E=14,000 [F] 14.000000 = 14,000000 [A]_x000d_</t>
  </si>
  <si>
    <t>1. Položka obsahuje: 
 – upevnění vč. veškerého příslušenství 
2. Položka neobsahuje: 
 X 
3. Způsob měření: 
Udává se počet kusů kompletní konstrukce nebo práce.</t>
  </si>
  <si>
    <t>742363</t>
  </si>
  <si>
    <t>VEDENÍ VENKOVNÍ VN, ODPOJOVAČ/ODPÍNAČ</t>
  </si>
  <si>
    <t xml:space="preserve"> 1=1,000 [A] úsekový odpojovač ODPINAC BEZKOM. FLC GB R N 35KV JB12 + VYSTROJ 
1=1,000 [B] Konzola úsekový odpojovač 1300 
1=1,000 [C] izolátor s výřezem   SAP č. 1000094150 
Celkem: A+B+C=3,000 [D] 3.000000 = 3,000000 [A]_x000d_</t>
  </si>
  <si>
    <t>742421</t>
  </si>
  <si>
    <t>VEDENÍ DRÁŽNÍ IZOLOVANÉ VN, NOSNÁ SVORKA</t>
  </si>
  <si>
    <t xml:space="preserve"> 6=6,000 [A] PPN svorka velká   SAP.č. 1003262300 6.000000 = 6,000000 [A]_x000d_</t>
  </si>
  <si>
    <t>1. Položka obsahuje: 
 – upevnění vč. veškerého příslušenství 
2. Položka neobsahuje: 
 – materiál pro upevnění ke konstrukci/stožáru 
3. Způsob měření: 
Udává se počet kusů kompletní konstrukce nebo práce.</t>
  </si>
  <si>
    <t>745</t>
  </si>
  <si>
    <t>DEMONTÁŽE</t>
  </si>
  <si>
    <t>742Z12</t>
  </si>
  <si>
    <t>DEMONTÁŽ SLOUPU/STOŽÁRU VN VČETNĚ VEŠKERÉ VÝSTROJE</t>
  </si>
  <si>
    <t xml:space="preserve"> 1=1,000 [A] demontáž stávajícího PB1/12,0m, 6kN včetně úsekového odpojovače 
1=1,000 [B] demontáž stávajícího PB2/12,0m, 6kN 
1=1,000 [C] demontáž stávajícího PB3/12,0m, 6kN 
Celkem: A+B+C=3,000 [D] 3.000000 = 3,000000 [A]_x000d_</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</si>
  <si>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</si>
  <si>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742Z21</t>
  </si>
  <si>
    <t>DEMONTÁŽ VENKOVNÍHO VEDENÍ VN (3X)</t>
  </si>
  <si>
    <t xml:space="preserve"> 300=300,000 [A] demontáž stávajícího vedení vn 300.000000 = 300,000000 [A]_x000d_</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</si>
  <si>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</si>
  <si>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747</t>
  </si>
  <si>
    <t>ZKOUŠKY, REVIZE, HZS</t>
  </si>
  <si>
    <t>747124</t>
  </si>
  <si>
    <t>NAPĚŤOVÁ ZKOUŠKA ROZVODNY VČETNĚ SPÍNACÍCH PRVKŮ DO 35 KV</t>
  </si>
  <si>
    <t xml:space="preserve"> 1=1,000 [A]; v rozsahu tohoto SO 1.000000 = 1,000000 [A]_x000d_</t>
  </si>
  <si>
    <t>1. Položka obsahuje: 
 – cenu za kontrolu, revizi, seřízení a uvedení do provozu zařízení dle příslušných norem a předpisů, včetně vystavení protokolu 
2. Položka neobsahuje: 
 X 
3. Způsob měření: 
Udává se počet kusů kompletní konstrukce nebo práce.</t>
  </si>
  <si>
    <t>CELKOVÁ PROHLÍDKA, ZKOUŠENÍ, MĚŘENÍ A VYHOTOVENÍ VÝCHOZÍ REVIZNÍ ZPRÁVY, PRO OBJEM IN PŘES 500 DO1000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</si>
  <si>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</si>
  <si>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</si>
  <si>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747303</t>
  </si>
  <si>
    <t>VYDÁNÍ PŘÍKAZU "B" - SLOŽITÉ PRACOVIŠTĚ</t>
  </si>
  <si>
    <t>1. Položka obsahuje: 
 – cenu za vyhotovení příkazu "B" pro zajištění pracoviště při práci na vypnutém a zajištěném zařízení vn 
2. Položka neobsahuje: 
 X 
3. Způsob měření: 
Udává se počet kusů kompletní konstrukce nebo práce.</t>
  </si>
  <si>
    <t>747411</t>
  </si>
  <si>
    <t>MĚŘENÍ ZEMNÍCH ODPORŮ - ZEMNIČE PRVNÍHO NEBO SAMOSTATNÉHO</t>
  </si>
  <si>
    <t xml:space="preserve"> 3=3,000 [A]; v rozsahu tohoto SO 3.000000 = 3,000000 [A]_x000d_</t>
  </si>
  <si>
    <t>1. Položka obsahuje: 
 – cenu za měření dle příslušných norem a předpisů, včetně vystavení protokolu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</si>
  <si>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</si>
  <si>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</si>
  <si>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</si>
  <si>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</si>
  <si>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</si>
  <si>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 xml:space="preserve"> 48=48,000 [A]; v rozsahu tohoto SO 48.000000 = 48,000000 [A]_x000d_</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</si>
  <si>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</si>
  <si>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</si>
  <si>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</si>
  <si>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 xml:space="preserve"> 72=72,000 [A]; Technici místní správy SEE 
72=72,000 [B]; Technici ČEZ 
Celkem: A+B=144,000 [C] 144.000000 = 144,000000 [A]_x000d_</t>
  </si>
  <si>
    <t>1. Položka obsahuje: 
 – cenu za manipulace na zařízeních prováděné provozovatelem nutných pro další práce zhotovitele na technologickém souboru 
2. Položka neobsahuje: 
 X 
3. Způsob měření: 
Udává se čas v hodinách.</t>
  </si>
  <si>
    <t>1. Položka obsahuje: 
 – cenu za prozkoumání stávajích rozvodů nn, přiřazení vývodových kabelů v rozvaděči nn k jejich zařízení a identifikaci způsobu napájení 
2. Položka neobsahuje: 
 X 
3. Způsob měření: 
Udává se čas v hodinách.</t>
  </si>
  <si>
    <t>747708</t>
  </si>
  <si>
    <t>PROVOZ MOBILNÍHO NÁHRADNÍHO ZDROJE PŘES 32 DO 160 KVA</t>
  </si>
  <si>
    <t xml:space="preserve"> 300=300,000 [A]; v rozsahu tohoto SO 300.000000 = 300,000000 [A]_x000d_</t>
  </si>
  <si>
    <t>1. Položka obsahuje: 
 – cenu za dobu provozu náhradního zdroje ve stanici / zastávce vč. dovozu na místo určení a zapojení do stávajících rozvodů 
2. Položka neobsahuje: 
 X 
3. Způsob měření: 
Udává se čas v hodinách.</t>
  </si>
  <si>
    <t>SO52-18-02-01</t>
  </si>
  <si>
    <t>11372</t>
  </si>
  <si>
    <t>FRÉZOVÁNÍ ZPEVNENÝCH PLOCH ASFALTOVÝCH</t>
  </si>
  <si>
    <t>tl. 10cm odstranění stávající cyklostezky, Povinný odkup zhotovitelem. Plocha měřena dle sitauce- 255m2</t>
  </si>
  <si>
    <t xml:space="preserve"> 255*0,1 = 25,500 [A] 25.500000 = 25,500000 [A]_x000d_</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</si>
  <si>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</si>
  <si>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12110</t>
  </si>
  <si>
    <t>SEJMUTÍ ORNICE NEBO LESNÍ PŮDY</t>
  </si>
  <si>
    <t>odhumusování plochy pod cyklostezkou</t>
  </si>
  <si>
    <t xml:space="preserve"> 236*0,30 = 70,800 [A] 70.800000 = 70,800000 [A]_x000d_</t>
  </si>
  <si>
    <t>položka zahrnuje sejmutí ornice bez ohledu na tloušťku vrstvy a její vodorovnou dopravu
nezahrnuje uložení na trvalou skládku</t>
  </si>
  <si>
    <t>12373</t>
  </si>
  <si>
    <t>ODKOP PRO SPOD STAVBU SILNIC A ŽELEZNIC TR. I</t>
  </si>
  <si>
    <t>odstranění stav. cyklo
plocha dle situace povrchu asfaltu 
předpokládáná tlouštka vrstvy podkladu cyklostezky 0,25 m</t>
  </si>
  <si>
    <t xml:space="preserve"> 255*1,25*0,25 = 79,688 [A] 79.688000 = 79,688000 [A]_x000d_</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</si>
  <si>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</si>
  <si>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ODKOP PRO SPOD STAVBU SILNIC A ŽELEZNIC TŘ. I</t>
  </si>
  <si>
    <t>výpočet z řezů</t>
  </si>
  <si>
    <t xml:space="preserve"> 0,46*20+0,67*20+0,45*20+0,1*20+0,115*20,28 = 35,932 [A] 35.932000 = 35,932000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</si>
  <si>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</si>
  <si>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Dle pol 18222 85,2*0,15 = 12,780 [A]
Dle pol. 18232 311*0,15 = 46,650 [B]
Celkové množství = 59,430 59.430000 = 59,430000 [A]_x000d_</t>
  </si>
  <si>
    <t>171111</t>
  </si>
  <si>
    <t>ULOŽENÍ SYP DO NÁSYPŮ SE ZLEPŠENÍM ZEMINY SE ZHUT DO 95% PS</t>
  </si>
  <si>
    <t xml:space="preserve"> 0,11*20+0,115*20+0,06*20 = 5,700 [A] 5.700000 = 5,700000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</si>
  <si>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</si>
  <si>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173103</t>
  </si>
  <si>
    <t>ZEMNÍ KRAJNICE A DOSYPÁVKY SE ZHUT DO 100% PS</t>
  </si>
  <si>
    <t>Dosyp zemní krajnice nenamrzavou zeminou dle ČSN 736133 dle PD
včetně nákupu mat.</t>
  </si>
  <si>
    <t xml:space="preserve"> 5,1 = 5,100 [A] 5.100000 = 5,100000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</si>
  <si>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</si>
  <si>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18120</t>
  </si>
  <si>
    <t>ÚPRAVA PLÁNĚ SE ZHUTNĚNÍM V HORNINĚ TŘ. II</t>
  </si>
  <si>
    <t xml:space="preserve"> Předpoklad plocha ACO 205*1,30 = 266,500 [A]
plocha dlažby 117*1,20 = 140,400 [B]
Celkové množství = 406,900 406.900000 = 406,900000 [A]_x000d_</t>
  </si>
  <si>
    <t>položka zahrnuje úpravu pláně včetně vyrovnání výškových rozdílů. Míru zhutnění určuje projekt.</t>
  </si>
  <si>
    <t>ROZPROSTŘENÍ ORNICE VE SVAHU V TL DO 0,15M</t>
  </si>
  <si>
    <t>Rozprostření ornice ve svahu . Půdorysná plocha ze situace 71m2 + 20%</t>
  </si>
  <si>
    <t xml:space="preserve"> 71*1,2 = 85,200 [A] 85.200000 = 85,200000 [A]_x000d_</t>
  </si>
  <si>
    <t>položka zahrnuje:
nutné přemístění ornice z dočasných skládek vzdálených do 50m
rozprostření ornice v předepsané tloušťce ve svahu přes 1:5</t>
  </si>
  <si>
    <t>18230</t>
  </si>
  <si>
    <t>ROZPROSTRENÍ ORNICE V ROVINE</t>
  </si>
  <si>
    <t>Rozprostření přebytečné ornice v k. ú. Kamenice u Dobrého, společnost LABRIS, s. r. o.</t>
  </si>
  <si>
    <t xml:space="preserve"> dle pol 17120.1 11,37 = 11,370 [A] 11.370000 = 11,370000 [A]_x000d_</t>
  </si>
  <si>
    <t>ROZPROSTŘENÍ ORNICE V ROVINĚ V TL DO 0,15M</t>
  </si>
  <si>
    <t>Půdorysná plocha ze situace</t>
  </si>
  <si>
    <t xml:space="preserve"> 311 = 311,000 [A] 311.000000 = 311,000000 [A]_x000d_</t>
  </si>
  <si>
    <t>položka zahrnuje:
nutné přemístění ornice z dočasných skládek vzdálených do 50m
rozprostření ornice v předepsané tloušťce v rovině a ve svahu do 1:5</t>
  </si>
  <si>
    <t>45152</t>
  </si>
  <si>
    <t>PODKLADNÍ A VÝPLŇOVÉ VRSTVY Z KAMENIVA DRCENÉHO</t>
  </si>
  <si>
    <t>Lože dlažby pol. 58250
HDK fr 4/8 tl 40 mm</t>
  </si>
  <si>
    <t xml:space="preserve"> dle pol. 58250 * 0,04 117*0,04 = 4,680 [A] 4.680000 = 4,680000 [A]_x000d_</t>
  </si>
  <si>
    <t>56333</t>
  </si>
  <si>
    <t>VOZOVKOVÉ VRSTVY ZE ŠTĚRKODRTI TL. DO 150MM</t>
  </si>
  <si>
    <t xml:space="preserve">ŠDA 0/32 GN  - tl. 150mm, plocha dle ACO +15%</t>
  </si>
  <si>
    <t xml:space="preserve"> 205*1,15 = 235,750 [A] 235.750000 = 235,750000 [A]_x000d_</t>
  </si>
  <si>
    <t xml:space="preserve">ŠDA 0/32 GN  - tl. min. 150mm, plocha dle ACO +25%</t>
  </si>
  <si>
    <t xml:space="preserve"> 205*1,25 = 256,250 [A] 256.250000 = 256,250000 [A]_x000d_</t>
  </si>
  <si>
    <t>56335</t>
  </si>
  <si>
    <t>VOZOVKOVÉ VRSTVY ZE ŠTĚRKODRTI TL. DO 250MM</t>
  </si>
  <si>
    <t xml:space="preserve">ŠDA 0/32 GN  - tl. 250mm</t>
  </si>
  <si>
    <t xml:space="preserve"> Dle pol 58250*1,25 117*1,25 = 146,250 [A] 146.250000 = 146,250000 [A]_x000d_</t>
  </si>
  <si>
    <t>56932</t>
  </si>
  <si>
    <t>ZPEVNĚNÍ KRAJNIC ZE ŠTĚRKODRTI TL. DO 100MM</t>
  </si>
  <si>
    <t>Zpevnění krajnic ze ŠDB 0/16 TL. 0,10 M</t>
  </si>
  <si>
    <t xml:space="preserve"> 80*2*0,5 = 80,000 [A] 80.000000 = 80,000000 [A]_x000d_</t>
  </si>
  <si>
    <t>INFILTRAČNÍ POSTŘIK Z EMULZE DO 1,0KG/M2</t>
  </si>
  <si>
    <t>infiltrační postřik 0,60kg/m2, plocha dle ACO +15%</t>
  </si>
  <si>
    <t>- dodání všech předepsaných materiálů pro postřiky v předepsaném množství
- provedení dle předepsaného technologického předpisu
- zřízení vrstvy bez rozlišení šířky, pokládání vrstvy po etapách
- úpravu napojení, ukončení</t>
  </si>
  <si>
    <t>SPOJOVACÍ POSTŘIK Z EMULZE DO 0,5KG/M2</t>
  </si>
  <si>
    <t>PI-C, plocha dle ACO + 4%</t>
  </si>
  <si>
    <t xml:space="preserve"> 205*1,04 = 213,200 [A] 213.200000 = 213,200000 [A]_x000d_</t>
  </si>
  <si>
    <t>574A34</t>
  </si>
  <si>
    <t>ASFALTOVÝ BETON PRO OBRUSNÉ VRSTVY ACO 11+, 11S TL. 40MM</t>
  </si>
  <si>
    <t>ACO 11 + 40 mm 
Půdorysná plocha objektu - plocha odečtena digitálně</t>
  </si>
  <si>
    <t xml:space="preserve"> 205 = 205,000 [A] 205.000000 = 205,000000 [A]_x000d_</t>
  </si>
  <si>
    <t>574E46</t>
  </si>
  <si>
    <t>ASFALTOVÝ BETON PRO PODKLADNÍ VRSTVY ACP 16+, 16S TL. 50MM</t>
  </si>
  <si>
    <t>plocha dle ACO + 4%
ACP 16 50 mm</t>
  </si>
  <si>
    <t>58250</t>
  </si>
  <si>
    <t>DLÁŽDĚNÉ KRYTY Z BETONOVÝCH DLAŽDIC BEZ LOŽE</t>
  </si>
  <si>
    <t>dlažba rozměrů 200/100/80</t>
  </si>
  <si>
    <t xml:space="preserve"> Plocha dle situace: 117 = 117,000 [A] 117.000000 = 117,000000 [A]_x000d_</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</si>
  <si>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</si>
  <si>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9111A1</t>
  </si>
  <si>
    <t>ZÁBRADLÍ SILNIČNÍ S VODOR MADLY - DODÁVKA A MONTÁŽ</t>
  </si>
  <si>
    <t>Kompozitní zábradlí dvojmadlové, dle TP 186, vč. základů</t>
  </si>
  <si>
    <t xml:space="preserve"> 17,5 = 17,500 [A] 17.500000 = 17,500000 [A]_x000d_</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</si>
  <si>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</si>
  <si>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914121</t>
  </si>
  <si>
    <t>DOPRAVNÍ ZNAČKY ZÁKLADNÍ VELIKOSTI OCELOVÉ FÓLIE TŘ 1 - DODÁVKA A MONTÁŽ</t>
  </si>
  <si>
    <t>Svislé dopravní značení C8a, C8a.</t>
  </si>
  <si>
    <t>položka zahrnuje:
- dodávku a montáž značek v požadovaném provedení</t>
  </si>
  <si>
    <t>91726</t>
  </si>
  <si>
    <t>KO OBRUBNÍKY BETONOVÉ</t>
  </si>
  <si>
    <t>Betonové obruby 250/100/60</t>
  </si>
  <si>
    <t xml:space="preserve"> 5,4*2+6*2+6*2+6*2+6*2 = 58,800 [A] 58.800000 = 58,800000 [A]_x000d_</t>
  </si>
  <si>
    <t>Položka zahrnuje:
dodání a pokládku betonových obrubníků o rozměrech předepsaných zadávací dokumentací
betonové lože i boční betonovou opěrku.</t>
  </si>
  <si>
    <t>TĚSNĚNÍ DILATAČ SPAR ASF ZÁLIVKOU MODIFIK PRŮŘ DO 600MM2</t>
  </si>
  <si>
    <t>Asfaltová zálivka modifikovaná pro utěsnění spár, typ N2 dle ČSN EN 14188-1</t>
  </si>
  <si>
    <t xml:space="preserve"> 12,1 = 12,100 [A] 12.100000 = 12,100000 [A]_x000d_</t>
  </si>
  <si>
    <t>položka zahrnuje dodávku a osazení předepsaného materiálu, očištění ploch spáry před úpravou, očištění okolí spáry po úpravě
nezahrnuje těsnící profil</t>
  </si>
  <si>
    <t xml:space="preserve"> dle pol 12373.1 79,688 = 79,688 [A]
dle pol 12373.2 - zpětné využití pol. 171111 35,932-5,70 = 30,232 [B]
Celkové množství = 109,920 109.920000 = 109,920000 [A]_x000d_</t>
  </si>
  <si>
    <t>SO52-26-01-01.1</t>
  </si>
  <si>
    <t>131111333</t>
  </si>
  <si>
    <t>Vrtání jamek ručním motorovým vrtákem průměru přes 200 do 300 mm</t>
  </si>
  <si>
    <t>URS_23-II</t>
  </si>
  <si>
    <t>174111101</t>
  </si>
  <si>
    <t>Zásyp sypaninou z jakékoliv horniny ručně s uložením výkopku ve vrstvách se zhutněním jam, šachet, rýh nebo kolem objektů v těchto vykopávkách</t>
  </si>
  <si>
    <t xml:space="preserve"> 14*0.08 = 1,120 [A] 1.120000 = 1,120000 [A]_x000d_</t>
  </si>
  <si>
    <t>Zásyp jamek po sloupcích původního oplocení
Technická specifikace položky odpovídá příslušné cenové soustavě</t>
  </si>
  <si>
    <t>R119001421.1</t>
  </si>
  <si>
    <t>Ověření a vytýčení polohy stávajících inženýrských sítí</t>
  </si>
  <si>
    <t>včetně následného odstranění po dokončení stavebních prací</t>
  </si>
  <si>
    <t>SVISLÉ A KOMPLETNÍ KONSTRUKCE</t>
  </si>
  <si>
    <t>15615300</t>
  </si>
  <si>
    <t>drát kruhový Pz napínací D 2,80mm</t>
  </si>
  <si>
    <t xml:space="preserve"> 66,00*1.15 = 75,900 [A] 75.900000 = 75,900000 [A]_x000d_</t>
  </si>
  <si>
    <t>348121221</t>
  </si>
  <si>
    <t>Osazení podhrabových desek na ocelové sloupky, délky desek přes 2 do 3 m</t>
  </si>
  <si>
    <t>348401130</t>
  </si>
  <si>
    <t>Montáž oplocení z pletiva strojového s napínacími dráty přes 1,6 do 2,0 m</t>
  </si>
  <si>
    <t>348401350</t>
  </si>
  <si>
    <t>Montáž oplocení z pletiva rozvinutí, uchycení a napnutí drátu napínacího</t>
  </si>
  <si>
    <t xml:space="preserve"> 22.00*3 = 66,000 [A] 66.000000 = 66,000000 [A]_x000d_</t>
  </si>
  <si>
    <t>R31324768.1</t>
  </si>
  <si>
    <t>pletivo drátěné se čtvercovými oky 50x50 mm, výška 2000 mm, povrch žárově zinkovaný</t>
  </si>
  <si>
    <t xml:space="preserve"> 22.00*1.10 = 24,200 [A] 24.200000 = 24,200000 [A]_x000d_</t>
  </si>
  <si>
    <t>R31324827.1</t>
  </si>
  <si>
    <t>napínák na drát povrchová úprava žárový zinek</t>
  </si>
  <si>
    <t xml:space="preserve"> 2*3 = 6,000 [A]
Celkem: A = 6,000 [B] 6.000000 = 6,000000 [A]_x000d_</t>
  </si>
  <si>
    <t>R338171123.1</t>
  </si>
  <si>
    <t>Montáž sloupků a vzpěr plotových ocelových trubkových nebo profilovaných výšky přes 2,6 do 3,0 m se zabetonováním do 0,08 m3 do připravených jamek</t>
  </si>
  <si>
    <t xml:space="preserve"> ``sloupky`
10 = 10,000 [A]
 ``vzpěry`
4 = 4,000 [B]
 Celkem: A+B = 14,000 [C] 14.000000 = 14,000000 [A]_x000d_</t>
  </si>
  <si>
    <t>Ceny lze použít i pro zalití (zabetonování) vzpěr rohových sloupků. 
Způsob měření: Výškou sloupku se rozumí jeho délka před osazením.</t>
  </si>
  <si>
    <t>R348122000.1</t>
  </si>
  <si>
    <t>Příplatek na délkovou úpravu podhrabových desek</t>
  </si>
  <si>
    <t>R55342162.01</t>
  </si>
  <si>
    <t>plotový ocelový sloupek délky 3,00 m pro drátěné oplocení, povrchová úprava žárovým zinkováním</t>
  </si>
  <si>
    <t>Dodávka; včetně případně prodloužených sloupků v místě změny výškové úrovně a krytek konců sloupků</t>
  </si>
  <si>
    <t>R55342191.1</t>
  </si>
  <si>
    <t>plotová ocelová vzpěra délky 2,5-3,0 m, povrchová úprava žárovým zinkováním</t>
  </si>
  <si>
    <t>Dodávka; včetně systémových objímek pro kotvení ke sloupku</t>
  </si>
  <si>
    <t>R59233120.1</t>
  </si>
  <si>
    <t>podhrabová deska betonová 2450x300x50 mm</t>
  </si>
  <si>
    <t>Dodávka, včetně držáků podhrabových desek</t>
  </si>
  <si>
    <t>OSTATNÍ KONSTRUKCE A PRÁCE, BOURÁNÍ</t>
  </si>
  <si>
    <t>966071711</t>
  </si>
  <si>
    <t>Bourání plotových sloupků a vzpěr ocelových trubkových nebo profilovaných výšky do 2,50 m zabetonovaných</t>
  </si>
  <si>
    <t xml:space="preserve"> 10+4 = 14,000 [A] 14.000000 = 14,000000 [A]_x000d_</t>
  </si>
  <si>
    <t>966071822</t>
  </si>
  <si>
    <t>Rozebrání oplocení z pletiva drátěného se čtvercovými oky, výšky přes 1,6 do 2,0 m</t>
  </si>
  <si>
    <t>998</t>
  </si>
  <si>
    <t>PŘESUN HMOT</t>
  </si>
  <si>
    <t>998232110</t>
  </si>
  <si>
    <t>Přesun hmot pro oplocení se svislou nosnou konstrukcí zděnou z cihel, tvárnic, bloků, popř. kovovou nebo dřevěnou vodorovná dopravní vzdálenost do 50 m, pro opl</t>
  </si>
  <si>
    <t>Přesun hmot pro oplocení se svislou nosnou konstrukcí zděnou z cihel, tvárnic, bloků, popř. kovovou nebo dřevěnou vodorovná dopravní vzdálenost do 50 m, pro oplocení výšky do 3 m</t>
  </si>
  <si>
    <t>Evidenční položka. Neoceňovat v objektu SO/PS. Odpad bude předán správci.</t>
  </si>
  <si>
    <t xml:space="preserve"> (14,00*pi*0,15*0,15-1,12/1,00*0,80)*1,700 = 0,159 [A] 0.159000 = 0,159000 [A]_x000d_</t>
  </si>
  <si>
    <t xml:space="preserve"> 2,310*0.85 = 1,964 [A] 1.964000 = 1,964000 [A]_x000d_</t>
  </si>
  <si>
    <t>R015745</t>
  </si>
  <si>
    <t>916</t>
  </si>
  <si>
    <t>NEOCEŇOVAT - LIKVIDACE ODPADŮ NEKONTAMINOVANÝCH - 17 04 05 - ŽELEZNÝ ŠROT - KONSTRUKCE, STOŽÁRY, KOLEJ., VČETNĚ DOPRAVY</t>
  </si>
  <si>
    <t xml:space="preserve"> 2,365-2,310*0,85 = 0,402 [A] 0.958000 = 0,958000 [A]_x000d_</t>
  </si>
  <si>
    <t>SO52-26-01-01.2</t>
  </si>
  <si>
    <t xml:space="preserve"> 21*0.08 = 1,680 [A] 1.680000 = 1,680000 [A]_x000d_</t>
  </si>
  <si>
    <t xml:space="preserve"> 105,00*1.15 = 120,75 [A] 120.750000 = 120,750000 [A]_x000d_</t>
  </si>
  <si>
    <t xml:space="preserve"> 35.00*3 = 105,000 [A] 105.000000 = 105,000000 [A]_x000d_</t>
  </si>
  <si>
    <t xml:space="preserve"> 35.00*1.10 = 38,500 [A] 38.500000 = 38,500000 [A]_x000d_</t>
  </si>
  <si>
    <t xml:space="preserve"> 4*3 = 12,000 [A] 12.000000 = 12,000000 [A]_x000d_</t>
  </si>
  <si>
    <t xml:space="preserve"> ``sloupky`
15 = 15,000 [A]
 ``vzpěry`
6 = 6,000 [B]
 Celkem: A+B = 21,000 [C] 21.000000 = 21,000000 [A]_x000d_</t>
  </si>
  <si>
    <t xml:space="preserve"> 15+6 = 21,000 [A] 21.000000 = 21,000000 [A]_x000d_</t>
  </si>
  <si>
    <t xml:space="preserve"> (21,00*pi*0,15*0,15-1,68/1,00*0,80)*1,700 = 0,239 [A] 0.239000 = 0,239000 [A]_x000d_</t>
  </si>
  <si>
    <t xml:space="preserve"> 3,465*0.85 = 2,945 [A] 2.945000 = 2,945000 [A]_x000d_</t>
  </si>
  <si>
    <t xml:space="preserve"> 3,552-3,465*0,85 = 0,607 [A] 0.607000 = 0,607000 [A]_x000d_</t>
  </si>
  <si>
    <t>SO52-31-01-01.1</t>
  </si>
  <si>
    <t>74A</t>
  </si>
  <si>
    <t>ZÁKLADY TV</t>
  </si>
  <si>
    <t>74A110</t>
  </si>
  <si>
    <t>ZÁKLAD TV HLOUBENÝ V JAKÉKOLIV TŘÍDĚ ZEMINY</t>
  </si>
  <si>
    <t xml:space="preserve"> viz výkaz výměr základů, stožárů a bran 425.000000 = 425,000000 [A]_x000d_</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</si>
  <si>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</si>
  <si>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74A111</t>
  </si>
  <si>
    <t>ZAJIŠTĚNÍ VÝKOPU STUPŇOVÝCH ZÁKLADŮ</t>
  </si>
  <si>
    <t xml:space="preserve"> viz výkaz výměr základů, stožárů a bran 298.000000 = 298,000000 [A]_x000d_</t>
  </si>
  <si>
    <t>1. Položka obsahuje:
 – zemní práce pro montáž výkopu , zajištění výkopu stupňovitých základů před zaplavením povrchovou vodou, pažení výkopu
 – dodávku, dopravu, montáž, pronájem mechanizmů a demontáž bednění
2. Položka neobsahuje:
 – přídavnou výztuž, svorníky, koše
 – odvoz výkopku (viz pol. 74A150)
 – poplatek za likvidaci odpadů (viz SSD 0)
3. Způsob měření:
Měří se metry kubické uložené betonové směsi.</t>
  </si>
  <si>
    <t>74A113</t>
  </si>
  <si>
    <t>PŘÍPLATEK ZA RUČNÍ VÝKOP ZÁKLADU</t>
  </si>
  <si>
    <t xml:space="preserve"> viz technická zpráva 70.000000 = 70,000000 [A]_x000d_</t>
  </si>
  <si>
    <t xml:space="preserve">1. Položka obsahuje:
 – příplatek za ruční výkop základu jakéhokoliv typu
2. Položka neobsahuje:
 X
3. Způsob měření:
Udává se počet m3 výkopu  kompletní montážní práce.</t>
  </si>
  <si>
    <t>74A151</t>
  </si>
  <si>
    <t>MANIPULACE SE ZEMINOU Z VÝKOPU NA STAVENIŠTI</t>
  </si>
  <si>
    <t>M3KM</t>
  </si>
  <si>
    <t xml:space="preserve"> viz technická zpráva 1360.000000 = 1360,000000 [A]_x000d_</t>
  </si>
  <si>
    <t>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</si>
  <si>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74A152</t>
  </si>
  <si>
    <t xml:space="preserve">NAKLÁDÁNÍ ZEMINY  NA DOPRAVNÍ PROSTŘEDEK</t>
  </si>
  <si>
    <t xml:space="preserve"> viz technická zpráva 765.000000 = 765,000000 [A]_x000d_</t>
  </si>
  <si>
    <t xml:space="preserve">1. Položka obsahuje:
 – nakládání vytěžené zeminy na dopravní prostředek
2. Položka neobsahuje:
 – případné překládky na trase do 1 km
 – poplatky za likvidaci odpadů
3. Způsob měření:
Výměra je tuna  vytěženého materiálu  v rostlém (původním) stavu nebo vybouraného materiálu</t>
  </si>
  <si>
    <t>74A310</t>
  </si>
  <si>
    <t>PŘÍDAVNÁ VÝZTUŽ PRO ZÁKLAD TV</t>
  </si>
  <si>
    <t xml:space="preserve"> viz stavební tabulka 188.000000 = 188,000000 [A]_x000d_</t>
  </si>
  <si>
    <t xml:space="preserve">1. Položka obsahuje:
 –  montáž, materiál a dovoz kompletní ocelové výztuže základu TV (vč. technologické)
2. Položka neobsahuje:
 X
3. Způsob měření:
Udává se počet kusů kompletní konstrukce nebo práce.</t>
  </si>
  <si>
    <t>74A320</t>
  </si>
  <si>
    <t>KOVANÝ SVORNÍK PRO ZÁKLAD TV</t>
  </si>
  <si>
    <t xml:space="preserve"> viz stavební tabulka 396.000000 = 396,000000 [A]_x000d_</t>
  </si>
  <si>
    <t xml:space="preserve">1. Položka obsahuje:
 –  montáž, materiál, dovoz a protikorozní ošetření kovaného svorníku pro základ TV
2. Položka neobsahuje:
 X
3. Způsob měření:
Udává se počet kusů kompletní konstrukce nebo práce.</t>
  </si>
  <si>
    <t>74A330</t>
  </si>
  <si>
    <t>SVORNÍKOVÝ KOŠ PRO ZÁKLAD TV</t>
  </si>
  <si>
    <t xml:space="preserve"> viz stavební tabulka 27.000000 = 27,000000 [A]_x000d_</t>
  </si>
  <si>
    <t xml:space="preserve">1. Položka obsahuje:
 –  montáž, materiál, dovoz a protikorozní ošetření svorníkového koše pro základ TV
2. Položka neobsahuje:
 X
3. Způsob měření:
Udává se počet kusů kompletní konstrukce nebo práce.</t>
  </si>
  <si>
    <t>74A340</t>
  </si>
  <si>
    <t>KOTEVNÍ SLOUPEK PRO ZÁKLAD TV</t>
  </si>
  <si>
    <t xml:space="preserve"> viz stavební tabulka 1.000000 = 1,000000 [A]_x000d_</t>
  </si>
  <si>
    <t>1. Položka obsahuje:
 – materiál, montáž a dopravné za kotevní sloupek
2. Položka neobsahuje:
 X
3. Způsob měření:
Udává se počet kusů kompletní konstrukce nebo práce.</t>
  </si>
  <si>
    <t>74A430</t>
  </si>
  <si>
    <t>HLAVIČKA PRO ZÁKLAD</t>
  </si>
  <si>
    <t>1. Položka obsahuje: montáž a materiál 
 – bourání betonové hlavičky základu
 – obetonování stávajícího základu
 – odtěžení terénu pro bednění
 – upevnění KARI sítě na stávající základ
 – osazení bednění
 – betonáž
 – geodetické značky
2. Položka neobsahuje:
x
3. Způsob měření:
Měří se metry kubické uložené betonové směsi.</t>
  </si>
  <si>
    <t>74A450</t>
  </si>
  <si>
    <t>ÚPRAVA KABELŮ U ZÁKLADU TV</t>
  </si>
  <si>
    <t xml:space="preserve"> viz technická zpráva 45.000000 = 45,000000 [A]_x000d_</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</si>
  <si>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</si>
  <si>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74A460</t>
  </si>
  <si>
    <t>ÚPRAVA ODVODNĚNÍ U ZÁKLADU TV</t>
  </si>
  <si>
    <t xml:space="preserve"> viz technická zpráva 16.000000 = 16,000000 [A]_x000d_</t>
  </si>
  <si>
    <t>1. Položka obsahuje: demontáž, montáž a materiál 
 – ruční výkop v průměrné hloubce 50 cm a šířce 50 cm délky 10m
 – pažení nebo zajištění výkopu v nezbytném rozsahu
 – případné čerpání vody
 – úpravu odvodňovacího žlabu, případně trativodu, včetně ověření polohy
2. Položka neobsahuje:
 X
3. Způsob měření:
Udává se počet kusů kompletní konstrukce nebo práce pro jeden základ.</t>
  </si>
  <si>
    <t>74A530</t>
  </si>
  <si>
    <t>MECHANICKÁ OCHRANA TRAKČNÍ PODPĚRY</t>
  </si>
  <si>
    <t xml:space="preserve"> viz technická zpráva 4.000000 = 4,000000 [A]_x000d_</t>
  </si>
  <si>
    <t>1. Položka obsahuje:
 – montáž, materiál a dopravné
 – ocelovou konstrukci pro ochranu stožáru v betonovém základu
2. Položka neobsahuje:
 X
3. Způsob měření:
Udává se počet kusů kompletní konstrukce nebo práce.</t>
  </si>
  <si>
    <t>74AF11</t>
  </si>
  <si>
    <t>TAŽNÉ HNACÍ VOZIDLO K PRACOVNÍM SOUPRAVÁM (PRO ZÁKLADY - MONTÁŽ)</t>
  </si>
  <si>
    <t xml:space="preserve"> viz technická zpráva 637.500000 = 637,500000 [A]_x000d_</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</si>
  <si>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</si>
  <si>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R11511</t>
  </si>
  <si>
    <t xml:space="preserve"> viz technická zpráva 40.000000 = 40,000000 [A]_x000d_</t>
  </si>
  <si>
    <t>Položka čerpání vody na povrchu zahrnuje i potrubí, pohotovost záložní čerpací soupravy a zřízení čerpací jímky. Součástí položky je také následná demontáž a likvidace těchto zařízení</t>
  </si>
  <si>
    <t>74B</t>
  </si>
  <si>
    <t>STOŽÁRY TV</t>
  </si>
  <si>
    <t>74B213</t>
  </si>
  <si>
    <t>STOŽÁR TV OCELOVÝ TRUBKOVÝ JEDNODUCHÝ NA SVORNÍKY, TYPU TS219 NEBO TSI219, DÉLKY DO 10 M VČETNĚ</t>
  </si>
  <si>
    <t xml:space="preserve"> viz výkaz výměr základů, stožárů a bran 3.000000 = 3,000000 [A]_x000d_</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</si>
  <si>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</si>
  <si>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74B214</t>
  </si>
  <si>
    <t>STOŽÁR TV OCELOVÝ TRUBKOVÝ JEDNODUCHÝ NA SVORNÍKY, TYPU TS219 NEBO TSI219, DÉLKY PŘES 10 M DO 14 M VČETNĚ</t>
  </si>
  <si>
    <t>74B216</t>
  </si>
  <si>
    <t>STOŽÁR TV OCELOVÝ TRUBKOVÝ JEDNODUCHÝ NA SVORNÍKY, TYPU TS245 NEBO TSI245, DÉLKY PŘES 10 M DO 14 M VČETNĚ</t>
  </si>
  <si>
    <t xml:space="preserve"> viz výkaz výměr základů, stožárů a bran 2.000000 = 2,000000 [A]_x000d_</t>
  </si>
  <si>
    <t>74B231</t>
  </si>
  <si>
    <t>STOŽÁR TV OCELOVÝ TRUBKOVÝ JEDNODUCHÝ BRÁNOVÝ NA SVORNÍKY, TYPU TBS219 NEBO TBSI219, DÉLKY DO 10 M VČETNĚ</t>
  </si>
  <si>
    <t xml:space="preserve"> viz výkaz výměr základů, stožárů a bran 5.000000 = 5,000000 [A]_x000d_</t>
  </si>
  <si>
    <t>74B232</t>
  </si>
  <si>
    <t>STOŽÁR TV OCELOVÝ TRUBKOVÝ JEDNODUCHÝ BRÁNOVÝ NA SVORNÍKY, TYPU TBS219 NEBO TBSI219, DÉLKY PŘES 10 M DO 14 M VČETNĚ</t>
  </si>
  <si>
    <t>74B233</t>
  </si>
  <si>
    <t>STOŽÁR TV OCELOVÝ TRUBKOVÝ JEDNODUCHÝ BRÁNOVÝ NA SVORNÍKY, TYPU TBS245 NEBO TBSI245, DÉLKY DO 10 M VČETNĚ</t>
  </si>
  <si>
    <t>74B413</t>
  </si>
  <si>
    <t>STOŽÁR TV OCELOVÝ TRUBKOVÝ DVOJITÝ BRÁNOVÝ NA SVORNÍKY, TYPU 2TBS219 NEBO 2TBSI219, DÉLKY DO 10 M VČETNĚ</t>
  </si>
  <si>
    <t xml:space="preserve"> viz výkaz výměr základů, stožárů a bran 1.000000 = 1,000000 [A]_x000d_</t>
  </si>
  <si>
    <t>74B414</t>
  </si>
  <si>
    <t>STOŽÁR TV OCELOVÝ TRUBKOVÝ DVOJITÝ BRÁNOVÝ NA SVORNÍKY, TYPU 2TBS219 NEBO 2TBSI219, DÉLKY PŘES 10 M DO 14 M VČETNĚ</t>
  </si>
  <si>
    <t xml:space="preserve"> viz výkaz výměr základů, stožárů a bran 6.000000 = 6,000000 [A]_x000d_</t>
  </si>
  <si>
    <t>74B416</t>
  </si>
  <si>
    <t>STOŽÁR TV OCELOVÝ TRUBKOVÝ DVOJITÝ BRÁNOVÝ NA SVORNÍKY, TYPU 2TBS245 NEBO 2TBSI245, DÉLKY PŘES 10 M DO 14 M VČETNĚ</t>
  </si>
  <si>
    <t>74B601</t>
  </si>
  <si>
    <t xml:space="preserve">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</si>
  <si>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</si>
  <si>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</si>
  <si>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</si>
  <si>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</si>
  <si>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</si>
  <si>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 xml:space="preserve"> viz výkaz výměr základů, stožárů a bran 10.000000 = 10,000000 [A]_x000d_</t>
  </si>
  <si>
    <t>74B604</t>
  </si>
  <si>
    <t>STOŽÁR TV OCELOVÝ PŘÍHRADOVÝ TYPU BP DÉLKY 12,5 M</t>
  </si>
  <si>
    <t xml:space="preserve"> viz výkaz výměr základů, stožárů a bran 17.000000 = 17,000000 [A]_x000d_</t>
  </si>
  <si>
    <t>74B711</t>
  </si>
  <si>
    <t>BRÁNY NEBO VÝLOŽNÍKY - BŘEVNO TYPU 23L</t>
  </si>
  <si>
    <t xml:space="preserve"> viz výkaz výměr základů, stožárů a bran 234.000000 = 234,000000 [A]_x000d_</t>
  </si>
  <si>
    <t>1. Položka obsahuje:
 – montáž včetně potřebné mechanizace a pomůcek, materiál a dopravné břevna typového provedení
 – protikorozní ošetření dle TKP
2. Položka neobsahuje:
X
3. Způsob měření:
Měří se metr délkový.</t>
  </si>
  <si>
    <t>74B712</t>
  </si>
  <si>
    <t>BRÁNY NEBO VÝLOŽNÍKY - BŘEVNO TYPU 34L A VĚTŠÍ</t>
  </si>
  <si>
    <t xml:space="preserve"> viz výkaz výměr základů, stožárů a bran 116.000000 = 116,000000 [A]_x000d_</t>
  </si>
  <si>
    <t>74B721</t>
  </si>
  <si>
    <t>PŘIPEVNĚNÍ BŘEVNA BRÁNY NEBO VÝLOŽNÍKU S UKONČENÍM TYPU A NA 1T</t>
  </si>
  <si>
    <t xml:space="preserve"> viz výkaz výměr základů, stožárů a bran 9.000000 = 9,000000 [A]_x000d_</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</si>
  <si>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</si>
  <si>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74B722</t>
  </si>
  <si>
    <t>PŘIPEVNĚNÍ BŘEVNA BRÁNY NEBO VÝLOŽNÍKU S UKONČENÍM TYPU B NA 2T</t>
  </si>
  <si>
    <t>74B723</t>
  </si>
  <si>
    <t>PŘIPEVNĚNÍ BŘEVNA BRÁNY NEBO VÝLOŽNÍKU S UKONČENÍM TYPU C NA BP</t>
  </si>
  <si>
    <t xml:space="preserve"> viz výkaz výměr základů, stožárů a bran 12.000000 = 12,000000 [A]_x000d_</t>
  </si>
  <si>
    <t>74B724</t>
  </si>
  <si>
    <t>PŘIPEVNĚNÍ BŘEVNA BRÁNY NEBO VÝLOŽNÍKU KLUZNÉ S UKONČENÍM TYPU D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</si>
  <si>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</si>
  <si>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</si>
  <si>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vyvěšení na TP.trakčních podpěr.</t>
  </si>
  <si>
    <t>74B742</t>
  </si>
  <si>
    <t>VYVĚŠENÍ BŘEVNA BRÁNY NEBO VÝLOŽNÍKU NA 2T</t>
  </si>
  <si>
    <t>74B743</t>
  </si>
  <si>
    <t>VYVĚŠENÍ BŘEVNA BRÁNY NEBO VÝLOŽNÍKU NA BP</t>
  </si>
  <si>
    <t xml:space="preserve"> viz výkaz výměr základů, stožárů a bran 11.000000 = 11,000000 [A]_x000d_</t>
  </si>
  <si>
    <t>74BF11</t>
  </si>
  <si>
    <t>TAŽNÉ HNACÍ VOZIDLO K PRACOVNÍM SOUPRAVÁM (PRO STOŽÁRY A BRÁNY - MONTÁŽ )</t>
  </si>
  <si>
    <t xml:space="preserve"> viz technická zpráva 188.000000 = 188,000000 [A]_x000d_</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</si>
  <si>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</si>
  <si>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</si>
  <si>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</si>
  <si>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74C917</t>
  </si>
  <si>
    <t>PŘIPOJENÍ STOŽÁRU NEBO IZOLOVANÉHO SVODU NA ZEMNIČ VČETNĚ ZŘÍZENÍ UZEMNĚNÍ</t>
  </si>
  <si>
    <t xml:space="preserve"> viz soupis sestavení 4.000000 = 4,000000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</si>
  <si>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</si>
  <si>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74C968</t>
  </si>
  <si>
    <t>TABULKA ČÍSLOVÁNÍ STOŽÁRU NEBO POHONU ODPOJOVAČE</t>
  </si>
  <si>
    <t xml:space="preserve"> viz soupis sestavení 71.000000 = 71,000000 [A]_x000d_</t>
  </si>
  <si>
    <t>74F3</t>
  </si>
  <si>
    <t>REVIZE, ZKOUŠKY A MĚŘENÍ TV</t>
  </si>
  <si>
    <t>74F321</t>
  </si>
  <si>
    <t>PROTOKOL ZPŮSOBILOSTI</t>
  </si>
  <si>
    <t xml:space="preserve"> viz technická zpráva 1.000000 = 1,000000 [A]_x000d_</t>
  </si>
  <si>
    <t>1. Položka obsahuje:
 – vyhotovení dokladu právnickou osobou o trolejových vedeních a trakčních zařízeních
2. Položka neobsahuje:
 X
3. Způsob měření:
Udává se v ks. 1ks pro 1x SO, PS.</t>
  </si>
  <si>
    <t>74F322</t>
  </si>
  <si>
    <t>REVIZNÍ ZPRÁVA</t>
  </si>
  <si>
    <t xml:space="preserve"> viz technická zpráva 2.000000 = 2,000000 [A]_x000d_</t>
  </si>
  <si>
    <t xml:space="preserve">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</si>
  <si>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</si>
  <si>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</si>
  <si>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</si>
  <si>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 xml:space="preserve"> viz technická zpráva 25.000000 = 25,000000 [A]_x000d_</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</si>
  <si>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</si>
  <si>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74F335</t>
  </si>
  <si>
    <t xml:space="preserve">ZAMĚŘENÍ SKUTEČNÉHO PROVEDENÍ TV VELKÉ  ŽST. ZA 100M</t>
  </si>
  <si>
    <t xml:space="preserve"> viz technická zpráva 18.000000 = 18,000000 [A]_x000d_</t>
  </si>
  <si>
    <t xml:space="preserve">1. Položka obsahuje:
 – geodetickou činnost po výstavbě  TV
2. Položka neobsahuje:
 X
3. Způsob měření:
Měří se 1 kus za každých 100m TV</t>
  </si>
  <si>
    <t>TV</t>
  </si>
  <si>
    <t>OSTATNÍ - TV</t>
  </si>
  <si>
    <t>919115</t>
  </si>
  <si>
    <t>ŘEZÁNÍ ASFALTOVÉHO KRYTU VOZOVEK TL DO 250MM</t>
  </si>
  <si>
    <t xml:space="preserve"> viz technická zpráva 13.000000 = 13,000000 [A]_x000d_</t>
  </si>
  <si>
    <t>Položka zahrnuje řezání vozovkové vrstvy v předepsané tloušťce, včetně spotřeby vody</t>
  </si>
  <si>
    <t>96612</t>
  </si>
  <si>
    <t>BOURÁNÍ KONSTRUKCÍ Z KAMENE NA SUCHO</t>
  </si>
  <si>
    <t xml:space="preserve"> viz technická zpráva 6.000000 = 6,000000 [A]_x000d_</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</si>
  <si>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</si>
  <si>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SO52-31-02-01.1</t>
  </si>
  <si>
    <t xml:space="preserve"> viz výkaz výměr základů, stožárů a bran 212.500000 = 212,500000 [A]_x000d_</t>
  </si>
  <si>
    <t xml:space="preserve"> viz výkaz výměr základů, stožárů a bran 71.600000 = 71,600000 [A]_x000d_</t>
  </si>
  <si>
    <t xml:space="preserve"> viz technická zpráva 64.000000 = 64,000000 [A]_x000d_</t>
  </si>
  <si>
    <t>74A116</t>
  </si>
  <si>
    <t>ZAMĚŘENÍ SKUTEČNÉHO PROVEDENÍ VÝŠKY ZÁKLADU/STOŽÁRU</t>
  </si>
  <si>
    <t xml:space="preserve"> viz stavební tabulka 49.000000 = 49,000000 [A]_x000d_</t>
  </si>
  <si>
    <t>1. Položka obsahuje:
 – zaměření skutečného provedení jakéhokoliv typu základu potřebné pro další montáž výstroje stožáru
2. Položka neobsahuje:
 – přídavnou výztuž, svorníky, koše
 – odvoz výkopku (viz pol. 74A150)
 – poplatek za likvidaci odpadů (viz SSD 0)
3. Způsob měření:
Měří se jako kus kompletní práce</t>
  </si>
  <si>
    <t xml:space="preserve"> viz technická zpráva 3187.000000 = 3187,000000 [A]_x000d_</t>
  </si>
  <si>
    <t xml:space="preserve"> viz technická zpráva 382.400000 = 382,400000 [A]_x000d_</t>
  </si>
  <si>
    <t xml:space="preserve"> viz stavební tabulka 98.000000 = 98,000000 [A]_x000d_</t>
  </si>
  <si>
    <t xml:space="preserve"> viz stavební tabulka 140.000000 = 140,000000 [A]_x000d_</t>
  </si>
  <si>
    <t xml:space="preserve"> viz stavební tabulka 33.000000 = 33,000000 [A]_x000d_</t>
  </si>
  <si>
    <t xml:space="preserve"> viz stavební tabulka 4.000000 = 4,000000 [A]_x000d_</t>
  </si>
  <si>
    <t xml:space="preserve"> viz technická zpráva 49.000000 = 49,000000 [A]_x000d_</t>
  </si>
  <si>
    <t xml:space="preserve"> viz technická zpráva 318.750000 = 318,750000 [A]_x000d_</t>
  </si>
  <si>
    <t>ČERPÁNÍ VODY DO 500L/MIN</t>
  </si>
  <si>
    <t xml:space="preserve"> viz technická zpráva 30.000000 = 30,000000 [A]_x000d_</t>
  </si>
  <si>
    <t>74B215</t>
  </si>
  <si>
    <t>STOŽÁR TV OCELOVÝ TRUBKOVÝ JEDNODUCHÝ NA SVORNÍKY, TYPU TS245 NEBO TSI245, DÉLKY DO 10 M VČETNĚ</t>
  </si>
  <si>
    <t xml:space="preserve"> viz výkaz výměr základů, stožárů a bran 33.000000 = 33,000000 [A]_x000d_</t>
  </si>
  <si>
    <t xml:space="preserve"> viz výkaz výměr základů, stožárů a bran 7.000000 = 7,000000 [A]_x000d_</t>
  </si>
  <si>
    <t xml:space="preserve"> viz technická zpráva 82.000000 = 82,000000 [A]_x000d_</t>
  </si>
  <si>
    <t xml:space="preserve"> viz soupis sestavení 41.000000 = 41,000000 [A]_x000d_</t>
  </si>
  <si>
    <t>74F320</t>
  </si>
  <si>
    <t>STABILIZACE PLASTIKOVÝM MEZNÍKEM</t>
  </si>
  <si>
    <t xml:space="preserve"> viz technická zpráva 41.000000 = 41,000000 [A]_x000d_</t>
  </si>
  <si>
    <t>1. Položka obsahuje:
 – osazení geodetické zn.pro měření vzdálenosti PH TP pro další zpracování projektu
 – dopravu kolejových mechanismů z mateřského depa do prostoru stavby a zpět
2. Položka neobsahuje:
 X
3. Způsob měření:
Měří se 1 kus základu</t>
  </si>
  <si>
    <t xml:space="preserve"> viz technická zpráva 46.000000 = 46,000000 [A]_x000d_</t>
  </si>
  <si>
    <t>SO52-31-03-01.1</t>
  </si>
  <si>
    <t xml:space="preserve"> viz výkaz výměr základů, stožárů a bran 226.100000 = 226,100000 [A]_x000d_</t>
  </si>
  <si>
    <t xml:space="preserve"> viz výkaz výměr základů, stožárů a bran 78.200000 = 78,200000 [A]_x000d_</t>
  </si>
  <si>
    <t xml:space="preserve"> viz technická zpráva 75.000000 = 75,000000 [A]_x000d_</t>
  </si>
  <si>
    <t xml:space="preserve"> viz stavební tabulka 39.000000 = 39,000000 [A]_x000d_</t>
  </si>
  <si>
    <t xml:space="preserve"> viz technická zpráva 3392.000000 = 3392,000000 [A]_x000d_</t>
  </si>
  <si>
    <t xml:space="preserve"> viz technická zpráva 407.100000 = 407,100000 [A]_x000d_</t>
  </si>
  <si>
    <t xml:space="preserve"> viz stavební tabulka 92.000000 = 92,000000 [A]_x000d_</t>
  </si>
  <si>
    <t xml:space="preserve"> viz stavební tabulka 120.000000 = 120,000000 [A]_x000d_</t>
  </si>
  <si>
    <t xml:space="preserve"> viz stavební tabulka 31.000000 = 31,000000 [A]_x000d_</t>
  </si>
  <si>
    <t xml:space="preserve"> viz technická zpráva 39.000000 = 39,000000 [A]_x000d_</t>
  </si>
  <si>
    <t xml:space="preserve"> viz technická zpráva 339.150000 = 339,150000 [A]_x000d_</t>
  </si>
  <si>
    <t xml:space="preserve"> viz výkaz výměr základů, stožárů a bran 13.000000 = 13,000000 [A]_x000d_</t>
  </si>
  <si>
    <t xml:space="preserve"> viz výkaz výměr základů, stožárů a bran 4.000000 = 4,000000 [A]_x000d_</t>
  </si>
  <si>
    <t>74B217</t>
  </si>
  <si>
    <t>STOŽÁR TV OCELOVÝ TRUBKOVÝ JEDNODUCHÝ NA SVORNÍKY, TYPU TS324 NEBO TSI324, DÉLKY DO 10 M VČETNĚ</t>
  </si>
  <si>
    <t>74C916</t>
  </si>
  <si>
    <t>IZOLOVANÝ SVOD NA STOŽÁRU VČETNĚ PŘIPOJENÍ</t>
  </si>
  <si>
    <t xml:space="preserve"> viz soupis sestavení 2.000000 = 2,000000 [A]_x000d_</t>
  </si>
  <si>
    <t xml:space="preserve"> viz soupis sestavení 39.000000 = 39,000000 [A]_x000d_</t>
  </si>
  <si>
    <t>SO52-31-04-01.1</t>
  </si>
  <si>
    <t xml:space="preserve"> viz výkaz výměr základů, stožárů a bran 222.500000 = 222,500000 [A]_x000d_</t>
  </si>
  <si>
    <t xml:space="preserve"> viz výkaz výměr základů, stožárů a bran 72.300000 = 72,300000 [A]_x000d_</t>
  </si>
  <si>
    <t xml:space="preserve"> viz technická zpráva 27.000000 = 27,000000 [A]_x000d_</t>
  </si>
  <si>
    <t xml:space="preserve"> viz stavební tabulka 47.000000 = 47,000000 [A]_x000d_</t>
  </si>
  <si>
    <t xml:space="preserve"> viz technická zpráva 3338.000000 = 3338,000000 [A]_x000d_</t>
  </si>
  <si>
    <t xml:space="preserve"> viz technická zpráva 400.400000 = 400,400000 [A]_x000d_</t>
  </si>
  <si>
    <t xml:space="preserve"> viz stavební tabulka 106.000000 = 106,000000 [A]_x000d_</t>
  </si>
  <si>
    <t xml:space="preserve"> viz stavební tabulka 34.000000 = 34,000000 [A]_x000d_</t>
  </si>
  <si>
    <t xml:space="preserve"> viz stavební tabulka 5.000000 = 5,000000 [A]_x000d_</t>
  </si>
  <si>
    <t xml:space="preserve"> viz technická zpráva 47.000000 = 47,000000 [A]_x000d_</t>
  </si>
  <si>
    <t xml:space="preserve"> viz technická zpráva 333.750000 = 333,750000 [A]_x000d_</t>
  </si>
  <si>
    <t xml:space="preserve"> viz technická zpráva 28.000000 = 28,000000 [A]_x000d_</t>
  </si>
  <si>
    <t xml:space="preserve"> viz výkaz výměr základů, stožárů a bran 34.000000 = 34,000000 [A]_x000d_</t>
  </si>
  <si>
    <t xml:space="preserve"> viz technická zpráva 84.000000 = 84,000000 [A]_x000d_</t>
  </si>
  <si>
    <t xml:space="preserve"> viz soupis sestavení 42.000000 = 42,000000 [A]_x000d_</t>
  </si>
  <si>
    <t xml:space="preserve"> viz technická zpráva 42.000000 = 42,000000 [A]_x000d_</t>
  </si>
  <si>
    <t xml:space="preserve"> viz technická zpráva 400.000000 = 400,000000 [A]_x000d_</t>
  </si>
  <si>
    <t>SO52-31-05-01</t>
  </si>
  <si>
    <t>OSTATNÍ (ZEMNÍ PRÁCE A SILNOPROUDÉ ROZVODY)</t>
  </si>
  <si>
    <t>13283</t>
  </si>
  <si>
    <t>HLOUBENÍ RÝH ŠÍŘ DO 2M PAŽ I NEPAŽ TŘ. II</t>
  </si>
  <si>
    <t xml:space="preserve"> viz polohový plán a řezy kabelovou trasou 685.000000 = 685,000000 [A]_x000d_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</si>
  <si>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</si>
  <si>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viz polohový plán a řezy kabelovou trasou 521.000000 = 521,000000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</si>
  <si>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</si>
  <si>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</si>
  <si>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</si>
  <si>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 xml:space="preserve"> viz polohový plán a řezy kabelovou trasou 164.000000 = 164,000000 [A]_x000d_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</si>
  <si>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</si>
  <si>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 viz polohový plán a řezy kabelovou trasou 8.000000 = 8,000000 [A]_x000d_</t>
  </si>
  <si>
    <t>1. Položka obsahuje:
 – dodávku a montáž označovacího štítku pro kabely vn
2. Položka neobsahuje:
 X
3. Způsob měření:
Měří se v kusech</t>
  </si>
  <si>
    <t xml:space="preserve"> viz polohový plán a řezy kabelovou trasou 2380.000000 = 2380,000000 [A]_x000d_</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</si>
  <si>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</si>
  <si>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702333</t>
  </si>
  <si>
    <t>ZAKRYTÍ KABELŮ PLASTOVOU DESKOU/PÁSEM ŠÍŘKY PŘES 40 CM</t>
  </si>
  <si>
    <t xml:space="preserve"> viz polohový plán a řezy kabelovou trasou 595.000000 = 595,000000 [A]_x000d_</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</si>
  <si>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</si>
  <si>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702720</t>
  </si>
  <si>
    <t>ODDĚLENÍ KABELŮ VE VÝKOPU BETONOVOU DESKOU</t>
  </si>
  <si>
    <t xml:space="preserve"> viz polohový plán a řezy kabelovou trasou 1190.000000 = 1190,000000 [A]_x000d_</t>
  </si>
  <si>
    <t xml:space="preserve"> viz polohový plán a řezy kabelovou trasou 12.000000 = 12,000000 [A]_x000d_</t>
  </si>
  <si>
    <t>742431</t>
  </si>
  <si>
    <t>VEDENÍ DRÁŽNÍ IZOLOVANÉ VN, KONCOVKA VNITŘNÍ</t>
  </si>
  <si>
    <t xml:space="preserve"> viz polohový plán a tabulka kabelových vedení 4.000000 = 4,000000 [A]_x000d_</t>
  </si>
  <si>
    <t>1. Položka obsahuje:
 – všechny práce spojené s úpravou kabelů pro montáž včetně veškerého příslušentsví
2. Položka neobsahuje:
 X
3. Způsob měření:
Udává se počet kusů kompletní konstrukce nebo práce.</t>
  </si>
  <si>
    <t>742432</t>
  </si>
  <si>
    <t>VEDENÍ DRÁŽNÍ IZOLOVANÉ VN, KONCOVKA VENKOVNÍ</t>
  </si>
  <si>
    <t>7425B3</t>
  </si>
  <si>
    <t>KABEL VN - JEDNOŽÍLOVÝ, 50-AXEKVCE(Y) OD 185 DO 300 MM2</t>
  </si>
  <si>
    <t xml:space="preserve"> viz polohový plán a tabulka kabelových vedení 3160.000000 = 3160,000000 [A]_x000d_</t>
  </si>
  <si>
    <t>1. Položka obsahuje:
 – manipulace a uložení kabelu (do země, chráničky, kanálu, na rošty, na TV a pod.)
2. Položka neobsahuje:
 – příchytky, spojky, koncovky, chráničky apod.
3. Způsob měření:
Měří se metr délkový.Použití napájecí ,obcházecí vedení.</t>
  </si>
  <si>
    <t>742P14</t>
  </si>
  <si>
    <t>ZATAŽENÍ KABELU DO CHRÁNIČKY - KABEL PŘES 4 KG/M</t>
  </si>
  <si>
    <t>1. Položka obsahuje:
 – montáž kabelu o váze nad 4 kg/m do chráničky/ kolektoru
2. Položka neobsahuje:
 X
3. Způsob měření:
Měří se metr délkový.</t>
  </si>
  <si>
    <t>1. Položka obsahuje:
 – cenu za provedení měření kabelu/ vodiče vč. vyhotovení protokolu
2. Položka neobsahuje:
 X
3. Způsob měření:
Udává se počet kusů kompletní konstrukce nebo práce.</t>
  </si>
  <si>
    <t>74C611</t>
  </si>
  <si>
    <t>PŘIPEVNĚNÍ JEDNOSTRANNÉ LIŠTY PRO KOTVENÍ ZV, NV, OV</t>
  </si>
  <si>
    <t xml:space="preserve"> viz soupis sestavení 1.000000 = 1,000000 [A]_x000d_</t>
  </si>
  <si>
    <t>74C612</t>
  </si>
  <si>
    <t>PŘIPEVNĚNÍ OBOUSTRANNÉ LIŠTY PRO KOTVENÍ ZV, NV, OV</t>
  </si>
  <si>
    <t>74C621</t>
  </si>
  <si>
    <t>KOTVENÍ 1-3 LAN ZV, NV, OV S JEDNODUCHÝMI IZOLÁTORY</t>
  </si>
  <si>
    <t>74C643</t>
  </si>
  <si>
    <t xml:space="preserve">V ZÁVĚS  1-2 LAN ZV, NV, OV</t>
  </si>
  <si>
    <t>74C652</t>
  </si>
  <si>
    <t>PROUDOVÉ SPOJENÍ DVOU LAN ZV, NV, OV</t>
  </si>
  <si>
    <t>74C671</t>
  </si>
  <si>
    <t>TAŽENÍ LANA PRO ZV, NV, OV - 120 MM2 CU</t>
  </si>
  <si>
    <t xml:space="preserve"> viz soupis sestavení 144.000000 = 144,000000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</si>
  <si>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</si>
  <si>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74C711</t>
  </si>
  <si>
    <t>POHON ODPOJOVAČE MOTOROVÝ</t>
  </si>
  <si>
    <t>74C713</t>
  </si>
  <si>
    <t>ODPOJOVAČ NEBO ODPÍNAČ NA STOŽÁRU TV</t>
  </si>
  <si>
    <t>74C721</t>
  </si>
  <si>
    <t>KOTVENÍ SVODU Z ODPOJOVAČE S PŘIPOJENÍM NA TV</t>
  </si>
  <si>
    <t>74C762</t>
  </si>
  <si>
    <t>UKONČENÍ 2 NAPÁJECÍCH KABELŮ NA STOŽÁRU, VČETNĚ OMEZOVAČE PŘEPĚTÍ</t>
  </si>
  <si>
    <t>74C768</t>
  </si>
  <si>
    <t>PŘIPEVNĚNÍ 1-4 KABELŮ NA STOŽÁR BP</t>
  </si>
  <si>
    <t>74C773</t>
  </si>
  <si>
    <t>PŘIPEVNĚNÍ 2 KRYTŮ NA STOŽÁR P, T, BP</t>
  </si>
  <si>
    <t>74C913</t>
  </si>
  <si>
    <t>OMEZOVAČ PŘEPĚTÍ NA STOŽÁRU VČETNĚ PŘIPOJENÍ NA TV, OV, NV</t>
  </si>
  <si>
    <t>74C951</t>
  </si>
  <si>
    <t>MONTÁŽNÍ LÁVKA NA STOŽÁR</t>
  </si>
  <si>
    <t>74C953</t>
  </si>
  <si>
    <t>OVLÁDACÍ A BOČNÍ LÁVKA DO "L"</t>
  </si>
  <si>
    <t>74C958</t>
  </si>
  <si>
    <t>BETONOVÝ DÍLEC</t>
  </si>
  <si>
    <t>74C967</t>
  </si>
  <si>
    <t>VÝSTRAŽNÁ TABULKA NA STOŽÁRU TV NEBO KONSTRUKCI</t>
  </si>
  <si>
    <t>74C973</t>
  </si>
  <si>
    <t>ÚPRAVY STÁVAJÍCÍHO TV - PROVIZORNÍ STAVY ZA 100 M ZPROVOZŇOVANÉ SKUPINY</t>
  </si>
  <si>
    <t xml:space="preserve"> viz soupis sestavení 10.000000 = 10,000000 [A]_x000d_</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</si>
  <si>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</si>
  <si>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74C975</t>
  </si>
  <si>
    <t>AKTUALIZACE TV DLE KOLEJOVÝCH POSTUPŮ ZA 100 M ZPROVOZŇOVANÉ SKUPINY</t>
  </si>
  <si>
    <t>1. Položka obsahuje:
 – veškeré další práce na aktualizaci TV po každém stavebním postupu
2. Položka neobsahuje:
 X
3. Způsob měření:
Kusem se rozumí 100 m úseku elektrifikované koleje x stavební postup.</t>
  </si>
  <si>
    <t>74CF11</t>
  </si>
  <si>
    <t>TAŽNÉ HNACÍ VOZIDLO K PRACOVNÍM SOUPRAVÁM (PRO VODIČE - MONTÁŽ)</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</si>
  <si>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</si>
  <si>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74F314</t>
  </si>
  <si>
    <t>MĚŘENÍ DOTYKOVÉHO NAPĚTÍ U VODIVÉ KONSTRUKCE</t>
  </si>
  <si>
    <t xml:space="preserve"> viz technická zpráva 8.000000 = 8,000000 [A]_x000d_</t>
  </si>
  <si>
    <t>1. Položka obsahuje:
 – měření elektrických parametrů TV pro zpracování revize
 – dopravu kolejových mechanismů z mateřského depa do prostoru stavby a zpět
2. Položka neobsahuje:
 X
3. Způsob měření:
Měří se1 kus ukolejněné TP nebo OK</t>
  </si>
  <si>
    <t xml:space="preserve"> viz technická zpráva 24.000000 = 24,000000 [A]_x000d_</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</si>
  <si>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</si>
  <si>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</si>
  <si>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</si>
  <si>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74F334</t>
  </si>
  <si>
    <t>ZAMĚŘENÍ SKUTEČNÉHO PROVEDENÍ TV 2KOLEJ. TRAŤ, MALÉ ŽST. ZA 100M</t>
  </si>
  <si>
    <t xml:space="preserve"> viz technická zpráva 10.000000 = 10,000000 [A]_x000d_</t>
  </si>
  <si>
    <t xml:space="preserve"> viz technická zpráva 295.200000 = 295,200000 [A]_x000d_</t>
  </si>
  <si>
    <t>SO52-31-05-02</t>
  </si>
  <si>
    <t xml:space="preserve"> viz polohový plán a řezy kabelovou trasou 168.000000 = 168,000000 [A]_x000d_</t>
  </si>
  <si>
    <t xml:space="preserve"> viz polohový plán a řezy kabelovou trasou 129.000000 = 129,000000 [A]_x000d_</t>
  </si>
  <si>
    <t xml:space="preserve"> viz polohový plán a řezy kabelovou trasou 39.000000 = 39,000000 [A]_x000d_</t>
  </si>
  <si>
    <t xml:space="preserve"> viz polohový plán a řezy kabelovou trasou 604.000000 = 604,000000 [A]_x000d_</t>
  </si>
  <si>
    <t xml:space="preserve"> viz polohový plán a řezy kabelovou trasou 65.000000 = 65,000000 [A]_x000d_</t>
  </si>
  <si>
    <t xml:space="preserve"> viz polohový plán a řezy kabelovou trasou 9.000000 = 9,000000 [A]_x000d_</t>
  </si>
  <si>
    <t xml:space="preserve"> viz polohový plán a tabulka kabelových vedení 6.000000 = 6,000000 [A]_x000d_</t>
  </si>
  <si>
    <t>742542</t>
  </si>
  <si>
    <t>KABEL VN - JEDNOŽÍLOVÝ, 6-CHBU OD 95 DO 150 MM2</t>
  </si>
  <si>
    <t xml:space="preserve"> viz polohový plán a tabulka kabelových vedení 20.000000 = 20,000000 [A]_x000d_</t>
  </si>
  <si>
    <t>1. Položka obsahuje:
 – manipulace a uložení kabelu (do země, chráničky, kanálu, na rošty, na TV a pod.)
2. Položka neobsahuje:
 – příchytky, spojky, koncovky, chráničky apod.
3. Způsob měření:
Měří se metr délkový.Použití zpětné vedení.</t>
  </si>
  <si>
    <t>7425B4</t>
  </si>
  <si>
    <t>KABEL VN - JEDNOŽÍLOVÝ, 50-AXEKVCE(Y) PŘES 300 MM2</t>
  </si>
  <si>
    <t xml:space="preserve"> viz polohový plán a tabulka kabelových vedení 1014.000000 = 1014,000000 [A]_x000d_</t>
  </si>
  <si>
    <t>74C632</t>
  </si>
  <si>
    <t>PŘIPEVNĚNÍ KONZOLY ZV, NV, OV PRO "V" ZÁVĚS NA STOŽÁR</t>
  </si>
  <si>
    <t xml:space="preserve"> viz soupis sestavení 381.000000 = 381,000000 [A]_x000d_</t>
  </si>
  <si>
    <t>74C752</t>
  </si>
  <si>
    <t>PODPĚRNÝ IZOLÁTOR PRO NV NA LIŠTĚ, BRÁNĚ, STOŽÁRU</t>
  </si>
  <si>
    <t xml:space="preserve"> viz technická zpráva 232.200000 = 232,200000 [A]_x000d_</t>
  </si>
  <si>
    <t>SO52-36-01-01</t>
  </si>
  <si>
    <t>02911</t>
  </si>
  <si>
    <t>OSTATNÍ POŽADAVKY - GEODETICKÉ ZAMĚŘENÍ</t>
  </si>
  <si>
    <t>HM</t>
  </si>
  <si>
    <t xml:space="preserve"> 10,4+15,2+20+20=65,600 [A]; ekvipotenciální práh 
96+192+164+146+325+66+76+27+20+10+40+170+28+2*14+8+25+10+10+482+34+12+50+10=2 029,000 [B]; délka zemních prací 
Celkem: A+B=2 094,600 [C] 2094.600000 = 2094,600000 [A]_x000d_</t>
  </si>
  <si>
    <t xml:space="preserve"> 2094*0,25=523,500 [A]; délka plochy v šíři 1m dle pol. č.02911 na 25% zemních prací 523.500000 = 523,500000 [A]_x000d_</t>
  </si>
  <si>
    <t xml:space="preserve"> 2,4*2,4*0,5=2,880 [A]; stavební jáma pro základ trafokiosku TS21 (půdorys 2,4x2,4m, hl. 0,5m) 2.880000 = 2,880000 [A]_x000d_</t>
  </si>
  <si>
    <t xml:space="preserve"> 0,35*0,7*20=4,900 [A] ; výkop 35/70 (ekv.práh) 
0,35*0,3*10,4=1,092 [B] ; výkop 35/30 (ekv.práh) 
0,35*0,9*(482+34+12+50)=182,070 [C] ; výkop 35/90 
0,35*0,8*(10+40+170+28)=69,440 [D] ; výkop 35/80 
0,65*1,2*(25+10)=27,300 [E] ; výkop 65/120 
0,35*0,5*(96+192+164+146+325+66+76+27+20)=194,600 [F] ; výkop 35/50 
Celkem: A+B+C+D+E+F=479,402 [G] 479.402000 = 479,402000 [A]_x000d_</t>
  </si>
  <si>
    <t>13373</t>
  </si>
  <si>
    <t>HLOUBENÍ ŠACHET ZAPAŽ I NEPAŽ TŘ. I</t>
  </si>
  <si>
    <t xml:space="preserve"> 0,65*2,0*(10+10)=26,000 [A] ; pažená šachta 65/200 26.000000 = 26,000000 [A]_x000d_</t>
  </si>
  <si>
    <t xml:space="preserve"> 2*14=28,000 [A]; řízený protlak DN160 přejezd P4031    
1*8=8,000 [B]; řízený protlak DN160 přejezd P4032  
Celkem: A+B=36,000 [C] 36.000000 = 36,000000 [A]_x000d_</t>
  </si>
  <si>
    <t>položka zahrnuje dodávku protlačovaného potrubí a veškeré pomocné práce (startovací zařízení, startovací a cílová jáma, opěrné a vodící bloky a pod.)</t>
  </si>
  <si>
    <t xml:space="preserve"> 2,880; dle pol. č. 13173   2.88=2,880 [A] 
479,402; dle pol. č. 13273   479.402=479,402 [B] 
26; dle pol. č. 13373   26=26,000 [C] 
Celkem: A+B+C=508,282 [D] 508.282000 = 508,282000 [A]_x000d_</t>
  </si>
  <si>
    <t xml:space="preserve"> 0,5*0,8*28*0,2; pískové lože pro výkop 35/80 v délce 28m v objemu 20% výkopku   2.24=2,240 [A] 
2,4*2,4*0,2; podkladní štěrkodrť tl. 200mm frakce 0-32 pod železobetonový základ trafokiosku TS21   1.152=1,152 [B] 
Celkem: A+B=3,392 [C] 3.392000 = 3,392000 [A]_x000d_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</si>
  <si>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</si>
  <si>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 2094,600; dle pol. č. 02911  2094.6=2 094,600 [A] 2094.600000 = 2094,600000 [A]_x000d_</t>
  </si>
  <si>
    <t>21461C</t>
  </si>
  <si>
    <t>SEPARAČNÍ GEOTEXTILIE DO 300G/M2</t>
  </si>
  <si>
    <t xml:space="preserve"> 3*3; geotextilie 300g/m2 - vrstva nad štěrkodrť  9=9,000 [A] 
3*3; geotextilie 300g/m2 - vrstva pod štěrkodrť  9=9,000 [B] 
Celkem: A+B=18,000 [C] 18.000000 = 18,000000 [A]_x000d_</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</si>
  <si>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</si>
  <si>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 xml:space="preserve"> 0,24*0,65*(10+10+10); obetonování chrániček v šachtách šíře 0,65m; 1,5 násobek DN160 = výška betonu 24cm  4.68=4,680 [A] 
2,4*2,4*0,15; podkladový beton tl. 150mm pod TS21  0.864=0,864 [B] 
2,4*2,4*0,30; železobeton tl. 300mm pod TS21   1.728=1,728 [C] 
Celkem: A+B+C=7,272 [D] 7.272000 = 7,272000 [A]_x000d_</t>
  </si>
  <si>
    <t>272366</t>
  </si>
  <si>
    <t>VÝZTUŽ ZÁKLADŮ Z KARI SÍTÍ</t>
  </si>
  <si>
    <t xml:space="preserve"> 0,25; 2x kari síť 8mm, 10x10 (výztuž pro železobetonový základ TS21)   0.25=0,250 [A] 0.250000 = 0,250000 [A]_x000d_</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</si>
  <si>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</si>
  <si>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 xml:space="preserve"> (2,880+479,402+26,000)*1,6*0,2=162,650 [A]; odvoz 20% výkopku dle součtu pol. č. 13173 / 13273 / 13373 , přepočet m3 na tuny 162.650000 = 162,650000 [A]_x000d_</t>
  </si>
  <si>
    <t xml:space="preserve"> 523,500*0,006=3,141 [A]; z pol. č. 111208 včetně koeficientu převodu m2 na tuny 3.141000 = 3,141000 [A]_x000d_</t>
  </si>
  <si>
    <t xml:space="preserve"> 25; v rozsahu tohoto So   25=25,000 [A] 25.000000 = 25,000000 [A]_x000d_</t>
  </si>
  <si>
    <t xml:space="preserve"> 3527*0,005=17,635 [A]; demontovaný kabel dle pol.č. 742Z23, cca do 0,5kg/m (převod na Tuny) 17.635000 = 17,635000 [A]_x000d_</t>
  </si>
  <si>
    <t>70</t>
  </si>
  <si>
    <t>VŠEOBECNÉ PRÁCE PRO SILNOPROUD</t>
  </si>
  <si>
    <t xml:space="preserve"> 193=193,000 [A] dle počtu lomových bodů 193.000000 = 193,000000 [A]_x000d_</t>
  </si>
  <si>
    <t xml:space="preserve"> 25; betonový žlab šíře 10cm  25=25,000 [A] 
10+20+30+34+12; plastový žlab šíře 10cm   106=106,000 [B] 
(96+192+164+146+66)*0,6; plastový žlab šíře 10cm v 60% délky (zbývajících 40% bude použit stávající žlab)   398.4=398,400 [C] 
Celkem: A+B+C=529,400 [D] 529.400000 = 529,400000 [A]_x000d_</t>
  </si>
  <si>
    <t xml:space="preserve">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</si>
  <si>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 xml:space="preserve"> 40+170+482; plastový žlab šíře 20cm   692=692,000 [A] 
(325+76+27)*0,6; plastový žlab šíře 20cm v 60% délky (zbývajících 40% bude použit stávající žlab)   256.8=256,800 [B] 
Celkem: A+B=948,800 [C] 948.800000 = 948,800000 [A]_x000d_</t>
  </si>
  <si>
    <t>702211</t>
  </si>
  <si>
    <t>KABELOVÁ CHRÁNIČKA ZEMNÍ DN DO 100 MM</t>
  </si>
  <si>
    <t xml:space="preserve"> 30; chránička DN63 vstupy do BTS Častolovice   30=30,000 [A] 30.000000 = 30,000000 [A]_x000d_</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</si>
  <si>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</si>
  <si>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 xml:space="preserve"> 3*10; vstupy do TS21, chránička DN160   30=30,000 [A] 
2*14+5*10; chránička DN160   78=78,000 [B] 
Celkem: A+B=108,000 [C] 108.000000 = 108,000000 [A]_x000d_</t>
  </si>
  <si>
    <t xml:space="preserve"> 28+50; pro oddálené uzemnění  78=78,000 [A] 78.000000 = 78,000000 [A]_x000d_</t>
  </si>
  <si>
    <t xml:space="preserve">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</si>
  <si>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 xml:space="preserve"> 1; průraz v technologickém objektu pro RSDEL   1=1,000 [A] 1.000000 = 1,000000 [A]_x000d_</t>
  </si>
  <si>
    <t>1. Položka obsahuje: 
 – veškerý montážní a pomocný materiál 
 – pomocné mechanismy 
2. Položka neobsahuje: 
 X 
3. Způsob měření: 
Udává se počet kusů kompletní konstrukce nebo práce.</t>
  </si>
  <si>
    <t xml:space="preserve"> 10; vstup do technologického objektu   10=10,000 [A] 
4*8; stávající chránička 2ks+2ks DN160 (8m) pod komunikací přejezdu P4031 a P4032 (neuvedena, odhad)   32=32,000 [B] 
4*28; stávající chráničky DN160 v km 57,747    112=112,000 [C] 
2*18; stávající chráničky DN160 v km 58,270     36=36,000 [D] 
4*14; stávající chráničky DN160 v km 58,333     56=56,000 [E] 
4*8; stávající chráničky DN160 v km 58,403       32=32,000 [F] 
3*8; stávající chráničky DN160 v km 58,434      24=24,000 [G] 
Celkem: A+B+C+D+E+F+G=302,000 [H] 302.000000 = 302,000000 [A]_x000d_</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</si>
  <si>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</si>
  <si>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 xml:space="preserve"> 529,400; dle pol. č. 702111    529.4=529,400 [A] 529.400000 = 529,400000 [A]_x000d_</t>
  </si>
  <si>
    <t>1. Položka obsahuje: 
 – veškeré zemní práce včetně dodání zásypového materiálu 
2. Položka neobsahuje: 
 X 
3. Způsob měření: 
Měří se metr délkový.</t>
  </si>
  <si>
    <t xml:space="preserve"> 948,800; dle pol. č. 702112   948.8=948,800 [A] 948.800000 = 948,800000 [A]_x000d_</t>
  </si>
  <si>
    <t>703222</t>
  </si>
  <si>
    <t>KABELOVÝ ŽLAB NOSNÝ/DRÁTĚNÝ NEREZOVÝ VČETNĚ UPEVNĚNÍ A PŘÍSLUŠENSTVÍ SVĚTLÉ ŠÍŘKY PŘES 100 DO 250 MM</t>
  </si>
  <si>
    <t xml:space="preserve"> 100; drátěný žlab pro instalace v TO   100=100,000 [A] 100.000000 = 100,000000 [A]_x000d_</t>
  </si>
  <si>
    <t xml:space="preserve">1. Položka obsahuje: 
 – kompletní montáž, rozměření, upevnění, sváření, řezání, spojování a pod.  
 – veškerý spojovací a montážní materiál 
 – pomocné mechanismy a nátěr 
2. Položka neobsahuje: 
 X 
3. Způsob měření: 
Měří se metr délkový.</t>
  </si>
  <si>
    <t xml:space="preserve"> 100; vkládací lišta pro instalaci v TO  100=100,000 [A] 100.000000 = 100,000000 [A]_x000d_</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</si>
  <si>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t>
  </si>
  <si>
    <t>703755</t>
  </si>
  <si>
    <t>PROTIPOŽÁRNÍ UCPÁVKA PROSTUPU KABELOVÉHO PR. DO 200MM, DO EI 90 MIN.</t>
  </si>
  <si>
    <t xml:space="preserve"> 3; protipožární ucpávka kabelových tras v TO  3=3,000 [A] 3.000000 = 3,000000 [A]_x000d_</t>
  </si>
  <si>
    <t>Položka obsahuje: Dodávku a montáž protipožární ucpávky vč. příslušenství a pomocného materiálu, vyhotovéní a dodání atestu. Dále obsahuje cenu za pom. mechanismy včetně všech ostatních vedlejších nákladů.</t>
  </si>
  <si>
    <t xml:space="preserve"> 20; v rozsahu tohoto So   20=20,000 [A] 20.000000 = 20,000000 [A]_x000d_</t>
  </si>
  <si>
    <t>Položka obsahuje: Dodávku a montáž kabelové ucpávky vč. příslušenství ( utěsňovací spony apod. ) a pomocného materiálu, vyhotovení a dodání atestu. Dále obsahuje cenu za pom. mechanismy včetně všech ostatních vedlejších nákladů.</t>
  </si>
  <si>
    <t xml:space="preserve"> 14; v rozsahu tohoto SO   14=14,000 [A] 14.000000 = 14,000000 [A]_x000d_</t>
  </si>
  <si>
    <t>741911</t>
  </si>
  <si>
    <t>UZEMŇOVACÍ VODIČ V ZEMI FEZN DO 120 MM2</t>
  </si>
  <si>
    <t xml:space="preserve"> 12+18+25+25; ekvipotenciálový práh TS21, pásek FeZn 30/4   80=80,000 [A] 
50; oddálené uzemnění TS21, pásek FeZn 30/4   50=50,000 [B] 
Celkem: A+B=130,000 [C] 130.000000 = 130,000000 [A]_x000d_</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</si>
  <si>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</si>
  <si>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</si>
  <si>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</si>
  <si>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 xml:space="preserve"> 4; zemnící tyč ZT v délce 2,0m pro ekvipotenciálový práh TS21   4=4,000 [A] 
5; zemnící tyč délky 2,0m pro oddálené uzemnění   5=5,000 [B] 
Celkem: A+B=9,000 [C] 9.000000 = 9,000000 [A]_x000d_</t>
  </si>
  <si>
    <t>1. Položka obsahuje: 
 – přípravu podkladu pro osazení 
 – spojování 
 – ochranný nátěr spoje dle příslušných norem 
2. Položka neobsahuje: 
 X 
3. Způsob měření: 
Udává se počet kusů kompletní konstrukce nebo práce.</t>
  </si>
  <si>
    <t xml:space="preserve"> 80; v rozsahu tohoto So   80=80,000 [A] 80.000000 = 80,000000 [A]_x000d_</t>
  </si>
  <si>
    <t>1. Položka obsahuje: 
 – veškeré příslušenství 
2. Položka neobsahuje: 
 X 
3. Způsob měření: 
Udává se počet kusů kompletní konstrukce nebo práce.</t>
  </si>
  <si>
    <t>741C07</t>
  </si>
  <si>
    <t>VYVEDENÍ UZEMŇOVACÍCH VODIČŮ NA POVRCH/KONSTRUKCI</t>
  </si>
  <si>
    <t xml:space="preserve"> 10; v rozsahu tohoto So   10=10,000 [A] 10.000000 = 10,000000 [A]_x000d_</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</si>
  <si>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</si>
  <si>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741C11</t>
  </si>
  <si>
    <t>ZKUŠEBNÍ JÍMKA, UZEMNĚNÍ VENKOVNÍ DO VOLNÉHO TERÉNU</t>
  </si>
  <si>
    <t xml:space="preserve"> 1; zemnící jímka pro TS21 - oddálené uzemnění   1=1,000 [A] 1.000000 = 1,000000 [A]_x000d_</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</si>
  <si>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</si>
  <si>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741I07</t>
  </si>
  <si>
    <t>SMRŠTITELNÁ TRUBIČKA ČERNÁ PRO PRŮMĚR DO 16 MM, PÁSEK 30 MM PRO JEDEN PŘIPOJOVACÍ BOD ZEMĚ/VZDUCH</t>
  </si>
  <si>
    <t xml:space="preserve"> 10; dle pol.č. 741C07   10=10,000 [A] 10.000000 = 10,000000 [A]_x000d_</t>
  </si>
  <si>
    <t>7425A2</t>
  </si>
  <si>
    <t>KABEL VN - JEDNOŽÍLOVÝ, 35-AXEKVCE(Y) OD 95 DO 150 MM2</t>
  </si>
  <si>
    <t xml:space="preserve"> 50; AXEKCEY 28,9/50kV 1x150   50=50,000 [A] 50.000000 = 50,000000 [A]_x000d_</t>
  </si>
  <si>
    <t>1. Položka obsahuje: 
 – manipulace a uložení kabelu (do země, chráničky, kanálu, na rošty, na TV a pod.) 
2. Položka neobsahuje: 
 – příchytky, spojky, koncovky, chráničky apod. 
3. Způsob měření: 
Měří se metr délkový.</t>
  </si>
  <si>
    <t>742C22</t>
  </si>
  <si>
    <t>KABELOVÁ KONCOVKA VN VENKOVNÍ JEDNOŽÍLOVÁ PRO KABELY PŘES 6 KV OD 95 DO 150 MM2</t>
  </si>
  <si>
    <t xml:space="preserve"> 2; pro kabel AXEKCEY 28,9/50kV 1x150   2=2,000 [A] 2.000000 = 2,000000 [A]_x000d_</t>
  </si>
  <si>
    <t>1. Položka obsahuje: 
 – všechny práce spojené s úpravou kabelů pro montáž včetně veškerého příslušentsví 
2. Položka neobsahuje: 
 X 
3. Způsob měření: 
Udává se počet kusů kompletní konstrukce nebo práce.</t>
  </si>
  <si>
    <t>742F13</t>
  </si>
  <si>
    <t>KABEL NN NEBO VODIČ JEDNOŽÍLOVÝ CU S PLASTOVOU IZOLACÍ OD 25 DO 50 MM2</t>
  </si>
  <si>
    <t xml:space="preserve"> 80; H07V-K (CYA) zž 1x35   80=80,000 [A] 
80; H07V-K (CYA) zž 1x50   80=80,000 [B] 
Celkem: A+B=160,000 [C] 160.000000 = 160,000000 [A]_x000d_</t>
  </si>
  <si>
    <t>742F14</t>
  </si>
  <si>
    <t>KABEL NN NEBO VODIČ JEDNOŽÍLOVÝ CU S PLASTOVOU IZOLACÍ OD 70 DO 120 MM2</t>
  </si>
  <si>
    <t xml:space="preserve"> 250; CHBU zž 1x120   250=250,000 [A] 250.000000 = 250,000000 [A]_x000d_</t>
  </si>
  <si>
    <t xml:space="preserve"> 140; CYKY-J 3x2,5   140=140,000 [A] 140.000000 = 140,000000 [A]_x000d_</t>
  </si>
  <si>
    <t>742G12</t>
  </si>
  <si>
    <t>KABEL NN DVOU- A TŘÍŽÍLOVÝ CU S PLASTOVOU IZOLACÍ OD 4 DO 16 MM2</t>
  </si>
  <si>
    <t xml:space="preserve"> 70; CYKY-O 3x10   70=70,000 [A] 
35; CYKY-O 2x4   35=35,000 [B] 
Celkem: A+B=105,000 [C] 105.000000 = 105,000000 [A]_x000d_</t>
  </si>
  <si>
    <t>742H11</t>
  </si>
  <si>
    <t>KABEL NN ČTYŘ- A PĚTIŽÍLOVÝ CU S PLASTOVOU IZOLACÍ DO 2,5 MM2</t>
  </si>
  <si>
    <t xml:space="preserve"> 40; CYKY-O 4x1,5   40=40,000 [A] 
35; CYKFY-O 5x1,5   35=35,000 [B] 
Celkem: A+B=75,000 [C] 75.000000 = 75,000000 [A]_x000d_</t>
  </si>
  <si>
    <t>742H12</t>
  </si>
  <si>
    <t>KABEL NN ČTYŘ- A PĚTIŽÍLOVÝ CU S PLASTOVOU IZOLACÍ OD 4 DO 16 MM2</t>
  </si>
  <si>
    <t xml:space="preserve"> 95=95,000 [A]; CYKY-J 5x4 
35=35,000 [B]; CYKY-J 5x6 
35=35,000 [C]; CYKY-J 4x16 
1134=1 134,000 [D]; CYKY-O 4x10 
200=200,000 [E]; CYKY-O 4x16 
25=25,000 [F]; CYKY-J 5x10 
35=35,000 [G]; CYKY-O 4x4 
Celkem: A+B+C+D+E+F+G=1 559,000 [H] 1559.000000 = 1559,000000 [A]_x000d_</t>
  </si>
  <si>
    <t>742H13</t>
  </si>
  <si>
    <t>KABEL NN ČTYŘ- A PĚTIŽÍLOVÝ CU S PLASTOVOU IZOLACÍ OD 25 DO 50 MM2</t>
  </si>
  <si>
    <t xml:space="preserve"> 230; 1-CYKY-J 4x35   230=230,000 [A] 230.000000 = 230,000000 [A]_x000d_</t>
  </si>
  <si>
    <t>742H14</t>
  </si>
  <si>
    <t>KABEL NN ČTYŘ- A PĚTIŽÍLOVÝ CU S PLASTOVOU IZOLACÍ OD 70 DO 120 MM2</t>
  </si>
  <si>
    <t xml:space="preserve"> 10; 1-CYKY-J 4x95   10=10,000 [A] 10.000000 = 10,000000 [A]_x000d_</t>
  </si>
  <si>
    <t>742H23</t>
  </si>
  <si>
    <t>KABEL NN ČTYŘ- A PĚTIŽÍLOVÝ AL S PLASTOVOU IZOLACÍ OD 25 DO 50 MM2</t>
  </si>
  <si>
    <t xml:space="preserve"> 358; 1-AYKY-O 4x35   358=358,000 [A] 358.000000 = 358,000000 [A]_x000d_</t>
  </si>
  <si>
    <t>742H24</t>
  </si>
  <si>
    <t>KABEL NN ČTYŘ- A PĚTIŽÍLOVÝ AL S PLASTOVOU IZOLACÍ OD 70 DO 120 MM2</t>
  </si>
  <si>
    <t xml:space="preserve"> 261; 1-AYKY-O 4x70   261=261,000 [A] 
3591; 1-AYKY-O 4x95   3591=3 591,000 [B] 
Celkem: A+B=3 852,000 [C] 3852.000000 = 3852,000000 [A]_x000d_</t>
  </si>
  <si>
    <t>742I11</t>
  </si>
  <si>
    <t>KABEL NN CU OVLÁDACÍ 7-12ŽÍLOVÝ DO 2,5 MM2</t>
  </si>
  <si>
    <t xml:space="preserve"> 35; CYKFY-O 12x1,5   35=35,000 [A] 35.000000 = 35,000000 [A]_x000d_</t>
  </si>
  <si>
    <t>742I12</t>
  </si>
  <si>
    <t>KABEL NN CU OVLÁDACÍ 7-12ŽÍLOVÝ OD 4 DO 6 MM2</t>
  </si>
  <si>
    <t xml:space="preserve"> 35; CYKY-O 12x4   35=35,000 [A] 35.000000 = 35,000000 [A]_x000d_</t>
  </si>
  <si>
    <t>742J35</t>
  </si>
  <si>
    <t>TCEPKPFLE DO 15XN0,8, KABEL SDĚLOVACÍ ČTYŘKOVANÝ, IZOLACE PVC</t>
  </si>
  <si>
    <t xml:space="preserve"> 105; TCEPKPFLE 3x4x0,8   105=105,000 [A] 
70; TCEPKPFLE 5x4x0,8   70=70,000 [B] 
Celkem: A+B=175,000 [C] 175.000000 = 175,000000 [A]_x000d_</t>
  </si>
  <si>
    <t>Položka obsahuje : Dodávku a montáž kabelu včetně dovozu, manipulace a uložení kabelu (do chráničky, do země, na rošty a pod. ). Dále obsahuje cenu za pom. mechanismy včetně všech ostatních vedlejších nákladů</t>
  </si>
  <si>
    <t>742J42</t>
  </si>
  <si>
    <t>JYTY 7X1, KABEL SDĚLOVACÍ IZOLACE PVC</t>
  </si>
  <si>
    <t xml:space="preserve"> 10; J-Y(ST)Y 5x2x0,8   10=10,000 [A] 10.000000 = 10,000000 [A]_x000d_</t>
  </si>
  <si>
    <t>Položka obsahuje : Dodávku a montáž kabelu včetně dovozu, manipulace a uložení kabelu (do trubky, na rošty, pod omítku, do rozvaděče ). Dále obsahuje cenu za pom. mechanismy včetně všech ostatních vedlejších nákladů</t>
  </si>
  <si>
    <t>742J51</t>
  </si>
  <si>
    <t>UKONČENÍ SDĚLOVACÍHO KABELU V ROZVADĚČI VČ. POMOCNÉHO MATERIÁLU A ZMĚŘENÍ KONTINUITY OVLÁDACÍHOOBVODU</t>
  </si>
  <si>
    <t xml:space="preserve"> 2*1; kabel J-Y(ST)Y 5x2x0,8   2=2,000 [A] 
2*3; kabel TCEPKPFLE 3x4x0,8   6=6,000 [B] 
2*1; kabel TCEPKPFLE 5x4x0,8   2=2,000 [C] 
Celkem: A+B+C=10,000 [D] 10.000000 = 10,000000 [A]_x000d_</t>
  </si>
  <si>
    <t xml:space="preserve">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</si>
  <si>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742K13</t>
  </si>
  <si>
    <t>UKONČENÍ JEDNOŽÍLOVÉHO KABELU V ROZVADĚČI NEBO NA PŘÍSTROJI OD 25 DO 50 MM2</t>
  </si>
  <si>
    <t xml:space="preserve"> 2*6; H0,7V-K (CYA) zž 1x50   12=12,000 [A] 
2*6; H0,7V-K (CYA) zž 1x35   12=12,000 [B] 
Celkem: A+B=24,000 [C] 24.000000 = 24,000000 [A]_x000d_</t>
  </si>
  <si>
    <t>742K14</t>
  </si>
  <si>
    <t>UKONČENÍ JEDNOŽÍLOVÉHO KABELU V ROZVADĚČI NEBO NA PŘÍSTROJI OD 70 DO 120 MM2</t>
  </si>
  <si>
    <t xml:space="preserve"> 2*3; CHBU zž 1x120   6=6,000 [A] 6.000000 = 6,000000 [A]_x000d_</t>
  </si>
  <si>
    <t xml:space="preserve"> 2*2; CYKY-O 4x1,5   4=4,000 [A] 
2*4; CYKY-J 3x2,5   8=8,000 [B] 
2*1; CYKFY-O 5x1,5   2=2,000 [C] 
Celkem: A+B+C=14,000 [D] 14.000000 = 14,000000 [A]_x000d_</t>
  </si>
  <si>
    <t>742L12</t>
  </si>
  <si>
    <t>UKONČENÍ DVOU AŽ PĚTIŽÍLOVÉHO KABELU V ROZVADĚČI NEBO NA PŘÍSTROJI OD 4 DO 16 MM2</t>
  </si>
  <si>
    <t xml:space="preserve"> 2*4; CYKY-J 5x4   8=8,000 [A] 
2*1; CYKY-J 5x6   2=2,000 [B] 
2*1; CYKY-O 2x4   2=2,000 [C] 
2*1; CYKY-O 4x4   2=2,000 [D] 
2*7; CYKY-O 4x10   14=14,000 [E] 
2*2; CYKY-O 3x10   4=4,000 [F] 
2*1; CYKY-J 5x10   2=2,000 [G] 
2*1; CYKY-J 4x16   2=2,000 [H] 
Celkem: A+B+C+D+E+F+G+H=36,000 [I] 36.000000 = 36,000000 [A]_x000d_</t>
  </si>
  <si>
    <t>742L13</t>
  </si>
  <si>
    <t>UKONČENÍ DVOU AŽ PĚTIŽÍLOVÉHO KABELU V ROZVADĚČI NEBO NA PŘÍSTROJI OD 25 DO 50 MM2</t>
  </si>
  <si>
    <t xml:space="preserve"> 2*1; 1-AYKY-O 4x35   2=2,000 [A] 
2*7; 1-CYKY-J 4x35   14=14,000 [B] 
Celkem: A+B=16,000 [C] 16.000000 = 16,000000 [A]_x000d_</t>
  </si>
  <si>
    <t>742L14</t>
  </si>
  <si>
    <t>UKONČENÍ DVOU AŽ PĚTIŽÍLOVÉHO KABELU V ROZVADĚČI NEBO NA PŘÍSTROJI OD 70 DO 120 MM2</t>
  </si>
  <si>
    <t xml:space="preserve"> 2*1; 1-AYKY-O 4x70   2=2,000 [A] 
2*4; 1-AYKY-O 4x95   8=8,000 [B] 
2*1; 1-CYKY-J 4x95   2=2,000 [C] 
Celkem: A+B+C=12,000 [D] 12.000000 = 12,000000 [A]_x000d_</t>
  </si>
  <si>
    <t>742M11</t>
  </si>
  <si>
    <t>UKONČENÍ 7-12ŽÍLOVÉHO KABELU V ROZVADĚČI NEBO NA PŘÍSTROJI DO 2,5 MM2</t>
  </si>
  <si>
    <t xml:space="preserve"> 2*1; CYKFY-O 12x1,5   2=2,000 [A] 2.000000 = 2,000000 [A]_x000d_</t>
  </si>
  <si>
    <t>742M12</t>
  </si>
  <si>
    <t>UKONČENÍ 7-12ŽÍLOVÉHO KABELU V ROZVADĚČI NEBO NA PŘÍSTROJI OD 4 DO 6 MM2</t>
  </si>
  <si>
    <t xml:space="preserve"> 2*2; CYKY-O 12x4   4=4,000 [A] 4.000000 = 4,000000 [A]_x000d_</t>
  </si>
  <si>
    <t xml:space="preserve"> 30*8; cca 30ks kabelů do rozvaděčů osvětlovacích věží a stožárů OS   240=240,000 [A] 
30*8; cca 30ks kabelů do prostupu Technologického objektu   240=240,000 [B] 
2*28; 2ks kabelů v km 57,747   56=56,000 [C] 
2*18; 2ks kabelů v km 58,270   36=36,000 [D] 
3*14; 3ks kabelů v km 58,333   42=42,000 [E] 
1*8; 1ks kabelů v km 58,403   8=8,000 [F] 
1*8; 1ks kabelů v km 58,434   8=8,000 [G] 
2*10; 2ks kabelů v km 58,480   20=20,000 [H] 
2*10; 2ks kabelů v km 58,612 pod vodotečí   20=20,000 [I] 
2*10; 2ks kabelů v km 58,961   20=20,000 [J] 
3*14; 3ks kabelů pod silnicí přejezdu P4031   42=42,000 [K] 
1*8; 1ks kabelů pod silnicí přejezdu P4032   8=8,000 [L] 
30+108; dle pol.č. 702211 a č. 702212   138=138,000 [M] 
Celkem: A+B+C+D+E+F+G+H+I+J+K+L+M=878,000 [N] 878.000000 = 878,000000 [A]_x000d_</t>
  </si>
  <si>
    <t>1. Položka obsahuje: 
 – montáž kabelu o váze do 4 kg/m do chráničky/ kolektoru 
2. Položka neobsahuje: 
 X 
3. Způsob měření: 
Měří se metr délkový.</t>
  </si>
  <si>
    <t xml:space="preserve"> 120; v rozsahu tohoto So   120=120,000 [A] 120.000000 = 120,000000 [A]_x000d_</t>
  </si>
  <si>
    <t>1. Položka obsahuje: 
 – veškeré příslušentsví 
2. Položka neobsahuje: 
 X 
3. Způsob měření: 
Udává se počet kusů kompletní konstrukce nebo práce.</t>
  </si>
  <si>
    <t>742P17</t>
  </si>
  <si>
    <t>VYHLEDÁNÍ STÁVAJÍCÍHO KABELU (MĚŘENÍ, SONDA)</t>
  </si>
  <si>
    <t xml:space="preserve"> 40; v rozsahu tohoto So   40=40,000 [A] 40.000000 = 40,000000 [A]_x000d_</t>
  </si>
  <si>
    <t>1. Položka obsahuje: 
 – vyhledání stávajícího kabelu vn/nn v obvodu žel. stanice, na trati vč. výkopu sondy a veškerého příslušenství 
2. Položka neobsahuje: 
 X 
3. Způsob měření: 
Udává se počet kusů kompletní konstrukce nebo práce.</t>
  </si>
  <si>
    <t>743151</t>
  </si>
  <si>
    <t xml:space="preserve">OSVĚTLOVACÍ STOŽÁR  - STOŽÁROVÁ ROZVODNICE S 1-2 JISTÍCÍMI PRVKY</t>
  </si>
  <si>
    <t xml:space="preserve"> 8; výměna stožárové svorkovnice ze soustavy TNC na TT (stožáry nástupiště 1)   8=8,000 [A] 
10; výměna stožárové svorkovnice ze soustavy TNC na TT (stožáry nástupiště 2)   10=10,000 [B] 
7; výměna stožárové svorkovnice ze soustavy TNC na TT (stožáry OS1-OS7)   7=7,000 [C] 
Celkem: A+B+C=25,000 [D] 25.000000 = 25,000000 [A]_x000d_</t>
  </si>
  <si>
    <t>1. Položka obsahuje: 
 – veškeré příslušenství, technický popis viz. projektová dokumentace 
2. Položka neobsahuje: 
 X 
3. Způsob měření: 
Udává se počet kusů kompletní konstrukce nebo práce.</t>
  </si>
  <si>
    <t>743D21</t>
  </si>
  <si>
    <t>SKŘÍŇ PŘÍPOJKOVÁ POJISTKOVÁ KOMPAKTNÍ PILÍŘOVÁ OD 80 DO 160 A, DO 240 MM2, S 1-2 SADAMI JISTÍCÍCHPRVKŮ</t>
  </si>
  <si>
    <t xml:space="preserve"> 1; KS pro RP4031 (II.třída izolace) - viz Přejezdové skříně   1=1,000 [A] 
1; KS pro RP4032  (II.třída izolace) - viz Přejezdové skříně   1=1,000 [B] 
1; KS pro BTS  (II.třída izolace) - viz Přejezdové skříně   1=1,000 [C] 
Celkem: A+B+C=3,000 [D] 3.000000 = 3,000000 [A]_x000d_</t>
  </si>
  <si>
    <t>1. Položka obsahuje: 
 – instalaci do terénu vč. prefabrikovaného základu a zapojení 
 – technický popis viz. projektová dokumentace 
2. Položka neobsahuje: 
 – zemní práce 
3. Způsob měření: 
Udává se počet kusů kompletní konstrukce nebo práce.</t>
  </si>
  <si>
    <t>744231</t>
  </si>
  <si>
    <t>KABELOVÁ SKŘÍŇ VENKOVNÍ SPOLEČNÁ PŘÍSTROJOVÁ PRO PŘEJEZDY</t>
  </si>
  <si>
    <t xml:space="preserve"> 1; přejezdová skříň RP4031 -  (II.třída izolace) - viz Přejezdové skříně   1=1,000 [A] 
1; přejezdová skříň RP4032 -  (II.třída izolace) - viz Přejezdové skříně   1=1,000 [B] 
Celkem: A+B=2,000 [C] 2.000000 = 2,000000 [A]_x000d_</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</si>
  <si>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 
2. Položka neobsahuje: 
 X 
3. Způsob měření: 
Udává se počet kusů kompletní konstrukce nebo práce.</t>
  </si>
  <si>
    <t>744342</t>
  </si>
  <si>
    <t>ROZVADĚČ NN SKŘÍŇOVÝ OCELOPLECHOVÝ VYZBROJENÝ, DO IP 40, HLOUBKY DO 500 MM, ŠÍŘKY DO 500 MM, VÝŠKYDO 2250 MM - PŘÍVODNÍ POLE SE SLOŽITOU VÝZBROJÍ</t>
  </si>
  <si>
    <t xml:space="preserve"> 1; rozvaděč RZN - viz schéma   1=1,000 [A] 
1; rozvaděč RZS - viz schéma   1=1,000 [B] 
1; rozvaděč RZZ - viz schéma   1=1,000 [C] 
1; rozvaděč RSDEL - viz schéma   1=1,000 [D] 
Celkem: A+B+C+D=4,000 [E] 4.000000 = 4,000000 [A]_x000d_</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</si>
  <si>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 
2. Položka neobsahuje: 
3. Způsob měření: 
Udává se počet kusů kompletní konstrukce nebo práce.</t>
  </si>
  <si>
    <t>744644</t>
  </si>
  <si>
    <t>JISTIČ ČTYŘPÓLOVÝ (3+N, 10 KA) OD 25 DO 40 A</t>
  </si>
  <si>
    <t xml:space="preserve"> 1+4+2+2=9,000 [A]; jistič B25A/4p v rozvaděči RH 9.000000 = 9,000000 [A]_x000d_</t>
  </si>
  <si>
    <t>1. Položka obsahuje: 
 – veškerý spojovací materiál vč. připojovacího vedení 
 – technický popis viz. projektová dokumentace 
2. Položka neobsahuje: 
 X 
3. Způsob měření: 
Udává se počet kusů kompletní konstrukce nebo práce.</t>
  </si>
  <si>
    <t>744645</t>
  </si>
  <si>
    <t>JISTIČ ČTYŘPÓLOVÝ (3+N, 10 KA) OD 50 DO 63 A</t>
  </si>
  <si>
    <t xml:space="preserve"> 1+2=3,000 [A]; jistič B63A/4p v rozvaděči RH 3.000000 = 3,000000 [A]_x000d_</t>
  </si>
  <si>
    <t>744921</t>
  </si>
  <si>
    <t>PROUDOVÝ CHRÁNIČ ČTYŘPÓLOVÝ (10 KA) PŘES 30 DO 300 MA, DO 25 A</t>
  </si>
  <si>
    <t xml:space="preserve"> 8*1+3*2=14,000 [A] doplnění proudového chrániče 25A, 4pól, 100mA, typ A (detekce stejnosměrné složky) v rozvaděči ROV 14.000000 = 14,000000 [A]_x000d_</t>
  </si>
  <si>
    <t>744932</t>
  </si>
  <si>
    <t>PROUDOVÝ CHRÁNIČ ČTYŘPÓLOVÝ (10 KA) PŘES 300 MA, PŘES 25 DO 63 A</t>
  </si>
  <si>
    <t xml:space="preserve"> 1+4+2+2=9,000 [A] doplnění proudového chrániče 40A, 4pól, 500mA, typ A (detekce stejnosměrné složky) v rozvaděči RH 
1+2=3,000 [B] doplnění proudového chrániče 63A, 4pól, 500mA, typ A (detekce stejnosměrné složky) v rozvaděči RH 
Celkem: A+B=12,000 [C] 12.000000 = 12,000000 [A]_x000d_</t>
  </si>
  <si>
    <t>744Q11</t>
  </si>
  <si>
    <t>SVODIČ PŘEPĚTÍ TYP 1 (TŘÍDA B) 1-2 PÓLOVÝ</t>
  </si>
  <si>
    <t xml:space="preserve"> 5=5,000 [A] Doplnění přepětové ochrany v režimu CT2 v rozvaděčích ROV 
2=2,000 [B] Doplnění přepětové ochrany v režimu CT2 v rozvaděčích ZS1 a ZS2 
Celkem: A+B=7,000 [C] 7.000000 = 7,000000 [A]_x000d_</t>
  </si>
  <si>
    <t>745621</t>
  </si>
  <si>
    <t>TRANSFORMÁTOR DRÁŽNÍ PRO NAPÁJENÍ Z TV 25/0,4 KV DO 90 KVA</t>
  </si>
  <si>
    <t xml:space="preserve"> 1; transformátor TS1 60kVA - 25/2*0,200kV pro aluzink TS21   1=1,000 [A] 1.000000 = 1,000000 [A]_x000d_</t>
  </si>
  <si>
    <t>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</si>
  <si>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745A31</t>
  </si>
  <si>
    <t>TRAFOSTANICE DRÁŽNÍ KIOSKOVÁ 25/0,4 KV PRO NAPÁJENÍ EOV NEBO ZZ Z TV DO 90 KVA</t>
  </si>
  <si>
    <t xml:space="preserve"> 1; aluzinková trafostanice TS21 (25/0,4kV)   1=1,000 [A] 1.000000 = 1,000000 [A]_x000d_</t>
  </si>
  <si>
    <t>1. Položka obsahuje: 
 – veškeré konstrukce na stožár, jištění VN, omezovače, propoje a pod. 
 – technický popis viz. projektová dokumentace 
 – uvedení do provozu, předepsané zkoušky, revize a atesty 
2. Položka neobsahuje: 
 – základ pro stožár, transformátor, rozvaděč a uzemnění 
3. Způsob měření: 
Udává se počet kusů kompletní konstrukce nebo práce.</t>
  </si>
  <si>
    <t>745A41</t>
  </si>
  <si>
    <t>TRAFOSTANICE DRÁŽNÍ - ROZVADĚČ K TRAFOSTANICI 25/0,4 KV</t>
  </si>
  <si>
    <t xml:space="preserve"> 1; rozvaděč R-UNZ do TS21 - viz schéma   1=1,000 [A] 1.000000 = 1,000000 [A]_x000d_</t>
  </si>
  <si>
    <t>1. Položka obsahuje: 
 – veškerý podružný, pomocný, spojovací a upevňovací materiál 
 – technický popis viz. projektová dokumentace 
 – předepsané zkoušky, revize a atesty 
2. Položka neobsahuje: 
 X 
3. Způsob měření: 
Udává se počet kusů kompletní konstrukce nebo práce.</t>
  </si>
  <si>
    <t>74C921</t>
  </si>
  <si>
    <t>PŘÍMÉ UKOLEJNĚNÍ KONSTRUKCE VŠECH TYPŮ (VČETNĚ VÝZTUŽNÝCH DVOJIC) - 1 VODIČ</t>
  </si>
  <si>
    <t xml:space="preserve"> 3; ukolejnění TS21   3=3,000 [A] 3.000000 = 3,000000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</si>
  <si>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</si>
  <si>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74C933</t>
  </si>
  <si>
    <t>UKOLEJŇOVACÍ VODIČ IZOLOVANÝ VŮČI ZEMI (VČETNĚ PŘIPOJENÍ KE KONSTRUKCÍM)</t>
  </si>
  <si>
    <t xml:space="preserve"> 3*50; ukolejnění 3x CHBU 120zž do 50m   150=150,000 [A] 150.000000 = 150,000000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</si>
  <si>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</si>
  <si>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742Z23</t>
  </si>
  <si>
    <t>DEMONTÁŽ KABELOVÉHO VEDENÍ NN</t>
  </si>
  <si>
    <t xml:space="preserve"> 554; demontáž kabelu  pro stožáry OS   554=554,000 [A] 
1477; demontáž kabelu pro přejezdy P4031 a P4032   1477=1 477,000 [B] 
1321; demontáž kabelu pro REOV   1321=1 321,000 [C] 
175; demontáž kabelů CYKY pro výhybky EOV   175=175,000 [D] 
Celkem: A+B+C+D=3 527,000 [E] 3527.000000 = 3527,000000 [A]_x000d_</t>
  </si>
  <si>
    <t>743Z71</t>
  </si>
  <si>
    <t>DEMONTÁŽ KABELOVÉ SKŘÍNĚ</t>
  </si>
  <si>
    <t xml:space="preserve"> 2+2; demontáž stávající přejezdové skříně P4031 a P4032 v soustavě TNC   4=4,000 [A] 4.000000 = 4,000000 [A]_x000d_</t>
  </si>
  <si>
    <t>744Z05</t>
  </si>
  <si>
    <t>DEMONTÁŽ JISTIČE NEBO VYPÍNAČE Z ROZVADĚČE NN</t>
  </si>
  <si>
    <t xml:space="preserve"> 1+4+2+3; demontáž jističů v RH   10=10,000 [A] 10.000000 = 10,000000 [A]_x000d_</t>
  </si>
  <si>
    <t>744Z09</t>
  </si>
  <si>
    <t>DEMONTÁŽ DROBNÉHO ZAŘÍZENÍ Z ROZVADĚČE NN (SIGNÁLKY, SVORKY APOD.)</t>
  </si>
  <si>
    <t xml:space="preserve"> 100; v rozsahu tohoto So (rozvaděče RH, ROV)   100=100,000 [A] 100.000000 = 100,000000 [A]_x000d_</t>
  </si>
  <si>
    <t xml:space="preserve"> 1; napěťová zkouška TS21   1=1,000 [A] 1.000000 = 1,000000 [A]_x000d_</t>
  </si>
  <si>
    <t xml:space="preserve"> 1; v rozsahu tohoto SO   1=1,000 [A] 1.000000 = 1,000000 [A]_x000d_</t>
  </si>
  <si>
    <t>747302</t>
  </si>
  <si>
    <t>VYDÁNÍ PŘÍKAZU "B" - JEDNODUCHÉ PRACOVIŠTĚ</t>
  </si>
  <si>
    <t xml:space="preserve"> 1; příkaz B pro napojení TS21   1=1,000 [A] 1.000000 = 1,000000 [A]_x000d_</t>
  </si>
  <si>
    <t xml:space="preserve"> 1; ekvipotenciálový práh TS21   1=1,000 [A] 
1; oddálené uzemnění TS21   1=1,000 [B] 
Celkem: A+B=2,000 [C] 2.000000 = 2,000000 [A]_x000d_</t>
  </si>
  <si>
    <t>747511</t>
  </si>
  <si>
    <t>ZKOUŠKY VODIČŮ A KABELŮ NN PRŮŘEZU ŽÍLY DO 5X25 MM2</t>
  </si>
  <si>
    <t xml:space="preserve"> 36; viz Kabelový seznam   36=36,000 [A] 36.000000 = 36,000000 [A]_x000d_</t>
  </si>
  <si>
    <t>747512</t>
  </si>
  <si>
    <t>ZKOUŠKY VODIČŮ A KABELŮ NN PRŮŘEZU ŽÍLY OD 4X35 DO 120 MM2</t>
  </si>
  <si>
    <t xml:space="preserve"> 14; viz Kabelový seznam   14=14,000 [A] 14.000000 = 14,000000 [A]_x000d_</t>
  </si>
  <si>
    <t xml:space="preserve"> 1; zkouška vn kabelu AXEKCEY 28,9/50kV pro TS21   1=1,000 [A] 1.000000 = 1,000000 [A]_x000d_</t>
  </si>
  <si>
    <t xml:space="preserve"> 1; pro zkoušku vn kabelu TS21   1=1,000 [A] 1.000000 = 1,000000 [A]_x000d_</t>
  </si>
  <si>
    <t>747614</t>
  </si>
  <si>
    <t>MĚŘENÍ FUNKČNÍHO PROPOJENÍ VODIČE PEN S KOLEJÍ</t>
  </si>
  <si>
    <t xml:space="preserve"> 3; měření ukolejnění TS21   3=3,000 [A] 3.000000 = 3,000000 [A]_x000d_</t>
  </si>
  <si>
    <t xml:space="preserve"> 200; v rozsahu tohoto SO   200=200,000 [A] 200.000000 = 200,000000 [A]_x000d_</t>
  </si>
  <si>
    <t xml:space="preserve"> 300; v rozsahu tohoto SO (rozvaděče RH, ROV, ZSD, REOV, MX-OV)   300=300,000 [A] 300.000000 = 300,000000 [A]_x000d_</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</si>
  <si>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</si>
  <si>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 xml:space="preserve"> 72; v rozsahu tohoto SO   72=72,000 [A] 72.000000 = 72,000000 [A]_x000d_</t>
  </si>
  <si>
    <t xml:space="preserve"> 48; v rozsahu tohoto SO   48=48,000 [A] 48.000000 = 48,000000 [A]_x000d_</t>
  </si>
  <si>
    <t xml:space="preserve"> 72; místní Správa SEE  72=72,000 [A] 72.000000 = 72,000000 [A]_x000d_</t>
  </si>
  <si>
    <t xml:space="preserve"> 300; v rozsahu tohoto SO   300=300,000 [A] 300.000000 = 300,000000 [A]_x000d_</t>
  </si>
  <si>
    <t>747707</t>
  </si>
  <si>
    <t>PROVOZ MOBILNÍHO NÁHRADNÍHO ZDROJE DO 32 KVA</t>
  </si>
  <si>
    <t>SO52-36-01-02</t>
  </si>
  <si>
    <t xml:space="preserve"> 175+10+55+160+42+182+48+216+96+70+72+34+122+20+50+20+36+14+14+10; délka zemních prací   1446=1 446,000 [A] 1446.000000 = 1446,000000 [A]_x000d_</t>
  </si>
  <si>
    <t xml:space="preserve"> 1446; délka plochy v šíři 1m dle pol. č.02911   1446=1 446,000 [A] 1446.000000 = 1446,000000 [A]_x000d_</t>
  </si>
  <si>
    <t xml:space="preserve"> 0,35*0,8*(175+10+55+160); výkop 35/80   112=112,000 [A] 
0,35*0,5*(42+182+48+216+96+70+72+34+122+20+50); výkop 35/50   166.6=166,600 [B] 
Celkem: A+B=278,600 [C] 278.600000 = 278,600000 [A]_x000d_</t>
  </si>
  <si>
    <t xml:space="preserve"> 14; řízený protlak pod komunikací přejezdu P4031   14=14,000 [A] 
10; řízený protlak v km 58,405   10=10,000 [B] 
14; řízený protlak v km 58,333   14=14,000 [C] 
36; řízený protlak v km 57,747   36=36,000 [D] 
20; řízený protlak v km 57,567   20=20,000 [E] 
Celkem: A+B+C+D+E=94,000 [F] 94.000000 = 94,000000 [A]_x000d_</t>
  </si>
  <si>
    <t xml:space="preserve"> 278,600; dle pol. č. 13273   278.6=278,600 [A] 278.600000 = 278,600000 [A]_x000d_</t>
  </si>
  <si>
    <t xml:space="preserve"> 1446; dle pol. č. 111208   1446=1 446,000 [A] 1446.000000 = 1446,000000 [A]_x000d_</t>
  </si>
  <si>
    <t xml:space="preserve"> (278,600)*1,6*0,2; odvoz 20% výkopku dle součtu pol. č. 13273, přepočet m3 na tuny   89.152=89,152 [A] 89.152000 = 89,152000 [A]_x000d_</t>
  </si>
  <si>
    <t xml:space="preserve"> 1446*0,006; z pol. č. 111208 včetně koeficientu převodu m2 na tuny   8.676=8,676 [A] 8.676000 = 8,676000 [A]_x000d_</t>
  </si>
  <si>
    <t xml:space="preserve"> 8; v rozsahu tohoto So   8=8,000 [A] 8.000000 = 8,000000 [A]_x000d_</t>
  </si>
  <si>
    <t xml:space="preserve"> 154=154,000 [A] dle počtu lomových bodů 154.000000 = 154,000000 [A]_x000d_</t>
  </si>
  <si>
    <t xml:space="preserve"> 175+42+182+48+10+55+160+216+96+14+70+72+34+30+122+30+20+50; plastový žlab šíře 100mm   1426=1 426,000 [A] 1426.000000 = 1426,000000 [A]_x000d_</t>
  </si>
  <si>
    <t xml:space="preserve"> 20+36+14+14+10; chráničky Dn160   94=94,000 [A] 94.000000 = 94,000000 [A]_x000d_</t>
  </si>
  <si>
    <t xml:space="preserve"> 1426; dle pol. č. 702111   1426=1 426,000 [A] 1426.000000 = 1426,000000 [A]_x000d_</t>
  </si>
  <si>
    <t xml:space="preserve"> 10; v rozsahu tohoto SO   10=10,000 [A] 10.000000 = 10,000000 [A]_x000d_</t>
  </si>
  <si>
    <t xml:space="preserve"> 70; H07V-K 6 (CYA) zž   70=70,000 [A] 70.000000 = 70,000000 [A]_x000d_</t>
  </si>
  <si>
    <t xml:space="preserve"> 25; CYKY-O 2x2,5   25=25,000 [A] 
35; CYKY-J 3x2,5   35=35,000 [B] 
Celkem: A+B=60,000 [C] 60.000000 = 60,000000 [A]_x000d_</t>
  </si>
  <si>
    <t xml:space="preserve"> 80; CYKFY-O 7x2,5   80=80,000 [A] 
20; CYKFY-O 12x2,5   20=20,000 [B] 
Celkem: A+B=100,000 [C] 100.000000 = 100,000000 [A]_x000d_</t>
  </si>
  <si>
    <t xml:space="preserve"> 4914; CYKFY-O 7x4   4914=4 914,000 [A] 
240; CYKFY-O 12x4   240=240,000 [B] 
Celkem: A+B=5 154,000 [C] 5154.000000 = 5154,000000 [A]_x000d_</t>
  </si>
  <si>
    <t>742J21</t>
  </si>
  <si>
    <t>SYKFY DO 4X2X0,5, KABEL SDĚLOVACÍ IZOLACE PVC</t>
  </si>
  <si>
    <t xml:space="preserve"> 25; SYKFY 4x2x0,5   25=25,000 [A] 25.000000 = 25,000000 [A]_x000d_</t>
  </si>
  <si>
    <t xml:space="preserve"> 2*1; SYKFY 4x2x0,5   2=2,000 [A] 2.000000 = 2,000000 [A]_x000d_</t>
  </si>
  <si>
    <t xml:space="preserve"> 2*2; H07V-K 6 (CYA) zž   4=4,000 [A] 4.000000 = 4,000000 [A]_x000d_</t>
  </si>
  <si>
    <t xml:space="preserve"> 2*1; CYKY-O 2x,2,5   2=2,000 [A] 
2*1; CYKY-J 3x2,5   2=2,000 [B] 
Celkem: A+B=4,000 [C] 4.000000 = 4,000000 [A]_x000d_</t>
  </si>
  <si>
    <t xml:space="preserve"> 2*8; CYKFY-O 7x2,5   16=16,000 [A] 
2*2; CYKFY-O 12x2,5   4=4,000 [B] 
Celkem: A+B=20,000 [C] 20.000000 = 20,000000 [A]_x000d_</t>
  </si>
  <si>
    <t xml:space="preserve"> 2*10; CYKFY-O 7x4   20=20,000 [A] 
2*2; CYKFY-O 12x4   4=4,000 [B] 
Celkem: A+B=24,000 [C] 24.000000 = 24,000000 [A]_x000d_</t>
  </si>
  <si>
    <t>742M22</t>
  </si>
  <si>
    <t>UKONČENÍ 7-12ŽÍLOVÉHO KABELU KABELOVOU SPOJKOU OD 4 DO 6 MM2</t>
  </si>
  <si>
    <t xml:space="preserve"> 6; spojka pro CYKFY-O 7x4, délka nad 500m   6=6,000 [A] 6.000000 = 6,000000 [A]_x000d_</t>
  </si>
  <si>
    <t xml:space="preserve"> 2*(20+36+14+14+10); zatažení do chrániček Dn160   188=188,000 [A] 188.000000 = 188,000000 [A]_x000d_</t>
  </si>
  <si>
    <t xml:space="preserve"> 50; v rozsahu tohoto So   50=50,000 [A] 50.000000 = 50,000000 [A]_x000d_</t>
  </si>
  <si>
    <t>743B13</t>
  </si>
  <si>
    <t>OVLADAČ PRO DÁLKOVÉ OVLÁDÁNÍ MOTOROVÝCH POHONŮ TRAKČNÍCH ODPOJOVAČŮ (DOÚO) OD 9 DO 12 KS</t>
  </si>
  <si>
    <t xml:space="preserve"> 1; pult odpojovačů DOÚO, ovládání tlačítky + světelná signalizace v tlačítku, bez vizualizace (bez dotykové obrazovky)   1=1,000 [A] 1.000000 = 1,000000 [A]_x000d_</t>
  </si>
  <si>
    <t>1. Položka obsahuje: 
 – instalaci rozvaděče vč. zapojení, zhotovení výrobní dokumentace 
 – technický popis viz. projektová dokumentace 
2. Položka neobsahuje: 
 X 
3. Způsob měření: 
Udává se počet kusů kompletní konstrukce nebo práce.</t>
  </si>
  <si>
    <t>743B15</t>
  </si>
  <si>
    <t>OVLADAČ PRO DÁLK.OVLÁDÁNÍ MOTOR.POHONŮ TRAKČ.ODPOJOVAČŮ (DOÚO)-ROZŠÍŘENÍ O MODUL PRO KOMUNIKACI SNADŘAZENÝM SYST.POMOCÍ DOHODNUTÉHO PROTOKOLU</t>
  </si>
  <si>
    <t xml:space="preserve"> 1; výstup DŘT, rozhraní LAN/Ethernet   1=1,000 [A] 1.000000 = 1,000000 [A]_x000d_</t>
  </si>
  <si>
    <t xml:space="preserve">OVLADAČ PRO DÁLKOVÉ OVLÁDÁNÍ MOTOROVÝCH POHONŮ TRAKČNÍCH ODPOJOVAČŮ (DOÚO) - ROZŠÍŘENÍ O MODUL PRO KOMUNIKACI S NADŘAZENÝM SYSTÉMEM POMOCÍ DOHODNUTÉHO PROTOKOLU /NAPŘ. PROFIBUS - DP/                                                                                                                                                                                                                                                                                             1. Položka obsahuje: 
 – veškeré příslušenství včetně softwaru, oživení, nastavení, zhotovení výrobní dokumentace 
 – technický popis viz. projektová dokumentace 
2. Položka neobsahuje: 
 X 
3. Způsob měření: 
Udává se počet kusů kompletní konstrukce nebo práce.</t>
  </si>
  <si>
    <t>743B18</t>
  </si>
  <si>
    <t>OVLADAČ PRO DÁLKOVÉ OVLÁDÁNÍ MOTOR.POHONŮ TRAKČNÍCH ODPOJOVAČŮ (DOÚO)-NASTAVENÍ A SEŘÍZENÍ SYSTÉMUDOÚO V NÁVAZNOSTI NA DÁLKOVÉ ŘÍZENÍ A OVLÁDÁNÍ</t>
  </si>
  <si>
    <t xml:space="preserve"> 12; viz Přehledové schéma   12=12,000 [A] 12.000000 = 12,000000 [A]_x000d_</t>
  </si>
  <si>
    <t>1. Položka obsahuje: 
 – nastavení a seřízení systému, vybavení příslušným softwarem, včetně měření vstupních a výstupních údajů 
2. Položka neobsahuje: 
 X 
3. Způsob měření: 
Udává se počet kusů kompletní konstrukce nebo práce.</t>
  </si>
  <si>
    <t>743B1A</t>
  </si>
  <si>
    <t>OVLADAČ PRO DÁLKOVÉ OVLÁDÁNÍ MOTOROVÝCH POHONŮ TRAKČNÍCH ODPOJOVAČŮ (DOÚO) - NAPÁJECÍ SOUPRAVA SODDĚLOVACÍM TRANSFORMÁTOREM A HIS</t>
  </si>
  <si>
    <t xml:space="preserve"> 1; rozvaděč HIS (RTR) - viz schéma   1=1,000 [A] 1.000000 = 1,000000 [A]_x000d_</t>
  </si>
  <si>
    <t>1. Položka obsahuje: 
 – instalaci rozvaděče vč. zapojení 
 – technický popis viz. projektová dokumentace 
2. Položka neobsahuje: 
 X 
3. Způsob měření: 
Udává se počet kusů kompletní konstrukce nebo práce.</t>
  </si>
  <si>
    <t>743B23</t>
  </si>
  <si>
    <t>SVORKOVNICOVÁ SKŘÍŇ PLASTOVÁ PRO DOÚO VNITŘNÍ OD 81 DO 120 SVOREK</t>
  </si>
  <si>
    <t xml:space="preserve"> 1; svorková skříň MX1-DOÚO   1=1,000 [A] 1.000000 = 1,000000 [A]_x000d_</t>
  </si>
  <si>
    <t>1. Položka obsahuje: 
 – instalaci skříně vč. veškerého příslušenství 
 – technický popis viz. projektová dokumentace 
2. Položka neobsahuje: 
 X 
3. Způsob měření: 
Udává se počet kusů kompletní konstrukce nebo práce.</t>
  </si>
  <si>
    <t xml:space="preserve"> 2; viz Kabelový seznam   2=2,000 [A] 2.000000 = 2,000000 [A]_x000d_</t>
  </si>
  <si>
    <t>747521</t>
  </si>
  <si>
    <t>ZKOUŠKY VODIČŮ A KABELŮ OVLÁDACÍCH OD 5 DO 12 ŽIL</t>
  </si>
  <si>
    <t xml:space="preserve"> 23; viz Kabelový seznam   23=23,000 [A] 23.000000 = 23,000000 [A]_x000d_</t>
  </si>
  <si>
    <t xml:space="preserve"> 24; v rozsahu tohoto SO   24=24,000 [A] 24.000000 = 24,000000 [A]_x000d_</t>
  </si>
  <si>
    <t>SO52-36-03-01</t>
  </si>
  <si>
    <t xml:space="preserve"> 10,4+15,2+20+20; ekvipotenciální práh   65.6=65,600 [A] 
20+50+27+38; délka zemních prací   135=135,000 [B] 
Celkem: A+B=200,600 [C] 200.600000 = 200,600000 [A]_x000d_</t>
  </si>
  <si>
    <t xml:space="preserve"> 200,600; délka plochy v šíři 1m dle pol. č.02911   200.6=200,600 [A] 200.600000 = 200,600000 [A]_x000d_</t>
  </si>
  <si>
    <t xml:space="preserve"> 2,4*2,4*0,5; stavební jáma pro základ trafokiosku TS21 (půdorys 2,4x2,4m, hl. 0,5m)   2.88=2,880 [A] 2.880000 = 2,880000 [A]_x000d_</t>
  </si>
  <si>
    <t xml:space="preserve"> 0,35*0,7*20; výkop 35/70 (ekv.práh)   4.9=4,900 [A] 
0,35*0,3*10,4; výkop 35/30 (ekv.práh)   1.092=1,092 [B] 
0,35*0,9*50; výkop 35/90 (uzemnění)   15.75=15,750 [C] 
0,35*0,8*(27+20); výkop 35/80   13.16=13,160 [D] 
0,65*1,2*38; výkop 65/120   29.64=29,640 [E] 
Celkem: A+B+C+D+E=64,542 [F] 64.542000 = 64,542000 [A]_x000d_</t>
  </si>
  <si>
    <t xml:space="preserve"> 2,880; dle pol. č. 13173   2.88=2,880 [A] 
65,542; dle pol. č. 13273   65.542=65,542 [B] 
Celkem: A+B=68,422 [C] 68.422000 = 68,422000 [A]_x000d_</t>
  </si>
  <si>
    <t xml:space="preserve"> 0,5*0,8*20*0,2; pískové lože pro výkop 35/80 v objemu 20% výkopku   1.6=1,600 [A] 
2,4*2,4*0,2; podkladní štěrkodrť tl. 200mm frakce 0-32 pod železobetonový základ trafokiosku TS21   1.152=1,152 [B] 
Celkem: A+B=2,752 [C] 2.752000 = 2,752000 [A]_x000d_</t>
  </si>
  <si>
    <t xml:space="preserve"> 200,600; dle pol. č. 111208   200.6=200,600 [A] 200.600000 = 200,600000 [A]_x000d_</t>
  </si>
  <si>
    <t xml:space="preserve"> 3*3; geotextilie 300g/m2 - vrstva nad štěrkodrť   9=9,000 [A] 
3*3; geotextilie 300g/m2 - vrstva pod štěrkodrť   9=9,000 [B] 
Celkem: A+B=18,000 [C] 18.000000 = 18,000000 [A]_x000d_</t>
  </si>
  <si>
    <t xml:space="preserve"> 2,4*2,4*0,15; podkladový beton tl. 150mm pod TS21   0.864=0,864 [A] 
2,4*2,4*0,30; železobeton tl. 300mm pod TS21   1.728=1,728 [B] 
Celkem: A+B=2,592 [C] 2.592000 = 2,592000 [A]_x000d_</t>
  </si>
  <si>
    <t xml:space="preserve"> (2,880+64,542)*1,6*0,2; odvoz 20% výkopku dle součtu pol. č. 13173 / 13273 , přepočet m3 na tuny   21.575=21,575 [A] 21.575000 = 21,575000 [A]_x000d_</t>
  </si>
  <si>
    <t xml:space="preserve"> 200,600*0,006; z pol. č. 111208 včetně koeficientu převodu m2 na tuny   1.204=1,204 [A] 1.204000 = 1,204000 [A]_x000d_</t>
  </si>
  <si>
    <t xml:space="preserve"> 5; v rozsahu tohoto So   5=5,000 [A] 5.000000 = 5,000000 [A]_x000d_</t>
  </si>
  <si>
    <t xml:space="preserve"> 26=26,000 [A] dle počtu lomových bodů 26.000000 = 26,000000 [A]_x000d_</t>
  </si>
  <si>
    <t xml:space="preserve"> 38; betonový žlab šíře 10cm    38=38,000 [A] 
27; plastový žlab šíře 10cm    27=27,000 [B] 
Celkem: A+B=65,000 [C] 65.000000 = 65,000000 [A]_x000d_</t>
  </si>
  <si>
    <t xml:space="preserve"> 3*10; vstupy do TS21, chránička DN160   30=30,000 [A] 30.000000 = 30,000000 [A]_x000d_</t>
  </si>
  <si>
    <t xml:space="preserve"> 20+50; pro oddálené uzemnění    70=70,000 [A] 70.000000 = 70,000000 [A]_x000d_</t>
  </si>
  <si>
    <t xml:space="preserve"> 65; dle pol. č. 702111   65=65,000 [A] 65.000000 = 65,000000 [A]_x000d_</t>
  </si>
  <si>
    <t xml:space="preserve"> 100; vkládací lišta pro instalaci v TO   100=100,000 [A] 100.000000 = 100,000000 [A]_x000d_</t>
  </si>
  <si>
    <t xml:space="preserve"> 3; protipožární ucpávka kabelových tras v TO   3=3,000 [A] 3.000000 = 3,000000 [A]_x000d_</t>
  </si>
  <si>
    <t xml:space="preserve"> 4; v rozsahu tohoto SO   4=4,000 [A] 4.000000 = 4,000000 [A]_x000d_</t>
  </si>
  <si>
    <t xml:space="preserve"> 4; zemnící tyč ZT v délce 2,0m pro ekvipotenciálový práh TS21    4=4,000 [A] 
5; zemnící tyč délky 2,0m pro oddálené uzemnění    5=5,000 [B] 
Celkem: A+B=9,000 [C] 9.000000 = 9,000000 [A]_x000d_</t>
  </si>
  <si>
    <t xml:space="preserve"> 70; AXEKCEY 28,9/50kV 1x150   70=70,000 [A] 70.000000 = 70,000000 [A]_x000d_</t>
  </si>
  <si>
    <t xml:space="preserve"> 80; H07V-K (CYA) zž 1x35    80=80,000 [A] 
80; H07V-K (CYA) zž 1x50    80=80,000 [B] 
Celkem: A+B=160,000 [C] 160.000000 = 160,000000 [A]_x000d_</t>
  </si>
  <si>
    <t xml:space="preserve"> 125; 1-CYKY-J 4x35   125=125,000 [A] 125.000000 = 125,000000 [A]_x000d_</t>
  </si>
  <si>
    <t xml:space="preserve"> 70; TCEPKPFLE 5x4x0,8   70=70,000 [A] 70.000000 = 70,000000 [A]_x000d_</t>
  </si>
  <si>
    <t xml:space="preserve"> 2*1; kabel TCEPKPFLE 5x4x0,8   2=2,000 [A] 2.000000 = 2,000000 [A]_x000d_</t>
  </si>
  <si>
    <t xml:space="preserve"> 2*2; 1-CYKY-J 4x35   4=4,000 [A] 4.000000 = 4,000000 [A]_x000d_</t>
  </si>
  <si>
    <t xml:space="preserve"> 2*1; 1-CYKY-J 4x95   2=2,000 [A] 2.000000 = 2,000000 [A]_x000d_</t>
  </si>
  <si>
    <t xml:space="preserve"> 30; v rozsahu tohoto So   30=30,000 [A] 30.000000 = 30,000000 [A]_x000d_</t>
  </si>
  <si>
    <t xml:space="preserve"> 3; v rozsahu tohoto So   3=3,000 [A] 3.000000 = 3,000000 [A]_x000d_</t>
  </si>
  <si>
    <t xml:space="preserve"> 10; viz Kabelový seznam   10=10,000 [A] 10.000000 = 10,000000 [A]_x000d_</t>
  </si>
  <si>
    <t xml:space="preserve"> 6; viz Kabelový seznam   6=6,000 [A] 6.000000 = 6,000000 [A]_x000d_</t>
  </si>
  <si>
    <t xml:space="preserve"> 48; místní Správa SEE   48=48,000 [A] 48.000000 = 48,000000 [A]_x000d_</t>
  </si>
  <si>
    <t>SO52-36-03-02</t>
  </si>
  <si>
    <t xml:space="preserve"> 46=46,000 [A] dle počtu lomových bodů 46.000000 = 46,000000 [A]_x000d_</t>
  </si>
  <si>
    <t xml:space="preserve"> 60; CYKY-O 2x2,5   60=60,000 [A] 
35; CYKY-J 3x2,5   35=35,000 [B] 
Celkem: A+B=95,000 [C] 95.000000 = 95,000000 [A]_x000d_</t>
  </si>
  <si>
    <t xml:space="preserve"> 80; CYKFY-O 7x2,5   80=80,000 [A] 80.000000 = 80,000000 [A]_x000d_</t>
  </si>
  <si>
    <t xml:space="preserve"> 2*2; CYKY-O 2x,2,5   4=4,000 [A] 
2*1; CYKY-J 3x2,5   2=2,000 [B] 
Celkem: A+B=6,000 [C] 6.000000 = 6,000000 [A]_x000d_</t>
  </si>
  <si>
    <t xml:space="preserve"> 2*8; CYKFY-O 7x2,5   16=16,000 [A] 16.000000 = 16,000000 [A]_x000d_</t>
  </si>
  <si>
    <t xml:space="preserve"> 2*8; CYKFY-O 7x4   16=16,000 [A] 16.000000 = 16,000000 [A]_x000d_</t>
  </si>
  <si>
    <t xml:space="preserve"> 4; spojka pro CYKFY-O 7x4, délka nad 500m   4=4,000 [A] 4.000000 = 4,000000 [A]_x000d_</t>
  </si>
  <si>
    <t xml:space="preserve"> 8; viz Přehledové schéma   8=8,000 [A] 8.000000 = 8,000000 [A]_x000d_</t>
  </si>
  <si>
    <t xml:space="preserve"> 3; viz Kabelový seznam   3=3,000 [A] 3.000000 = 3,000000 [A]_x000d_</t>
  </si>
  <si>
    <t xml:space="preserve"> 16; viz Kabelový seznam   16=16,000 [A] 16.000000 = 16,000000 [A]_x000d_</t>
  </si>
  <si>
    <t>SO52-37-01-01</t>
  </si>
  <si>
    <t>DEFINITIVNÍ STAV</t>
  </si>
  <si>
    <t>Přímé ukolejnění konstrukce všech typů (včetně výztužných dvojic) - 1 vodič</t>
  </si>
  <si>
    <t>74C922</t>
  </si>
  <si>
    <t>Přímé ukolejnění konstrukce všech typů (včetně výztužných dvojic) - 2 vodiče</t>
  </si>
  <si>
    <t>74C971</t>
  </si>
  <si>
    <t>Pospojování vodivých konstrukcí proudovou propojkou</t>
  </si>
  <si>
    <t>74C976</t>
  </si>
  <si>
    <t>Zpracování KSUaTP pro účely zavedení do provozu za 100m zprovozňované skupiny</t>
  </si>
  <si>
    <t>1. Položka obsahuje:
 – veškeré další práce pro zpracování a odsouhlasení KSU a TP při uvádění do provozu
2. Položka neobsahuje:
 X
3. Způsob měření:
Kusem se rozumí 100 m úseku elektrifikované koleje.</t>
  </si>
  <si>
    <t>75C881R</t>
  </si>
  <si>
    <t>Mezikolejnicová lanová propojka - dodávka</t>
  </si>
  <si>
    <t>75C887R</t>
  </si>
  <si>
    <t>Mezikolejnicová lanová propojka - montáž</t>
  </si>
  <si>
    <t>REVIZE, ZKOUŠKY, MĚŘENÍ A TECHNICKÁ POMOC TV</t>
  </si>
  <si>
    <t>Měření dotykového napětí u vodivé konstrukce</t>
  </si>
  <si>
    <t>Revizní zpráva</t>
  </si>
  <si>
    <t>Technická pomoc při výstavbě TV</t>
  </si>
  <si>
    <t>Výkon organizačních jednotek správce</t>
  </si>
  <si>
    <t>SO52-37-02-01</t>
  </si>
  <si>
    <t>SO52-37-03-01</t>
  </si>
  <si>
    <t>SO52-37-04-01</t>
  </si>
  <si>
    <t>SO52-11-00-01</t>
  </si>
  <si>
    <t>11</t>
  </si>
  <si>
    <t>PŘÍPRAVNÉ PRÁCE (A PŘIDRUŽENÉ)</t>
  </si>
  <si>
    <t xml:space="preserve"> Dendrologický průzkum 23800.000000 = 23800,000000 [A]_x000d_</t>
  </si>
  <si>
    <t>112018</t>
  </si>
  <si>
    <t>KÁCENÍ STROMŮ D KMENE DO 0,5M S ODSTRANĚNÍM PAŘEZŮ, ODVOZ DO 20KM</t>
  </si>
  <si>
    <t xml:space="preserve"> Dendrologický průzkum 4927.000000 = 4927,000000 [A]_x000d_</t>
  </si>
  <si>
    <t>112028</t>
  </si>
  <si>
    <t>KÁCENÍ STROMŮ D KMENE DO 0,9M S ODSTRANĚNÍM PAŘEZŮ, ODVOZ DO 20KM</t>
  </si>
  <si>
    <t xml:space="preserve"> Dendrologický průzkum 894.000000 = 894,000000 [A]_x000d_</t>
  </si>
  <si>
    <t>11231</t>
  </si>
  <si>
    <t>ŠTĚPKOVÁNÍ PAŘEZŮ D DO 0,5M</t>
  </si>
  <si>
    <t>112318R</t>
  </si>
  <si>
    <t>Štěpkování ořezaných větví D do 10 cm s odvozem do 20 km</t>
  </si>
  <si>
    <t xml:space="preserve"> Dendrologický průzkum 1028.700000 = 1028,700000 [A]_x000d_</t>
  </si>
  <si>
    <t>Dřevařské práce spojené se štěpkováním nezahrnuté do ostatních položek rozpočtu, štěpkování větví.</t>
  </si>
  <si>
    <t>11232</t>
  </si>
  <si>
    <t>ŠTĚPKOVÁNÍ PAŘEZŮ D DO 0,9M</t>
  </si>
  <si>
    <t>R15</t>
  </si>
  <si>
    <t xml:space="preserve"> Dendrologický průzkum 720.100000 = 720,100000 [A]_x000d_</t>
  </si>
  <si>
    <t>SO52-11-00-02</t>
  </si>
  <si>
    <t>18331</t>
  </si>
  <si>
    <t>SADOVNICKÉ OBDĚLÁNÍ PŮDY</t>
  </si>
  <si>
    <t xml:space="preserve"> dle podmínek vydaných rozhodnutí jednotlivých úřadů, 01/2023 odborný odhad 4000.000000 = 4000,000000 [A]_x000d_</t>
  </si>
  <si>
    <t>18351</t>
  </si>
  <si>
    <t>CHEMICKÉ ODPLEVELENÍ</t>
  </si>
  <si>
    <t xml:space="preserve"> dle podmínek vydaných rozhodnutí jednotlivých úřadů, 01/2023 odborný odhad 6000.000000 = 6000,000000 [A]_x000d_</t>
  </si>
  <si>
    <t>18461</t>
  </si>
  <si>
    <t>MULČOVÁNÍ</t>
  </si>
  <si>
    <t>18462</t>
  </si>
  <si>
    <t>OŠETŘENÍ MULČOVÁNÍ</t>
  </si>
  <si>
    <t>18471</t>
  </si>
  <si>
    <t>OŠETŘENÍ DŘEVIN VE SKUPINÁCH</t>
  </si>
  <si>
    <t>18472</t>
  </si>
  <si>
    <t>OŠETŘENÍ DŘEVIN SOLITERNÍCH</t>
  </si>
  <si>
    <t>184A1</t>
  </si>
  <si>
    <t>VYSAZOVÁNÍ KEŘŮ LISTNATÝCH S BALEM VČETNĚ VÝKOPU JAMKY</t>
  </si>
  <si>
    <t xml:space="preserve"> dle podmínek vydaných rozhodnutí jednotlivých úřadů, 01/2023 odborný odhad 2000.000000 = 2000,000000 [A]_x000d_</t>
  </si>
  <si>
    <t>Technická specifikace položky odpovídá příslušné cenové soustavě, zahrnuje i cenu sazenice!</t>
  </si>
  <si>
    <t>184B11</t>
  </si>
  <si>
    <t>VYSAZOVÁNÍ STROMŮ LISTNATÝCH S BALEM OBVOD KMENE DO 8CM, VÝŠ DO 1,2M</t>
  </si>
  <si>
    <t xml:space="preserve"> dle podmínek vydaných rozhodnutí jednotlivých úřadů, 01/2023 odborný odhad 1000.000000 = 1000,000000 [A]_x000d_</t>
  </si>
  <si>
    <t>184B14</t>
  </si>
  <si>
    <t>VYSAZOVÁNÍ STROMŮ LISTNATÝCH S BALEM OBVOD KMENE DO 14CM, PODCHOZÍ VÝŠ MIN 2,2M</t>
  </si>
  <si>
    <t xml:space="preserve"> dle podmínek vydaných rozhodnutí jednotlivých úřadů, 01/2023 odborný odhad (1litr na keř, 50 litrů na strom, průběžně, celkem 5x, dle povětrnostních podmínek) 510.000000 = 510,000000 [A]_x000d_</t>
  </si>
  <si>
    <t>SO98-98</t>
  </si>
  <si>
    <t>DOKUMENTACE STAVBY, 2A. ETAPA</t>
  </si>
  <si>
    <t>VSEOB000</t>
  </si>
  <si>
    <t>Projektová dokumentace pro provádění stavby</t>
  </si>
  <si>
    <t>R-položka</t>
  </si>
  <si>
    <t>Vypracování výrobní dokumentace u vybraných SO a PS viz. technická specifikace položky.</t>
  </si>
  <si>
    <t xml:space="preserve"> v předepsaném rozsahu a počtu dle VTP a ZTP 1.000000 = 1,000000 [A]_x000d_</t>
  </si>
  <si>
    <t xml:space="preserve">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 D.1/D.2 –zabezpečovací a sdělovací zařízení                    
- D.3/D.4 – DŘT, technologii VN/NN, výtahy 
- E.1.4 Mosty, propustky, zdi
- E.2.1 Pozemní objekty, budov - statika
- E.3.7 Ukolejnění ocelových kovových konstrukcí</t>
  </si>
  <si>
    <t>VSEOB001</t>
  </si>
  <si>
    <t>Dokumentace skutečného provedení stavby, geodetická část</t>
  </si>
  <si>
    <t>Vypracování geodetické části dokumentace skutečného provedení</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</si>
  <si>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</si>
  <si>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</si>
  <si>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stavby, technická část</t>
  </si>
  <si>
    <t>Vypracování technické části dokumentace skutečného provedení</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</si>
  <si>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</si>
  <si>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</si>
  <si>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stavby, dokladová část</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</si>
  <si>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</si>
  <si>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</si>
  <si>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OSTATNÍ, 2A. ETAPA</t>
  </si>
  <si>
    <t>VSEOB004</t>
  </si>
  <si>
    <t>Nájmy hrazené zhotovitelem stavby</t>
  </si>
  <si>
    <t>VSEOB007</t>
  </si>
  <si>
    <t>Osvědčení o shodě notifikovanou osobou v realizaci</t>
  </si>
  <si>
    <t>Zajištění vydání osvědčení o shodě notifikovanou osobou</t>
  </si>
  <si>
    <t xml:space="preserve">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</si>
  <si>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VSEOB008</t>
  </si>
  <si>
    <t>Osvědčení o bezpečnosti před uvedením do provozu</t>
  </si>
  <si>
    <t>Zajištění vydání osvědčení o bezpečnosti před uvedením do provozu.</t>
  </si>
  <si>
    <t xml:space="preserve">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</si>
  <si>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VSEOB009</t>
  </si>
  <si>
    <t>Geodetická vytyčovací síť celé stavby</t>
  </si>
  <si>
    <t>VSEOB010</t>
  </si>
  <si>
    <t>Odborné dozory, dohledy a průzkumy zajišťované zhotovitelem - Korozní měření</t>
  </si>
  <si>
    <t>Provedení měření a vyhodnocení korozního měření</t>
  </si>
  <si>
    <t xml:space="preserve">1. Položka obsahuje: měření na stávajících, úložných  i nových zařízeních, vyhodnocení a předání protokolu v tištěné i digitální formě 
3. Měrná jednotka: KOMPLET
4. Způsob měření:  soubor všech úkonů a měření, které jsou třeba ve smyslu TKP státních drah
     – u nových zařízení po jejich uvedení do provozu
     – u existujících zařízení se provádí na stávajícím úseku trati před zahájením prací a znovu po uvedení trati do provozu ve smyslu TKP státních drah (pro porovnání hodnot)
5. Hlavní materiál: kancelářský papír, desky, CD disk</t>
  </si>
  <si>
    <t>VSEOB012</t>
  </si>
  <si>
    <t>Ostatní nezařazené náklady v realizaci - Vzájemná koordinace souboru staveb</t>
  </si>
  <si>
    <t>Zajištění koordinace souboru staveb TyČaSo</t>
  </si>
  <si>
    <t>Položka zahrnuje veškeré činnosti nezbytné k zajištění vzájemné koordinace v rámci souboru staveb:
- Zvýšení kapacity trati Týniště n. O. - Častolovice - Solnice, 3. část, 1. etapa
- Zvýšení kapacity trati Týniště n. O. - Častolovice - Solnice, 4. část, 2a. etapa
- Zvýšení kapacity trati Týniště n. O. - Častolovice - Solnice, 4. část, 2c. etapa
- Elektrizace trati Týniště n. O. - Častolovice - Solnice, 2a. etapa</t>
  </si>
  <si>
    <t>SO90-90</t>
  </si>
  <si>
    <t>O991</t>
  </si>
  <si>
    <t>LIKVIDACE ODPADU, 2a. ETAPA</t>
  </si>
  <si>
    <t>LIKVIDACE ODPADŮ NEKONTAMINOVANÝCH - 17 05 04 - VYTĚŽENÉ ZEMINY A HORNINY - I. TŘÍDA TĚŽITELNOSTI, VČETNĚ DOPRAVY</t>
  </si>
  <si>
    <t>LIKVIDACE ODPADŮ NEKONTAMINOVANÝCH - 17 05 04 - VYTĚŽENÉ ZEMINY A HORNINY - II. TŘÍDA TĚŽITELNOSTI, VČETNĚ DOPRAVY</t>
  </si>
  <si>
    <t>LIKVIDACE ODPADŮ NEKONTAMINOVANÝCH - 17 05 04 - VYTĚŽENÉ ZEMINY A HORNINY - III. TŘÍDA TĚŽITELNOSTI, VČETNĚ DOPRAVY</t>
  </si>
  <si>
    <t>LIKVIDACE ODPADŮ NEKONTAMINOVANÝCH - 17 01 02 - STAVEBNÍ A DEMOLIČNÍ SUŤ (CIHLY), VČETNĚ DOPRAVY</t>
  </si>
  <si>
    <t>LIKVIDACE ODPADŮ NEKONTAMINOVANÝCH - 17 03 02 - VYBOURANÝ ASFALTOVÝ BETON BEZ DEHTU, VČETNĚ DOPRAVY</t>
  </si>
  <si>
    <t>LIKVIDACE ODPADŮ NEKONTAMINOVANÝCH - 17 01 01 - PROSTÝ BETON DO KUSOVITOSTI 400X400 MM, VČETNĚ DOPRAVY</t>
  </si>
  <si>
    <t>LIKVIDACE ODPADŮ NEKONTAMINOVANÝCH - 17 01 01 - ŽELEZOBETON NAD KUSOVITOST 400X400 MM, VČETNĚ DOPRAVY</t>
  </si>
  <si>
    <t>LIKVIDACE ODPADŮ NEKONTAMINOVANÝCH - 17 05 08 - ŠTĚRK Z KOLEJIŠTĚ, VČETNĚ DOPRAVY</t>
  </si>
  <si>
    <t>LIKVIDACE ODPADŮ NEKONTAMINOVANÝCH - 20 02 01 - SMÝCENÉ STROMY A KEŘE, VČETNĚ DOPRAVY</t>
  </si>
  <si>
    <t>LIKVIDACE ODPADŮ NEKONTAMINOVANÝCH - 17 01 01 - ŽELEZNIČNÍ PRAŽCE BETONOVÉ, VČETNĚ DOPRAVY</t>
  </si>
  <si>
    <t>LIKVIDACE ODPADŮ NEKONTAMINOVANÝCH - 17 04 11 - ZBYTKY KABELŮ A VODIČŮ, VČETNĚ DOPRAVY</t>
  </si>
  <si>
    <t>LIKVIDACE ODPADŮ NEKONTAMINOVANÝCH - 20 03 99 - ODPAD PODOBNÝ KOMUNÁLNÍMU ODPADU, VČETNĚ DOPRAVY</t>
  </si>
  <si>
    <t xml:space="preserve">LIKVIDACE ODPADŮ NEKONTAMINOVANÝCH - 17 02 03 - POLYETYLÉNOVÉ  PODLOŽKY (ŽEL. SVRŠEK), VČETNĚ DOPRAVY</t>
  </si>
  <si>
    <t>LIKVIDACE ODPADŮ NEKONTAMINOVANÝCH - 07 02 99 - PRYŽOVÉ PODLOŽKY (ŽEL. SVRŠEK), VČETNĚ DOPRAVY</t>
  </si>
  <si>
    <t>LIKVIDACE ODPADŮ NEKONTAMINOVANÝCH - 16 02 14 - ELEKTROŠROT (VYŘAZENÁ EL. ZAŘÍZENÍ A PŘÍSTR. - AL, CU A VZ. KOVY) , VČETNĚ DOPRAVY</t>
  </si>
  <si>
    <t>LIKVIDACE ODPADŮ NEKONTAMINOVANÝCH - 17 05 04 - KAMENNÁ SUŤ, VČETNĚ DOPRAVY</t>
  </si>
  <si>
    <t>LIKVIDACE ODPADŮ NEKONTAMINOVANÝCH - 20 02 01 - PAŘEZY, VČETNĚ DOPRAVY</t>
  </si>
  <si>
    <t>LIKVIDACE ODPADŮ NEKONTAMINOVANÝCH - 17 06 04 - ZBYTKY IZOLAČNÍCH MATERIÁLŮ, VČETNĚ DOPRAVY</t>
  </si>
  <si>
    <t>LIKVIDACE ODPADŮ NEBEZPEČNÝCH - 17 05 07* - LOKÁLNĚ ZNEČIŠTĚNÝ ŠTĚRK A ZEMINA Z KOLEJIŠTĚ (VÝHYBKY), VČETNĚ DOPRAVY</t>
  </si>
  <si>
    <t>LIKVIDACE ODPADŮ NEBEZPEČNÝCH - 17 02 04* - ŽELEZNIČNÍ PRAŽCE DŘEVĚNÉ, VČETNĚ DOPRAVY</t>
  </si>
  <si>
    <t>LIKVIDACE ODPADŮ NEBEZPEČNÝCH - 17 04 10* - KABELY S IZOLACÍ PAPÍR - OLEJ, VČETNĚ DOPRAVY</t>
  </si>
  <si>
    <t>LIKVIDACE ODPADŮ NEBEZPEČNÝCH - 17 06 03* - IZOLAČNÍ MATERIÁLY OBSAHUJÍCÍ NEBEZPEČNÉ LÁTKY, VČETNĚ DOPRAVY</t>
  </si>
</sst>
</file>

<file path=xl/styles.xml><?xml version="1.0" encoding="utf-8"?>
<styleSheet xmlns="http://schemas.openxmlformats.org/spreadsheetml/2006/main">
  <numFmts count="2">
    <numFmt numFmtId="165" formatCode="# ### ### ### ##0.00"/>
    <numFmt numFmtId="164" formatCode="# ### ### ### ##0.000000"/>
  </numFmts>
  <fonts count="8">
    <font>
      <sz val="10"/>
      <name val="Arial"/>
      <family val="2"/>
    </font>
    <font>
      <b/>
      <sz val="16"/>
      <color rgb="FFFFFFFF"/>
      <name val="Arial"/>
    </font>
    <font>
      <b/>
      <sz val="16"/>
      <color rgb="FF000000"/>
      <name val="Arial"/>
    </font>
    <font>
      <b/>
      <sz val="10"/>
      <name val="Arial"/>
    </font>
    <font>
      <b/>
      <sz val="10"/>
      <color rgb="FF000000"/>
      <name val="Arial"/>
    </font>
    <font>
      <sz val="10"/>
      <color rgb="FF000000"/>
      <name val="Arial"/>
    </font>
    <font>
      <b/>
      <sz val="11"/>
      <color rgb="FF000000"/>
      <name val="Arial"/>
    </font>
    <font>
      <i/>
      <sz val="10"/>
      <name val="Arial"/>
    </font>
  </fonts>
  <fills count="6">
    <fill>
      <patternFill patternType="none"/>
    </fill>
    <fill>
      <patternFill patternType="gray125"/>
    </fill>
    <fill>
      <patternFill patternType="solid">
        <fgColor rgb="FFFF5200"/>
      </patternFill>
    </fill>
    <fill>
      <patternFill patternType="solid">
        <fgColor rgb="FFD3D3D3"/>
      </patternFill>
    </fill>
    <fill>
      <patternFill patternType="solid">
        <fgColor rgb="FFFFA500"/>
      </patternFill>
    </fill>
    <fill>
      <patternFill patternType="solid">
        <fgColor rgb="FFADD8E6"/>
      </patternFill>
    </fill>
  </fills>
  <borders count="2">
    <border/>
    <border>
      <left style="thin"/>
      <right style="thin"/>
      <top style="thin"/>
      <bottom style="thin"/>
    </border>
  </borders>
  <cellStyleXfs count="13">
    <xf numFmtId="0" fontId="0" fillId="0" borderId="0"/>
    <xf numFmtId="0" fontId="1" fillId="2" borderId="0">
      <alignment horizontal="center" vertical="center" wrapText="1"/>
    </xf>
    <xf numFmtId="0" fontId="2" fillId="0" borderId="0">
      <alignment horizontal="right" vertical="center" wrapText="1"/>
    </xf>
    <xf numFmtId="0" fontId="2" fillId="0" borderId="0">
      <alignment horizontal="left" vertical="center" wrapText="1"/>
    </xf>
    <xf numFmtId="0" fontId="4" fillId="0" borderId="0">
      <alignment horizontal="right" vertical="center" wrapText="1"/>
    </xf>
    <xf numFmtId="0" fontId="5" fillId="0" borderId="0">
      <alignment horizontal="right" vertical="center" wrapText="1"/>
    </xf>
    <xf numFmtId="0" fontId="5" fillId="0" borderId="0">
      <alignment horizontal="center" vertical="center" wrapText="1"/>
    </xf>
    <xf numFmtId="0" fontId="5" fillId="0" borderId="0">
      <alignment horizontal="left" vertical="center" wrapText="1"/>
    </xf>
    <xf numFmtId="0" fontId="5" fillId="0" borderId="0">
      <alignment horizontal="right" vertical="center" wrapText="1"/>
    </xf>
    <xf numFmtId="0" fontId="6" fillId="0" borderId="0">
      <alignment horizontal="left" vertical="center" wrapText="1"/>
    </xf>
    <xf numFmtId="0" fontId="6" fillId="0" borderId="0">
      <alignment horizontal="right" vertical="center" wrapText="1"/>
    </xf>
    <xf numFmtId="0" fontId="4" fillId="0" borderId="0">
      <alignment horizontal="right" vertical="center" wrapText="1"/>
    </xf>
    <xf numFmtId="0" fontId="4" fillId="0" borderId="0">
      <alignment horizontal="left" vertical="center" wrapText="1"/>
    </xf>
  </cellStyleXfs>
  <cellXfs count="34">
    <xf numFmtId="0" fontId="0" fillId="0" borderId="0" xfId="0"/>
    <xf numFmtId="0" fontId="0" fillId="0" borderId="0" xfId="0"/>
    <xf numFmtId="0" fontId="1" fillId="2" borderId="0" xfId="1">
      <alignment horizontal="center" vertical="center" wrapText="1"/>
    </xf>
    <xf numFmtId="0" fontId="0" fillId="2" borderId="0" xfId="0" applyFill="1"/>
    <xf numFmtId="0" fontId="2" fillId="0" borderId="0" xfId="2">
      <alignment horizontal="right" vertical="center" wrapText="1"/>
    </xf>
    <xf numFmtId="0" fontId="2" fillId="0" borderId="0" xfId="3">
      <alignment horizontal="left" vertical="center" wrapText="1"/>
    </xf>
    <xf numFmtId="0" fontId="3" fillId="0" borderId="0" xfId="0" applyFont="1" applyAlignment="1">
      <alignment horizontal="center" vertical="center"/>
    </xf>
    <xf numFmtId="0" fontId="4" fillId="0" borderId="0" xfId="4">
      <alignment horizontal="right" vertical="center" wrapText="1"/>
    </xf>
    <xf numFmtId="165" fontId="5" fillId="0" borderId="0" xfId="5" applyNumberFormat="1">
      <alignment horizontal="right" vertical="center" wrapText="1"/>
    </xf>
    <xf numFmtId="0" fontId="5" fillId="3" borderId="1" xfId="6" applyFill="1" applyBorder="1">
      <alignment horizontal="center" vertical="center" wrapText="1"/>
    </xf>
    <xf numFmtId="0" fontId="5" fillId="0" borderId="1" xfId="7" applyBorder="1">
      <alignment horizontal="left" vertical="center" wrapText="1"/>
    </xf>
    <xf numFmtId="165" fontId="5" fillId="0" borderId="1" xfId="8" applyNumberFormat="1" applyBorder="1">
      <alignment horizontal="right" vertical="center" wrapText="1"/>
    </xf>
    <xf numFmtId="0" fontId="5" fillId="0" borderId="1" xfId="8" applyBorder="1">
      <alignment horizontal="right" vertical="center" wrapText="1"/>
    </xf>
    <xf numFmtId="0" fontId="5" fillId="0" borderId="0" xfId="7">
      <alignment horizontal="left" vertical="center" wrapText="1"/>
    </xf>
    <xf numFmtId="165" fontId="5" fillId="0" borderId="0" xfId="8" applyNumberFormat="1">
      <alignment horizontal="right" vertical="center" wrapText="1"/>
    </xf>
    <xf numFmtId="0" fontId="5" fillId="0" borderId="0" xfId="8">
      <alignment horizontal="right" vertical="center" wrapText="1"/>
    </xf>
    <xf numFmtId="0" fontId="0" fillId="4" borderId="0" xfId="0" applyFill="1"/>
    <xf numFmtId="0" fontId="6" fillId="0" borderId="0" xfId="9">
      <alignment horizontal="left" vertical="center" wrapText="1"/>
    </xf>
    <xf numFmtId="0" fontId="6" fillId="0" borderId="0" xfId="10">
      <alignment horizontal="right" vertical="center" wrapText="1"/>
    </xf>
    <xf numFmtId="0" fontId="5" fillId="0" borderId="1" xfId="6" applyBorder="1">
      <alignment horizontal="center" vertical="center" wrapText="1"/>
    </xf>
    <xf numFmtId="165" fontId="5" fillId="0" borderId="1" xfId="6" applyNumberFormat="1" applyBorder="1">
      <alignment horizontal="center" vertical="center" wrapText="1"/>
    </xf>
    <xf numFmtId="0" fontId="0" fillId="3" borderId="1" xfId="0" applyFill="1" applyBorder="1"/>
    <xf numFmtId="0" fontId="4" fillId="0" borderId="0" xfId="11">
      <alignment horizontal="right" vertical="center" wrapText="1"/>
    </xf>
    <xf numFmtId="0" fontId="4" fillId="0" borderId="0" xfId="12">
      <alignment horizontal="left" vertical="center" wrapText="1"/>
    </xf>
    <xf numFmtId="165" fontId="5" fillId="0" borderId="0" xfId="6" applyNumberFormat="1">
      <alignment horizontal="center" vertical="center" wrapText="1"/>
    </xf>
    <xf numFmtId="0" fontId="5" fillId="0" borderId="0" xfId="6">
      <alignment horizontal="center" vertical="center" wrapText="1"/>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5" fontId="0" fillId="5" borderId="0" xfId="0" applyNumberFormat="1" applyFill="1" applyAlignment="1" applyProtection="1">
      <alignment horizontal="center"/>
      <protection locked="0"/>
    </xf>
    <xf numFmtId="165" fontId="0" fillId="0" borderId="0" xfId="0" applyNumberFormat="1"/>
    <xf numFmtId="0" fontId="7" fillId="0" borderId="0" xfId="0" applyFont="1" applyAlignment="1">
      <alignment wrapText="1"/>
    </xf>
  </cellXfs>
  <cellStyles count="13">
    <cellStyle name="Normal" xfId="0" builtinId="0" customBuiltin="1"/>
    <cellStyle name="RekapitulaceCenyNadpisStyle" xfId="1"/>
    <cellStyle name="StavbaSignStyle" xfId="2"/>
    <cellStyle name="StavbaNameStyle" xfId="3"/>
    <cellStyle name="RekapitulaceCenyTextStyle" xfId="4"/>
    <cellStyle name="RekapitulaceCenyStyle" xfId="5"/>
    <cellStyle name="NadpisySloupcuStyle" xfId="6"/>
    <cellStyle name="NormalLeftStyle" xfId="7"/>
    <cellStyle name="NormalRightStyle" xfId="8"/>
    <cellStyle name="StavbaRozpocetHeaderLeftStyle" xfId="9"/>
    <cellStyle name="StavbaRozpocetHeaderRightStyle" xfId="10"/>
    <cellStyle name="SmallBoldRightStyle" xfId="11"/>
    <cellStyle name="SmallBoldLeftStyle" xfId="12"/>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styles" Target="styles.xml" /><Relationship Id="rId47" Type="http://schemas.openxmlformats.org/officeDocument/2006/relationships/theme" Target="theme/theme1.xml" /><Relationship Id="rId48" Type="http://schemas.openxmlformats.org/officeDocument/2006/relationships/calcChain" Target="calcChain.xml" /><Relationship Id="rId4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5</xdr:col>
      <xdr:colOff>539750</xdr:colOff>
      <xdr:row>3</xdr:row>
      <xdr:rowOff>179705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2.75"/>
  <cols>
    <col min="1" max="1" width="25.85547" style="1" customWidth="1"/>
    <col min="2" max="2" width="64.85547" style="1" customWidth="1"/>
    <col min="3" max="3" width="22.71094" style="1" customWidth="1"/>
    <col min="4" max="4" width="22.71094" style="1" customWidth="1"/>
    <col min="5" max="5" width="22.71094" style="1" customWidth="1"/>
    <col min="6" max="6" width="32.42578" style="1" customWidth="1"/>
  </cols>
  <sheetData>
    <row r="1" ht="56.69291" customHeight="1">
      <c r="A1" s="1"/>
      <c r="B1" s="2" t="s">
        <v>0</v>
      </c>
      <c r="C1" s="3"/>
      <c r="D1" s="3"/>
      <c r="E1" s="3"/>
      <c r="F1" s="3"/>
    </row>
    <row r="2" ht="19.84252" customHeight="1">
      <c r="A2" s="1"/>
      <c r="B2" s="3"/>
      <c r="C2" s="3"/>
      <c r="D2" s="3"/>
      <c r="E2" s="3"/>
      <c r="F2" s="3"/>
    </row>
    <row r="3">
      <c r="A3" s="1"/>
      <c r="B3" s="3"/>
      <c r="C3" s="3"/>
      <c r="D3" s="3"/>
      <c r="E3" s="3"/>
      <c r="F3" s="3"/>
    </row>
    <row r="4" ht="39.68504" customHeight="1">
      <c r="A4" s="4" t="s">
        <v>1</v>
      </c>
      <c r="B4" s="5" t="s">
        <v>2</v>
      </c>
      <c r="C4" s="1"/>
      <c r="D4" s="1"/>
      <c r="E4" s="1"/>
      <c r="F4" s="6" t="s">
        <v>3</v>
      </c>
    </row>
    <row r="6">
      <c r="B6" s="7" t="s">
        <v>4</v>
      </c>
      <c r="C6" s="8">
        <f>C10+C14+C18+C21+C27+C30+C33+C39+C41+C43+C46+C53+C58+C63+C65+C67+C69</f>
        <v>0</v>
      </c>
    </row>
    <row r="7">
      <c r="B7" s="7" t="s">
        <v>5</v>
      </c>
      <c r="C7" s="8">
        <f>E10+E14+E18+E21+E27+E30+E33+E39+E41+E43+E46+E53+E58+E63+E65+E67+E69</f>
        <v>0</v>
      </c>
    </row>
    <row r="9">
      <c r="A9" s="9" t="s">
        <v>6</v>
      </c>
      <c r="B9" s="9" t="s">
        <v>7</v>
      </c>
      <c r="C9" s="9" t="s">
        <v>8</v>
      </c>
      <c r="D9" s="9" t="s">
        <v>9</v>
      </c>
      <c r="E9" s="9" t="s">
        <v>10</v>
      </c>
      <c r="F9" s="9" t="s">
        <v>11</v>
      </c>
    </row>
    <row r="10">
      <c r="A10" s="10" t="s">
        <v>12</v>
      </c>
      <c r="B10" s="10" t="s">
        <v>13</v>
      </c>
      <c r="C10" s="11">
        <f>C11+C12+C13</f>
        <v>0</v>
      </c>
      <c r="D10" s="11">
        <f>D11+D12+D13</f>
        <v>0</v>
      </c>
      <c r="E10" s="11">
        <f>C10+D10</f>
        <v>0</v>
      </c>
      <c r="F10" s="12">
        <f>F11+F12+F13</f>
        <v>0</v>
      </c>
    </row>
    <row r="11">
      <c r="A11" s="10" t="s">
        <v>14</v>
      </c>
      <c r="B11" s="10" t="s">
        <v>15</v>
      </c>
      <c r="C11" s="11">
        <f>'PS52-11-01-01.1'!M8</f>
        <v>0</v>
      </c>
      <c r="D11" s="11">
        <f>SUMIFS('PS52-11-01-01.1'!O:O,'PS52-11-01-01.1'!A:A,"P")</f>
        <v>0</v>
      </c>
      <c r="E11" s="11">
        <f>C11+D11</f>
        <v>0</v>
      </c>
      <c r="F11" s="12">
        <f>'PS52-11-01-01.1'!T7</f>
        <v>0</v>
      </c>
    </row>
    <row r="12">
      <c r="A12" s="10" t="s">
        <v>16</v>
      </c>
      <c r="B12" s="10" t="s">
        <v>17</v>
      </c>
      <c r="C12" s="11">
        <f>'PS52-11-01-01.2'!M8</f>
        <v>0</v>
      </c>
      <c r="D12" s="11">
        <f>SUMIFS('PS52-11-01-01.2'!O:O,'PS52-11-01-01.2'!A:A,"P")</f>
        <v>0</v>
      </c>
      <c r="E12" s="11">
        <f>C12+D12</f>
        <v>0</v>
      </c>
      <c r="F12" s="12">
        <f>'PS52-11-01-01.2'!T7</f>
        <v>0</v>
      </c>
    </row>
    <row r="13">
      <c r="A13" s="10" t="s">
        <v>18</v>
      </c>
      <c r="B13" s="10" t="s">
        <v>19</v>
      </c>
      <c r="C13" s="11">
        <f>'PS52-12-01-01'!M8</f>
        <v>0</v>
      </c>
      <c r="D13" s="11">
        <f>SUMIFS('PS52-12-01-01'!O:O,'PS52-12-01-01'!A:A,"P")</f>
        <v>0</v>
      </c>
      <c r="E13" s="11">
        <f>C13+D13</f>
        <v>0</v>
      </c>
      <c r="F13" s="12">
        <f>'PS52-12-01-01'!T7</f>
        <v>0</v>
      </c>
    </row>
    <row r="14">
      <c r="A14" s="10" t="s">
        <v>20</v>
      </c>
      <c r="B14" s="10" t="s">
        <v>21</v>
      </c>
      <c r="C14" s="11">
        <f>C15+C16+C17</f>
        <v>0</v>
      </c>
      <c r="D14" s="11">
        <f>D15+D16+D17</f>
        <v>0</v>
      </c>
      <c r="E14" s="11">
        <f>C14+D14</f>
        <v>0</v>
      </c>
      <c r="F14" s="12">
        <f>F15+F16+F17</f>
        <v>0</v>
      </c>
    </row>
    <row r="15">
      <c r="A15" s="10" t="s">
        <v>22</v>
      </c>
      <c r="B15" s="10" t="s">
        <v>23</v>
      </c>
      <c r="C15" s="11">
        <f>'PS52-25-01-01'!M8</f>
        <v>0</v>
      </c>
      <c r="D15" s="11">
        <f>SUMIFS('PS52-25-01-01'!O:O,'PS52-25-01-01'!A:A,"P")</f>
        <v>0</v>
      </c>
      <c r="E15" s="11">
        <f>C15+D15</f>
        <v>0</v>
      </c>
      <c r="F15" s="12">
        <f>'PS52-25-01-01'!T7</f>
        <v>0</v>
      </c>
    </row>
    <row r="16">
      <c r="A16" s="10" t="s">
        <v>24</v>
      </c>
      <c r="B16" s="10" t="s">
        <v>25</v>
      </c>
      <c r="C16" s="11">
        <f>'PS52-25-01-02'!M8</f>
        <v>0</v>
      </c>
      <c r="D16" s="11">
        <f>SUMIFS('PS52-25-01-02'!O:O,'PS52-25-01-02'!A:A,"P")</f>
        <v>0</v>
      </c>
      <c r="E16" s="11">
        <f>C16+D16</f>
        <v>0</v>
      </c>
      <c r="F16" s="12">
        <f>'PS52-25-01-02'!T7</f>
        <v>0</v>
      </c>
    </row>
    <row r="17">
      <c r="A17" s="10" t="s">
        <v>26</v>
      </c>
      <c r="B17" s="10" t="s">
        <v>27</v>
      </c>
      <c r="C17" s="11">
        <f>'PS52-29-00-01'!M8</f>
        <v>0</v>
      </c>
      <c r="D17" s="11">
        <f>SUMIFS('PS52-29-00-01'!O:O,'PS52-29-00-01'!A:A,"P")</f>
        <v>0</v>
      </c>
      <c r="E17" s="11">
        <f>C17+D17</f>
        <v>0</v>
      </c>
      <c r="F17" s="12">
        <f>'PS52-29-00-01'!T7</f>
        <v>0</v>
      </c>
    </row>
    <row r="18">
      <c r="A18" s="10" t="s">
        <v>28</v>
      </c>
      <c r="B18" s="10" t="s">
        <v>29</v>
      </c>
      <c r="C18" s="11">
        <f>C19+C20</f>
        <v>0</v>
      </c>
      <c r="D18" s="11">
        <f>D19+D20</f>
        <v>0</v>
      </c>
      <c r="E18" s="11">
        <f>C18+D18</f>
        <v>0</v>
      </c>
      <c r="F18" s="12">
        <f>F19+F20</f>
        <v>0</v>
      </c>
    </row>
    <row r="19">
      <c r="A19" s="10" t="s">
        <v>30</v>
      </c>
      <c r="B19" s="10" t="s">
        <v>31</v>
      </c>
      <c r="C19" s="11">
        <f>'PS52-31-00-01'!M8</f>
        <v>0</v>
      </c>
      <c r="D19" s="11">
        <f>SUMIFS('PS52-31-00-01'!O:O,'PS52-31-00-01'!A:A,"P")</f>
        <v>0</v>
      </c>
      <c r="E19" s="11">
        <f>C19+D19</f>
        <v>0</v>
      </c>
      <c r="F19" s="12">
        <f>'PS52-31-00-01'!T7</f>
        <v>0</v>
      </c>
    </row>
    <row r="20">
      <c r="A20" s="10" t="s">
        <v>32</v>
      </c>
      <c r="B20" s="10" t="s">
        <v>33</v>
      </c>
      <c r="C20" s="11">
        <f>'PS52-31-01-01'!M8</f>
        <v>0</v>
      </c>
      <c r="D20" s="11">
        <f>SUMIFS('PS52-31-01-01'!O:O,'PS52-31-01-01'!A:A,"P")</f>
        <v>0</v>
      </c>
      <c r="E20" s="11">
        <f>C20+D20</f>
        <v>0</v>
      </c>
      <c r="F20" s="12">
        <f>'PS52-31-01-01'!T7</f>
        <v>0</v>
      </c>
    </row>
    <row r="21">
      <c r="A21" s="10" t="s">
        <v>34</v>
      </c>
      <c r="B21" s="10" t="s">
        <v>35</v>
      </c>
      <c r="C21" s="11">
        <f>C22+C23+C24+C25+C26</f>
        <v>0</v>
      </c>
      <c r="D21" s="11">
        <f>D22+D23+D24+D25+D26</f>
        <v>0</v>
      </c>
      <c r="E21" s="11">
        <f>C21+D21</f>
        <v>0</v>
      </c>
      <c r="F21" s="12">
        <f>F22+F23+F24+F25+F26</f>
        <v>0</v>
      </c>
    </row>
    <row r="22">
      <c r="A22" s="10" t="s">
        <v>36</v>
      </c>
      <c r="B22" s="10" t="s">
        <v>37</v>
      </c>
      <c r="C22" s="11">
        <f>'SO52-11-01-01.1'!M8</f>
        <v>0</v>
      </c>
      <c r="D22" s="11">
        <f>SUMIFS('SO52-11-01-01.1'!O:O,'SO52-11-01-01.1'!A:A,"P")</f>
        <v>0</v>
      </c>
      <c r="E22" s="11">
        <f>C22+D22</f>
        <v>0</v>
      </c>
      <c r="F22" s="12">
        <f>'SO52-11-01-01.1'!T7</f>
        <v>0</v>
      </c>
    </row>
    <row r="23">
      <c r="A23" s="10" t="s">
        <v>38</v>
      </c>
      <c r="B23" s="10" t="s">
        <v>39</v>
      </c>
      <c r="C23" s="11">
        <f>'SO52-11-01-01.2'!M8</f>
        <v>0</v>
      </c>
      <c r="D23" s="11">
        <f>SUMIFS('SO52-11-01-01.2'!O:O,'SO52-11-01-01.2'!A:A,"P")</f>
        <v>0</v>
      </c>
      <c r="E23" s="11">
        <f>C23+D23</f>
        <v>0</v>
      </c>
      <c r="F23" s="12">
        <f>'SO52-11-01-01.2'!T7</f>
        <v>0</v>
      </c>
    </row>
    <row r="24">
      <c r="A24" s="10" t="s">
        <v>40</v>
      </c>
      <c r="B24" s="10" t="s">
        <v>41</v>
      </c>
      <c r="C24" s="11">
        <f>'SO52-11-01-03.1'!M8</f>
        <v>0</v>
      </c>
      <c r="D24" s="11">
        <f>SUMIFS('SO52-11-01-03.1'!O:O,'SO52-11-01-03.1'!A:A,"P")</f>
        <v>0</v>
      </c>
      <c r="E24" s="11">
        <f>C24+D24</f>
        <v>0</v>
      </c>
      <c r="F24" s="12">
        <f>'SO52-11-01-03.1'!T7</f>
        <v>0</v>
      </c>
    </row>
    <row r="25">
      <c r="A25" s="10" t="s">
        <v>42</v>
      </c>
      <c r="B25" s="10" t="s">
        <v>43</v>
      </c>
      <c r="C25" s="11">
        <f>'SO52-11-01-03.2'!M8</f>
        <v>0</v>
      </c>
      <c r="D25" s="11">
        <f>SUMIFS('SO52-11-01-03.2'!O:O,'SO52-11-01-03.2'!A:A,"P")</f>
        <v>0</v>
      </c>
      <c r="E25" s="11">
        <f>C25+D25</f>
        <v>0</v>
      </c>
      <c r="F25" s="12">
        <f>'SO52-11-01-03.2'!T7</f>
        <v>0</v>
      </c>
    </row>
    <row r="26">
      <c r="A26" s="10" t="s">
        <v>44</v>
      </c>
      <c r="B26" s="10" t="s">
        <v>45</v>
      </c>
      <c r="C26" s="11">
        <f>'SO52-11-01-05'!M8</f>
        <v>0</v>
      </c>
      <c r="D26" s="11">
        <f>SUMIFS('SO52-11-01-05'!O:O,'SO52-11-01-05'!A:A,"P")</f>
        <v>0</v>
      </c>
      <c r="E26" s="11">
        <f>C26+D26</f>
        <v>0</v>
      </c>
      <c r="F26" s="12">
        <f>'SO52-11-01-05'!T7</f>
        <v>0</v>
      </c>
    </row>
    <row r="27">
      <c r="A27" s="10" t="s">
        <v>46</v>
      </c>
      <c r="B27" s="10" t="s">
        <v>47</v>
      </c>
      <c r="C27" s="11">
        <f>C28+C29</f>
        <v>0</v>
      </c>
      <c r="D27" s="11">
        <f>D28+D29</f>
        <v>0</v>
      </c>
      <c r="E27" s="11">
        <f>C27+D27</f>
        <v>0</v>
      </c>
      <c r="F27" s="12">
        <f>F28+F29</f>
        <v>0</v>
      </c>
    </row>
    <row r="28">
      <c r="A28" s="10" t="s">
        <v>48</v>
      </c>
      <c r="B28" s="10" t="s">
        <v>49</v>
      </c>
      <c r="C28" s="11">
        <f>'SO52-11-01-02'!M8</f>
        <v>0</v>
      </c>
      <c r="D28" s="11">
        <f>SUMIFS('SO52-11-01-02'!O:O,'SO52-11-01-02'!A:A,"P")</f>
        <v>0</v>
      </c>
      <c r="E28" s="11">
        <f>C28+D28</f>
        <v>0</v>
      </c>
      <c r="F28" s="12">
        <f>'SO52-11-01-02'!T7</f>
        <v>0</v>
      </c>
    </row>
    <row r="29">
      <c r="A29" s="10" t="s">
        <v>50</v>
      </c>
      <c r="B29" s="10" t="s">
        <v>51</v>
      </c>
      <c r="C29" s="11">
        <f>'SO52-11-01-04'!M8</f>
        <v>0</v>
      </c>
      <c r="D29" s="11">
        <f>SUMIFS('SO52-11-01-04'!O:O,'SO52-11-01-04'!A:A,"P")</f>
        <v>0</v>
      </c>
      <c r="E29" s="11">
        <f>C29+D29</f>
        <v>0</v>
      </c>
      <c r="F29" s="12">
        <f>'SO52-11-01-04'!T7</f>
        <v>0</v>
      </c>
    </row>
    <row r="30">
      <c r="A30" s="10" t="s">
        <v>52</v>
      </c>
      <c r="B30" s="10" t="s">
        <v>53</v>
      </c>
      <c r="C30" s="11">
        <f>C31+C32</f>
        <v>0</v>
      </c>
      <c r="D30" s="11">
        <f>D31+D32</f>
        <v>0</v>
      </c>
      <c r="E30" s="11">
        <f>C30+D30</f>
        <v>0</v>
      </c>
      <c r="F30" s="12">
        <f>F31+F32</f>
        <v>0</v>
      </c>
    </row>
    <row r="31">
      <c r="A31" s="10" t="s">
        <v>54</v>
      </c>
      <c r="B31" s="10" t="s">
        <v>55</v>
      </c>
      <c r="C31" s="11">
        <f>'SO52-13-01-01.1'!M8</f>
        <v>0</v>
      </c>
      <c r="D31" s="11">
        <f>SUMIFS('SO52-13-01-01.1'!O:O,'SO52-13-01-01.1'!A:A,"P")</f>
        <v>0</v>
      </c>
      <c r="E31" s="11">
        <f>C31+D31</f>
        <v>0</v>
      </c>
      <c r="F31" s="12">
        <f>'SO52-13-01-01.1'!T7</f>
        <v>0</v>
      </c>
    </row>
    <row r="32" ht="25.5">
      <c r="A32" s="10" t="s">
        <v>56</v>
      </c>
      <c r="B32" s="10" t="s">
        <v>57</v>
      </c>
      <c r="C32" s="11">
        <f>'SO52-13-01-01.2'!M8</f>
        <v>0</v>
      </c>
      <c r="D32" s="11">
        <f>SUMIFS('SO52-13-01-01.2'!O:O,'SO52-13-01-01.2'!A:A,"P")</f>
        <v>0</v>
      </c>
      <c r="E32" s="11">
        <f>C32+D32</f>
        <v>0</v>
      </c>
      <c r="F32" s="12">
        <f>'SO52-13-01-01.2'!T7</f>
        <v>0</v>
      </c>
    </row>
    <row r="33">
      <c r="A33" s="10" t="s">
        <v>58</v>
      </c>
      <c r="B33" s="10" t="s">
        <v>59</v>
      </c>
      <c r="C33" s="11">
        <f>C34+C35+C36+C37+C38</f>
        <v>0</v>
      </c>
      <c r="D33" s="11">
        <f>D34+D35+D36+D37+D38</f>
        <v>0</v>
      </c>
      <c r="E33" s="11">
        <f>C33+D33</f>
        <v>0</v>
      </c>
      <c r="F33" s="12">
        <f>F34+F35+F36+F37+F38</f>
        <v>0</v>
      </c>
    </row>
    <row r="34">
      <c r="A34" s="10" t="s">
        <v>60</v>
      </c>
      <c r="B34" s="10" t="s">
        <v>61</v>
      </c>
      <c r="C34" s="11">
        <f>'SO52-14-01-01'!M8</f>
        <v>0</v>
      </c>
      <c r="D34" s="11">
        <f>SUMIFS('SO52-14-01-01'!O:O,'SO52-14-01-01'!A:A,"P")</f>
        <v>0</v>
      </c>
      <c r="E34" s="11">
        <f>C34+D34</f>
        <v>0</v>
      </c>
      <c r="F34" s="12">
        <f>'SO52-14-01-01'!T7</f>
        <v>0</v>
      </c>
    </row>
    <row r="35">
      <c r="A35" s="10" t="s">
        <v>62</v>
      </c>
      <c r="B35" s="10" t="s">
        <v>63</v>
      </c>
      <c r="C35" s="11">
        <f>'SO52-14-01-02'!M8</f>
        <v>0</v>
      </c>
      <c r="D35" s="11">
        <f>SUMIFS('SO52-14-01-02'!O:O,'SO52-14-01-02'!A:A,"P")</f>
        <v>0</v>
      </c>
      <c r="E35" s="11">
        <f>C35+D35</f>
        <v>0</v>
      </c>
      <c r="F35" s="12">
        <f>'SO52-14-01-02'!T7</f>
        <v>0</v>
      </c>
    </row>
    <row r="36">
      <c r="A36" s="10" t="s">
        <v>64</v>
      </c>
      <c r="B36" s="10" t="s">
        <v>65</v>
      </c>
      <c r="C36" s="11">
        <f>'SO52-14-01-11'!M8</f>
        <v>0</v>
      </c>
      <c r="D36" s="11">
        <f>SUMIFS('SO52-14-01-11'!O:O,'SO52-14-01-11'!A:A,"P")</f>
        <v>0</v>
      </c>
      <c r="E36" s="11">
        <f>C36+D36</f>
        <v>0</v>
      </c>
      <c r="F36" s="12">
        <f>'SO52-14-01-11'!T7</f>
        <v>0</v>
      </c>
    </row>
    <row r="37">
      <c r="A37" s="10" t="s">
        <v>66</v>
      </c>
      <c r="B37" s="10" t="s">
        <v>67</v>
      </c>
      <c r="C37" s="11">
        <f>'SO52-14-01-12'!M8</f>
        <v>0</v>
      </c>
      <c r="D37" s="11">
        <f>SUMIFS('SO52-14-01-12'!O:O,'SO52-14-01-12'!A:A,"P")</f>
        <v>0</v>
      </c>
      <c r="E37" s="11">
        <f>C37+D37</f>
        <v>0</v>
      </c>
      <c r="F37" s="12">
        <f>'SO52-14-01-12'!T7</f>
        <v>0</v>
      </c>
    </row>
    <row r="38">
      <c r="A38" s="10" t="s">
        <v>68</v>
      </c>
      <c r="B38" s="10" t="s">
        <v>69</v>
      </c>
      <c r="C38" s="11">
        <f>'SO52-14-02-01'!M8</f>
        <v>0</v>
      </c>
      <c r="D38" s="11">
        <f>SUMIFS('SO52-14-02-01'!O:O,'SO52-14-02-01'!A:A,"P")</f>
        <v>0</v>
      </c>
      <c r="E38" s="11">
        <f>C38+D38</f>
        <v>0</v>
      </c>
      <c r="F38" s="12">
        <f>'SO52-14-02-01'!T7</f>
        <v>0</v>
      </c>
    </row>
    <row r="39">
      <c r="A39" s="10" t="s">
        <v>70</v>
      </c>
      <c r="B39" s="10" t="s">
        <v>71</v>
      </c>
      <c r="C39" s="11">
        <f>C40</f>
        <v>0</v>
      </c>
      <c r="D39" s="11">
        <f>D40</f>
        <v>0</v>
      </c>
      <c r="E39" s="11">
        <f>C39+D39</f>
        <v>0</v>
      </c>
      <c r="F39" s="12">
        <f>F40</f>
        <v>0</v>
      </c>
    </row>
    <row r="40">
      <c r="A40" s="10" t="s">
        <v>72</v>
      </c>
      <c r="B40" s="10" t="s">
        <v>73</v>
      </c>
      <c r="C40" s="11">
        <f>'SO52-15-02-01.2'!M8</f>
        <v>0</v>
      </c>
      <c r="D40" s="11">
        <f>SUMIFS('SO52-15-02-01.2'!O:O,'SO52-15-02-01.2'!A:A,"P")</f>
        <v>0</v>
      </c>
      <c r="E40" s="11">
        <f>C40+D40</f>
        <v>0</v>
      </c>
      <c r="F40" s="12">
        <f>'SO52-15-02-01.2'!T7</f>
        <v>0</v>
      </c>
    </row>
    <row r="41">
      <c r="A41" s="10" t="s">
        <v>74</v>
      </c>
      <c r="B41" s="10" t="s">
        <v>75</v>
      </c>
      <c r="C41" s="11">
        <f>C42</f>
        <v>0</v>
      </c>
      <c r="D41" s="11">
        <f>D42</f>
        <v>0</v>
      </c>
      <c r="E41" s="11">
        <f>C41+D41</f>
        <v>0</v>
      </c>
      <c r="F41" s="12">
        <f>F42</f>
        <v>0</v>
      </c>
    </row>
    <row r="42">
      <c r="A42" s="10" t="s">
        <v>76</v>
      </c>
      <c r="B42" s="10" t="s">
        <v>77</v>
      </c>
      <c r="C42" s="11">
        <f>'SO52-18-02-01'!M8</f>
        <v>0</v>
      </c>
      <c r="D42" s="11">
        <f>SUMIFS('SO52-18-02-01'!O:O,'SO52-18-02-01'!A:A,"P")</f>
        <v>0</v>
      </c>
      <c r="E42" s="11">
        <f>C42+D42</f>
        <v>0</v>
      </c>
      <c r="F42" s="12">
        <f>'SO52-18-02-01'!T7</f>
        <v>0</v>
      </c>
    </row>
    <row r="43">
      <c r="A43" s="10" t="s">
        <v>78</v>
      </c>
      <c r="B43" s="10" t="s">
        <v>79</v>
      </c>
      <c r="C43" s="11">
        <f>C44+C45</f>
        <v>0</v>
      </c>
      <c r="D43" s="11">
        <f>D44+D45</f>
        <v>0</v>
      </c>
      <c r="E43" s="11">
        <f>C43+D43</f>
        <v>0</v>
      </c>
      <c r="F43" s="12">
        <f>F44+F45</f>
        <v>0</v>
      </c>
    </row>
    <row r="44">
      <c r="A44" s="10" t="s">
        <v>80</v>
      </c>
      <c r="B44" s="10" t="s">
        <v>81</v>
      </c>
      <c r="C44" s="11">
        <f>'SO52-26-01-01.1'!M8</f>
        <v>0</v>
      </c>
      <c r="D44" s="11">
        <f>SUMIFS('SO52-26-01-01.1'!O:O,'SO52-26-01-01.1'!A:A,"P")</f>
        <v>0</v>
      </c>
      <c r="E44" s="11">
        <f>C44+D44</f>
        <v>0</v>
      </c>
      <c r="F44" s="12">
        <f>'SO52-26-01-01.1'!T7</f>
        <v>0</v>
      </c>
    </row>
    <row r="45">
      <c r="A45" s="10" t="s">
        <v>82</v>
      </c>
      <c r="B45" s="10" t="s">
        <v>83</v>
      </c>
      <c r="C45" s="11">
        <f>'SO52-26-01-01.2'!M8</f>
        <v>0</v>
      </c>
      <c r="D45" s="11">
        <f>SUMIFS('SO52-26-01-01.2'!O:O,'SO52-26-01-01.2'!A:A,"P")</f>
        <v>0</v>
      </c>
      <c r="E45" s="11">
        <f>C45+D45</f>
        <v>0</v>
      </c>
      <c r="F45" s="12">
        <f>'SO52-26-01-01.2'!T7</f>
        <v>0</v>
      </c>
    </row>
    <row r="46">
      <c r="A46" s="10" t="s">
        <v>84</v>
      </c>
      <c r="B46" s="10" t="s">
        <v>85</v>
      </c>
      <c r="C46" s="11">
        <f>C47+C48+C49+C50+C51+C52</f>
        <v>0</v>
      </c>
      <c r="D46" s="11">
        <f>D47+D48+D49+D50+D51+D52</f>
        <v>0</v>
      </c>
      <c r="E46" s="11">
        <f>C46+D46</f>
        <v>0</v>
      </c>
      <c r="F46" s="12">
        <f>F47+F48+F49+F50+F51+F52</f>
        <v>0</v>
      </c>
    </row>
    <row r="47">
      <c r="A47" s="10" t="s">
        <v>86</v>
      </c>
      <c r="B47" s="10" t="s">
        <v>87</v>
      </c>
      <c r="C47" s="11">
        <f>'SO52-31-01-01.1'!M8</f>
        <v>0</v>
      </c>
      <c r="D47" s="11">
        <f>SUMIFS('SO52-31-01-01.1'!O:O,'SO52-31-01-01.1'!A:A,"P")</f>
        <v>0</v>
      </c>
      <c r="E47" s="11">
        <f>C47+D47</f>
        <v>0</v>
      </c>
      <c r="F47" s="12">
        <f>'SO52-31-01-01.1'!T7</f>
        <v>0</v>
      </c>
    </row>
    <row r="48">
      <c r="A48" s="10" t="s">
        <v>88</v>
      </c>
      <c r="B48" s="10" t="s">
        <v>89</v>
      </c>
      <c r="C48" s="11">
        <f>'SO52-31-02-01.1'!M8</f>
        <v>0</v>
      </c>
      <c r="D48" s="11">
        <f>SUMIFS('SO52-31-02-01.1'!O:O,'SO52-31-02-01.1'!A:A,"P")</f>
        <v>0</v>
      </c>
      <c r="E48" s="11">
        <f>C48+D48</f>
        <v>0</v>
      </c>
      <c r="F48" s="12">
        <f>'SO52-31-02-01.1'!T7</f>
        <v>0</v>
      </c>
    </row>
    <row r="49">
      <c r="A49" s="10" t="s">
        <v>90</v>
      </c>
      <c r="B49" s="10" t="s">
        <v>91</v>
      </c>
      <c r="C49" s="11">
        <f>'SO52-31-03-01.1'!M8</f>
        <v>0</v>
      </c>
      <c r="D49" s="11">
        <f>SUMIFS('SO52-31-03-01.1'!O:O,'SO52-31-03-01.1'!A:A,"P")</f>
        <v>0</v>
      </c>
      <c r="E49" s="11">
        <f>C49+D49</f>
        <v>0</v>
      </c>
      <c r="F49" s="12">
        <f>'SO52-31-03-01.1'!T7</f>
        <v>0</v>
      </c>
    </row>
    <row r="50">
      <c r="A50" s="10" t="s">
        <v>92</v>
      </c>
      <c r="B50" s="10" t="s">
        <v>93</v>
      </c>
      <c r="C50" s="11">
        <f>'SO52-31-04-01.1'!M8</f>
        <v>0</v>
      </c>
      <c r="D50" s="11">
        <f>SUMIFS('SO52-31-04-01.1'!O:O,'SO52-31-04-01.1'!A:A,"P")</f>
        <v>0</v>
      </c>
      <c r="E50" s="11">
        <f>C50+D50</f>
        <v>0</v>
      </c>
      <c r="F50" s="12">
        <f>'SO52-31-04-01.1'!T7</f>
        <v>0</v>
      </c>
    </row>
    <row r="51">
      <c r="A51" s="10" t="s">
        <v>94</v>
      </c>
      <c r="B51" s="10" t="s">
        <v>95</v>
      </c>
      <c r="C51" s="11">
        <f>'SO52-31-05-01'!M8</f>
        <v>0</v>
      </c>
      <c r="D51" s="11">
        <f>SUMIFS('SO52-31-05-01'!O:O,'SO52-31-05-01'!A:A,"P")</f>
        <v>0</v>
      </c>
      <c r="E51" s="11">
        <f>C51+D51</f>
        <v>0</v>
      </c>
      <c r="F51" s="12">
        <f>'SO52-31-05-01'!T7</f>
        <v>0</v>
      </c>
    </row>
    <row r="52">
      <c r="A52" s="10" t="s">
        <v>96</v>
      </c>
      <c r="B52" s="10" t="s">
        <v>97</v>
      </c>
      <c r="C52" s="11">
        <f>'SO52-31-05-02'!M8</f>
        <v>0</v>
      </c>
      <c r="D52" s="11">
        <f>SUMIFS('SO52-31-05-02'!O:O,'SO52-31-05-02'!A:A,"P")</f>
        <v>0</v>
      </c>
      <c r="E52" s="11">
        <f>C52+D52</f>
        <v>0</v>
      </c>
      <c r="F52" s="12">
        <f>'SO52-31-05-02'!T7</f>
        <v>0</v>
      </c>
    </row>
    <row r="53">
      <c r="A53" s="10" t="s">
        <v>98</v>
      </c>
      <c r="B53" s="10" t="s">
        <v>99</v>
      </c>
      <c r="C53" s="11">
        <f>C54+C55+C56+C57</f>
        <v>0</v>
      </c>
      <c r="D53" s="11">
        <f>D54+D55+D56+D57</f>
        <v>0</v>
      </c>
      <c r="E53" s="11">
        <f>C53+D53</f>
        <v>0</v>
      </c>
      <c r="F53" s="12">
        <f>F54+F55+F56+F57</f>
        <v>0</v>
      </c>
    </row>
    <row r="54">
      <c r="A54" s="10" t="s">
        <v>100</v>
      </c>
      <c r="B54" s="10" t="s">
        <v>101</v>
      </c>
      <c r="C54" s="11">
        <f>'SO52-36-01-01'!M8</f>
        <v>0</v>
      </c>
      <c r="D54" s="11">
        <f>SUMIFS('SO52-36-01-01'!O:O,'SO52-36-01-01'!A:A,"P")</f>
        <v>0</v>
      </c>
      <c r="E54" s="11">
        <f>C54+D54</f>
        <v>0</v>
      </c>
      <c r="F54" s="12">
        <f>'SO52-36-01-01'!T7</f>
        <v>0</v>
      </c>
    </row>
    <row r="55">
      <c r="A55" s="10" t="s">
        <v>102</v>
      </c>
      <c r="B55" s="10" t="s">
        <v>103</v>
      </c>
      <c r="C55" s="11">
        <f>'SO52-36-01-02'!M8</f>
        <v>0</v>
      </c>
      <c r="D55" s="11">
        <f>SUMIFS('SO52-36-01-02'!O:O,'SO52-36-01-02'!A:A,"P")</f>
        <v>0</v>
      </c>
      <c r="E55" s="11">
        <f>C55+D55</f>
        <v>0</v>
      </c>
      <c r="F55" s="12">
        <f>'SO52-36-01-02'!T7</f>
        <v>0</v>
      </c>
    </row>
    <row r="56">
      <c r="A56" s="10" t="s">
        <v>104</v>
      </c>
      <c r="B56" s="10" t="s">
        <v>105</v>
      </c>
      <c r="C56" s="11">
        <f>'SO52-36-03-01'!M8</f>
        <v>0</v>
      </c>
      <c r="D56" s="11">
        <f>SUMIFS('SO52-36-03-01'!O:O,'SO52-36-03-01'!A:A,"P")</f>
        <v>0</v>
      </c>
      <c r="E56" s="11">
        <f>C56+D56</f>
        <v>0</v>
      </c>
      <c r="F56" s="12">
        <f>'SO52-36-03-01'!T7</f>
        <v>0</v>
      </c>
    </row>
    <row r="57">
      <c r="A57" s="10" t="s">
        <v>106</v>
      </c>
      <c r="B57" s="10" t="s">
        <v>107</v>
      </c>
      <c r="C57" s="11">
        <f>'SO52-36-03-02'!M8</f>
        <v>0</v>
      </c>
      <c r="D57" s="11">
        <f>SUMIFS('SO52-36-03-02'!O:O,'SO52-36-03-02'!A:A,"P")</f>
        <v>0</v>
      </c>
      <c r="E57" s="11">
        <f>C57+D57</f>
        <v>0</v>
      </c>
      <c r="F57" s="12">
        <f>'SO52-36-03-02'!T7</f>
        <v>0</v>
      </c>
    </row>
    <row r="58">
      <c r="A58" s="10" t="s">
        <v>108</v>
      </c>
      <c r="B58" s="10" t="s">
        <v>109</v>
      </c>
      <c r="C58" s="11">
        <f>C59+C60+C61+C62</f>
        <v>0</v>
      </c>
      <c r="D58" s="11">
        <f>D59+D60+D61+D62</f>
        <v>0</v>
      </c>
      <c r="E58" s="11">
        <f>C58+D58</f>
        <v>0</v>
      </c>
      <c r="F58" s="12">
        <f>F59+F60+F61+F62</f>
        <v>0</v>
      </c>
    </row>
    <row r="59">
      <c r="A59" s="10" t="s">
        <v>110</v>
      </c>
      <c r="B59" s="10" t="s">
        <v>111</v>
      </c>
      <c r="C59" s="11">
        <f>'SO52-37-01-01'!M8</f>
        <v>0</v>
      </c>
      <c r="D59" s="11">
        <f>SUMIFS('SO52-37-01-01'!O:O,'SO52-37-01-01'!A:A,"P")</f>
        <v>0</v>
      </c>
      <c r="E59" s="11">
        <f>C59+D59</f>
        <v>0</v>
      </c>
      <c r="F59" s="12">
        <f>'SO52-37-01-01'!T7</f>
        <v>0</v>
      </c>
    </row>
    <row r="60">
      <c r="A60" s="10" t="s">
        <v>112</v>
      </c>
      <c r="B60" s="10" t="s">
        <v>113</v>
      </c>
      <c r="C60" s="11">
        <f>'SO52-37-02-01'!M8</f>
        <v>0</v>
      </c>
      <c r="D60" s="11">
        <f>SUMIFS('SO52-37-02-01'!O:O,'SO52-37-02-01'!A:A,"P")</f>
        <v>0</v>
      </c>
      <c r="E60" s="11">
        <f>C60+D60</f>
        <v>0</v>
      </c>
      <c r="F60" s="12">
        <f>'SO52-37-02-01'!T7</f>
        <v>0</v>
      </c>
    </row>
    <row r="61">
      <c r="A61" s="10" t="s">
        <v>114</v>
      </c>
      <c r="B61" s="10" t="s">
        <v>115</v>
      </c>
      <c r="C61" s="11">
        <f>'SO52-37-03-01'!M8</f>
        <v>0</v>
      </c>
      <c r="D61" s="11">
        <f>SUMIFS('SO52-37-03-01'!O:O,'SO52-37-03-01'!A:A,"P")</f>
        <v>0</v>
      </c>
      <c r="E61" s="11">
        <f>C61+D61</f>
        <v>0</v>
      </c>
      <c r="F61" s="12">
        <f>'SO52-37-03-01'!T7</f>
        <v>0</v>
      </c>
    </row>
    <row r="62">
      <c r="A62" s="10" t="s">
        <v>116</v>
      </c>
      <c r="B62" s="10" t="s">
        <v>117</v>
      </c>
      <c r="C62" s="11">
        <f>'SO52-37-04-01'!M8</f>
        <v>0</v>
      </c>
      <c r="D62" s="11">
        <f>SUMIFS('SO52-37-04-01'!O:O,'SO52-37-04-01'!A:A,"P")</f>
        <v>0</v>
      </c>
      <c r="E62" s="11">
        <f>C62+D62</f>
        <v>0</v>
      </c>
      <c r="F62" s="12">
        <f>'SO52-37-04-01'!T7</f>
        <v>0</v>
      </c>
    </row>
    <row r="63">
      <c r="A63" s="10" t="s">
        <v>118</v>
      </c>
      <c r="B63" s="10" t="s">
        <v>119</v>
      </c>
      <c r="C63" s="11">
        <f>C64</f>
        <v>0</v>
      </c>
      <c r="D63" s="11">
        <f>D64</f>
        <v>0</v>
      </c>
      <c r="E63" s="11">
        <f>C63+D63</f>
        <v>0</v>
      </c>
      <c r="F63" s="12">
        <f>F64</f>
        <v>0</v>
      </c>
    </row>
    <row r="64">
      <c r="A64" s="10" t="s">
        <v>120</v>
      </c>
      <c r="B64" s="10" t="s">
        <v>121</v>
      </c>
      <c r="C64" s="11">
        <f>'SO52-11-00-01'!M8</f>
        <v>0</v>
      </c>
      <c r="D64" s="11">
        <f>SUMIFS('SO52-11-00-01'!O:O,'SO52-11-00-01'!A:A,"P")</f>
        <v>0</v>
      </c>
      <c r="E64" s="11">
        <f>C64+D64</f>
        <v>0</v>
      </c>
      <c r="F64" s="12">
        <f>'SO52-11-00-01'!T7</f>
        <v>0</v>
      </c>
    </row>
    <row r="65">
      <c r="A65" s="10" t="s">
        <v>122</v>
      </c>
      <c r="B65" s="10" t="s">
        <v>123</v>
      </c>
      <c r="C65" s="11">
        <f>C66</f>
        <v>0</v>
      </c>
      <c r="D65" s="11">
        <f>D66</f>
        <v>0</v>
      </c>
      <c r="E65" s="11">
        <f>C65+D65</f>
        <v>0</v>
      </c>
      <c r="F65" s="12">
        <f>F66</f>
        <v>0</v>
      </c>
    </row>
    <row r="66">
      <c r="A66" s="10" t="s">
        <v>124</v>
      </c>
      <c r="B66" s="10" t="s">
        <v>125</v>
      </c>
      <c r="C66" s="11">
        <f>'SO52-11-00-02'!M8</f>
        <v>0</v>
      </c>
      <c r="D66" s="11">
        <f>SUMIFS('SO52-11-00-02'!O:O,'SO52-11-00-02'!A:A,"P")</f>
        <v>0</v>
      </c>
      <c r="E66" s="11">
        <f>C66+D66</f>
        <v>0</v>
      </c>
      <c r="F66" s="12">
        <f>'SO52-11-00-02'!T7</f>
        <v>0</v>
      </c>
    </row>
    <row r="67">
      <c r="A67" s="10" t="s">
        <v>126</v>
      </c>
      <c r="B67" s="10" t="s">
        <v>127</v>
      </c>
      <c r="C67" s="11">
        <f>C68</f>
        <v>0</v>
      </c>
      <c r="D67" s="11">
        <f>D68</f>
        <v>0</v>
      </c>
      <c r="E67" s="11">
        <f>C67+D67</f>
        <v>0</v>
      </c>
      <c r="F67" s="12">
        <f>F68</f>
        <v>0</v>
      </c>
    </row>
    <row r="68">
      <c r="A68" s="10" t="s">
        <v>128</v>
      </c>
      <c r="B68" s="10" t="s">
        <v>129</v>
      </c>
      <c r="C68" s="11">
        <f>'SO98-98'!M8</f>
        <v>0</v>
      </c>
      <c r="D68" s="11">
        <f>SUMIFS('SO98-98'!O:O,'SO98-98'!A:A,"P")</f>
        <v>0</v>
      </c>
      <c r="E68" s="11">
        <f>C68+D68</f>
        <v>0</v>
      </c>
      <c r="F68" s="12">
        <f>'SO98-98'!T7</f>
        <v>0</v>
      </c>
    </row>
    <row r="69">
      <c r="A69" s="10" t="s">
        <v>130</v>
      </c>
      <c r="B69" s="10" t="s">
        <v>131</v>
      </c>
      <c r="C69" s="11">
        <f>C70</f>
        <v>0</v>
      </c>
      <c r="D69" s="11">
        <f>D70</f>
        <v>0</v>
      </c>
      <c r="E69" s="11">
        <f>C69+D69</f>
        <v>0</v>
      </c>
      <c r="F69" s="12">
        <f>F70</f>
        <v>0</v>
      </c>
    </row>
    <row r="70">
      <c r="A70" s="10" t="s">
        <v>132</v>
      </c>
      <c r="B70" s="10" t="s">
        <v>133</v>
      </c>
      <c r="C70" s="11">
        <f>'SO90-90'!M8</f>
        <v>0</v>
      </c>
      <c r="D70" s="11">
        <f>SUMIFS('SO90-90'!O:O,'SO90-90'!A:A,"P")</f>
        <v>0</v>
      </c>
      <c r="E70" s="11">
        <f>C70+D70</f>
        <v>0</v>
      </c>
      <c r="F70" s="12">
        <f>'SO90-90'!T7</f>
        <v>0</v>
      </c>
    </row>
    <row r="71">
      <c r="A71" s="13"/>
      <c r="B71" s="13"/>
      <c r="C71" s="14"/>
      <c r="D71" s="14"/>
      <c r="E71" s="14"/>
      <c r="F71" s="15"/>
    </row>
  </sheetData>
  <sheetProtection sheet="1" objects="1" scenarios="1" spinCount="100000" saltValue="y2SmuQ1V2mDhDRU4hKDzqoY1CVy1TPnDjfhrak9VYEjwMItKbexzLODIHxCObW2I8mY7lT5SZEUkH1nmZ7K1JA==" hashValue="fjMRD6wXHt2y88J/z6IiOQe4atOlVxQB66jk/PEYA2EV41A5gdBqkEN/QiqhKPFYBXtoqZll2XgViMIimO5qtg==" algorithmName="SHA-512" password="95DC"/>
  <mergeCells count="3">
    <mergeCell ref="A1:A3"/>
    <mergeCell ref="B1: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COUNTIFS(L8:L127,"=0",A8:A127,"P")+COUNTIFS(L8:L127,"",A8:A127,"P")+SUM(Q8:Q127)</f>
        <v>0</v>
      </c>
    </row>
    <row r="8" ht="25.5">
      <c r="A8" s="1" t="s">
        <v>154</v>
      </c>
      <c r="C8" s="22" t="s">
        <v>1062</v>
      </c>
      <c r="E8" s="23" t="s">
        <v>37</v>
      </c>
      <c r="L8" s="24">
        <f>L9+L26+L59+L72+L77+L102</f>
        <v>0</v>
      </c>
      <c r="M8" s="24">
        <f>M9+M26+M59+M72+M77+M102</f>
        <v>0</v>
      </c>
      <c r="N8" s="25"/>
    </row>
    <row r="9">
      <c r="A9" s="1" t="s">
        <v>156</v>
      </c>
      <c r="C9" s="22" t="s">
        <v>1063</v>
      </c>
      <c r="E9" s="23" t="s">
        <v>1064</v>
      </c>
      <c r="L9" s="24">
        <f>SUMIFS(L10:L25,A10:A25,"P")</f>
        <v>0</v>
      </c>
      <c r="M9" s="24">
        <f>SUMIFS(M10:M25,A10:A25,"P")</f>
        <v>0</v>
      </c>
      <c r="N9" s="25"/>
    </row>
    <row r="10">
      <c r="A10" s="1" t="s">
        <v>159</v>
      </c>
      <c r="B10" s="1">
        <v>1</v>
      </c>
      <c r="C10" s="26" t="s">
        <v>1065</v>
      </c>
      <c r="D10" t="s">
        <v>157</v>
      </c>
      <c r="E10" s="27" t="s">
        <v>1066</v>
      </c>
      <c r="F10" s="28" t="s">
        <v>186</v>
      </c>
      <c r="G10" s="29">
        <v>935.41300000000001</v>
      </c>
      <c r="H10" s="28">
        <v>0</v>
      </c>
      <c r="I10" s="30">
        <f>ROUND(G10*H10,P4)</f>
        <v>0</v>
      </c>
      <c r="L10" s="31">
        <v>0</v>
      </c>
      <c r="M10" s="24">
        <f>ROUND(G10*L10,P4)</f>
        <v>0</v>
      </c>
      <c r="N10" s="25" t="s">
        <v>1067</v>
      </c>
      <c r="O10" s="32">
        <f>M10*AA10</f>
        <v>0</v>
      </c>
      <c r="P10" s="1">
        <v>3</v>
      </c>
      <c r="AA10" s="1">
        <f>IF(P10=1,$O$3,IF(P10=2,$O$4,$O$5))</f>
        <v>0</v>
      </c>
    </row>
    <row r="11">
      <c r="A11" s="1" t="s">
        <v>165</v>
      </c>
      <c r="E11" s="27" t="s">
        <v>188</v>
      </c>
    </row>
    <row r="12" ht="25.5">
      <c r="A12" s="1" t="s">
        <v>167</v>
      </c>
      <c r="E12" s="33" t="s">
        <v>1068</v>
      </c>
    </row>
    <row r="13" ht="89.25">
      <c r="A13" s="1" t="s">
        <v>168</v>
      </c>
      <c r="E13" s="27" t="s">
        <v>1069</v>
      </c>
    </row>
    <row r="14">
      <c r="A14" s="1" t="s">
        <v>159</v>
      </c>
      <c r="B14" s="1">
        <v>2</v>
      </c>
      <c r="C14" s="26" t="s">
        <v>1070</v>
      </c>
      <c r="D14" t="s">
        <v>157</v>
      </c>
      <c r="E14" s="27" t="s">
        <v>1071</v>
      </c>
      <c r="F14" s="28" t="s">
        <v>186</v>
      </c>
      <c r="G14" s="29">
        <v>353.964</v>
      </c>
      <c r="H14" s="28">
        <v>0</v>
      </c>
      <c r="I14" s="30">
        <f>ROUND(G14*H14,P4)</f>
        <v>0</v>
      </c>
      <c r="L14" s="31">
        <v>0</v>
      </c>
      <c r="M14" s="24">
        <f>ROUND(G14*L14,P4)</f>
        <v>0</v>
      </c>
      <c r="N14" s="25" t="s">
        <v>1067</v>
      </c>
      <c r="O14" s="32">
        <f>M14*AA14</f>
        <v>0</v>
      </c>
      <c r="P14" s="1">
        <v>3</v>
      </c>
      <c r="AA14" s="1">
        <f>IF(P14=1,$O$3,IF(P14=2,$O$4,$O$5))</f>
        <v>0</v>
      </c>
    </row>
    <row r="15">
      <c r="A15" s="1" t="s">
        <v>165</v>
      </c>
      <c r="E15" s="27" t="s">
        <v>188</v>
      </c>
    </row>
    <row r="16" ht="25.5">
      <c r="A16" s="1" t="s">
        <v>167</v>
      </c>
      <c r="E16" s="33" t="s">
        <v>1072</v>
      </c>
    </row>
    <row r="17" ht="89.25">
      <c r="A17" s="1" t="s">
        <v>168</v>
      </c>
      <c r="E17" s="27" t="s">
        <v>1073</v>
      </c>
    </row>
    <row r="18">
      <c r="A18" s="1" t="s">
        <v>159</v>
      </c>
      <c r="B18" s="1">
        <v>3</v>
      </c>
      <c r="C18" s="26" t="s">
        <v>1074</v>
      </c>
      <c r="D18" t="s">
        <v>157</v>
      </c>
      <c r="E18" s="27" t="s">
        <v>1075</v>
      </c>
      <c r="F18" s="28" t="s">
        <v>186</v>
      </c>
      <c r="G18" s="29">
        <v>197.80000000000001</v>
      </c>
      <c r="H18" s="28">
        <v>0</v>
      </c>
      <c r="I18" s="30">
        <f>ROUND(G18*H18,P4)</f>
        <v>0</v>
      </c>
      <c r="L18" s="31">
        <v>0</v>
      </c>
      <c r="M18" s="24">
        <f>ROUND(G18*L18,P4)</f>
        <v>0</v>
      </c>
      <c r="N18" s="25" t="s">
        <v>1067</v>
      </c>
      <c r="O18" s="32">
        <f>M18*AA18</f>
        <v>0</v>
      </c>
      <c r="P18" s="1">
        <v>3</v>
      </c>
      <c r="AA18" s="1">
        <f>IF(P18=1,$O$3,IF(P18=2,$O$4,$O$5))</f>
        <v>0</v>
      </c>
    </row>
    <row r="19">
      <c r="A19" s="1" t="s">
        <v>165</v>
      </c>
      <c r="E19" s="27" t="s">
        <v>188</v>
      </c>
    </row>
    <row r="20" ht="38.25">
      <c r="A20" s="1" t="s">
        <v>167</v>
      </c>
      <c r="E20" s="33" t="s">
        <v>1076</v>
      </c>
    </row>
    <row r="21" ht="89.25">
      <c r="A21" s="1" t="s">
        <v>168</v>
      </c>
      <c r="E21" s="27" t="s">
        <v>1069</v>
      </c>
    </row>
    <row r="22">
      <c r="A22" s="1" t="s">
        <v>159</v>
      </c>
      <c r="B22" s="1">
        <v>4</v>
      </c>
      <c r="C22" s="26" t="s">
        <v>1077</v>
      </c>
      <c r="D22" t="s">
        <v>157</v>
      </c>
      <c r="E22" s="27" t="s">
        <v>1078</v>
      </c>
      <c r="F22" s="28" t="s">
        <v>342</v>
      </c>
      <c r="G22" s="29">
        <v>219</v>
      </c>
      <c r="H22" s="28">
        <v>0</v>
      </c>
      <c r="I22" s="30">
        <f>ROUND(G22*H22,P4)</f>
        <v>0</v>
      </c>
      <c r="L22" s="31">
        <v>0</v>
      </c>
      <c r="M22" s="24">
        <f>ROUND(G22*L22,P4)</f>
        <v>0</v>
      </c>
      <c r="N22" s="25" t="s">
        <v>1067</v>
      </c>
      <c r="O22" s="32">
        <f>M22*AA22</f>
        <v>0</v>
      </c>
      <c r="P22" s="1">
        <v>3</v>
      </c>
      <c r="AA22" s="1">
        <f>IF(P22=1,$O$3,IF(P22=2,$O$4,$O$5))</f>
        <v>0</v>
      </c>
    </row>
    <row r="23">
      <c r="A23" s="1" t="s">
        <v>165</v>
      </c>
      <c r="E23" s="27" t="s">
        <v>1079</v>
      </c>
    </row>
    <row r="24" ht="38.25">
      <c r="A24" s="1" t="s">
        <v>167</v>
      </c>
      <c r="E24" s="33" t="s">
        <v>1080</v>
      </c>
    </row>
    <row r="25" ht="153">
      <c r="A25" s="1" t="s">
        <v>168</v>
      </c>
      <c r="E25" s="27" t="s">
        <v>1081</v>
      </c>
    </row>
    <row r="26">
      <c r="A26" s="1" t="s">
        <v>156</v>
      </c>
      <c r="C26" s="22" t="s">
        <v>1082</v>
      </c>
      <c r="E26" s="23" t="s">
        <v>1083</v>
      </c>
      <c r="L26" s="24">
        <f>SUMIFS(L27:L58,A27:A58,"P")</f>
        <v>0</v>
      </c>
      <c r="M26" s="24">
        <f>SUMIFS(M27:M58,A27:A58,"P")</f>
        <v>0</v>
      </c>
      <c r="N26" s="25"/>
    </row>
    <row r="27" ht="25.5">
      <c r="A27" s="1" t="s">
        <v>159</v>
      </c>
      <c r="B27" s="1">
        <v>5</v>
      </c>
      <c r="C27" s="26" t="s">
        <v>1084</v>
      </c>
      <c r="D27" t="s">
        <v>157</v>
      </c>
      <c r="E27" s="27" t="s">
        <v>1085</v>
      </c>
      <c r="F27" s="28" t="s">
        <v>199</v>
      </c>
      <c r="G27" s="29">
        <v>575.53700000000003</v>
      </c>
      <c r="H27" s="28">
        <v>0</v>
      </c>
      <c r="I27" s="30">
        <f>ROUND(G27*H27,P4)</f>
        <v>0</v>
      </c>
      <c r="L27" s="31">
        <v>0</v>
      </c>
      <c r="M27" s="24">
        <f>ROUND(G27*L27,P4)</f>
        <v>0</v>
      </c>
      <c r="N27" s="25" t="s">
        <v>1067</v>
      </c>
      <c r="O27" s="32">
        <f>M27*AA27</f>
        <v>0</v>
      </c>
      <c r="P27" s="1">
        <v>3</v>
      </c>
      <c r="AA27" s="1">
        <f>IF(P27=1,$O$3,IF(P27=2,$O$4,$O$5))</f>
        <v>0</v>
      </c>
    </row>
    <row r="28">
      <c r="A28" s="1" t="s">
        <v>165</v>
      </c>
      <c r="E28" s="27" t="s">
        <v>188</v>
      </c>
    </row>
    <row r="29" ht="25.5">
      <c r="A29" s="1" t="s">
        <v>167</v>
      </c>
      <c r="E29" s="33" t="s">
        <v>1086</v>
      </c>
    </row>
    <row r="30" ht="306">
      <c r="A30" s="1" t="s">
        <v>168</v>
      </c>
      <c r="E30" s="27" t="s">
        <v>1087</v>
      </c>
    </row>
    <row r="31" ht="25.5">
      <c r="A31" s="1" t="s">
        <v>159</v>
      </c>
      <c r="B31" s="1">
        <v>6</v>
      </c>
      <c r="C31" s="26" t="s">
        <v>1088</v>
      </c>
      <c r="D31" t="s">
        <v>157</v>
      </c>
      <c r="E31" s="27" t="s">
        <v>1089</v>
      </c>
      <c r="F31" s="28" t="s">
        <v>199</v>
      </c>
      <c r="G31" s="29">
        <v>310</v>
      </c>
      <c r="H31" s="28">
        <v>0</v>
      </c>
      <c r="I31" s="30">
        <f>ROUND(G31*H31,P4)</f>
        <v>0</v>
      </c>
      <c r="L31" s="31">
        <v>0</v>
      </c>
      <c r="M31" s="24">
        <f>ROUND(G31*L31,P4)</f>
        <v>0</v>
      </c>
      <c r="N31" s="25" t="s">
        <v>1067</v>
      </c>
      <c r="O31" s="32">
        <f>M31*AA31</f>
        <v>0</v>
      </c>
      <c r="P31" s="1">
        <v>3</v>
      </c>
      <c r="AA31" s="1">
        <f>IF(P31=1,$O$3,IF(P31=2,$O$4,$O$5))</f>
        <v>0</v>
      </c>
    </row>
    <row r="32">
      <c r="A32" s="1" t="s">
        <v>165</v>
      </c>
      <c r="E32" s="27" t="s">
        <v>188</v>
      </c>
    </row>
    <row r="33" ht="25.5">
      <c r="A33" s="1" t="s">
        <v>167</v>
      </c>
      <c r="E33" s="33" t="s">
        <v>1090</v>
      </c>
    </row>
    <row r="34" ht="114.75">
      <c r="A34" s="1" t="s">
        <v>168</v>
      </c>
      <c r="E34" s="27" t="s">
        <v>1091</v>
      </c>
    </row>
    <row r="35">
      <c r="A35" s="1" t="s">
        <v>159</v>
      </c>
      <c r="B35" s="1">
        <v>7</v>
      </c>
      <c r="C35" s="26" t="s">
        <v>1092</v>
      </c>
      <c r="D35" t="s">
        <v>157</v>
      </c>
      <c r="E35" s="27" t="s">
        <v>1093</v>
      </c>
      <c r="F35" s="28" t="s">
        <v>1094</v>
      </c>
      <c r="G35" s="29">
        <v>166.667</v>
      </c>
      <c r="H35" s="28">
        <v>0</v>
      </c>
      <c r="I35" s="30">
        <f>ROUND(G35*H35,P4)</f>
        <v>0</v>
      </c>
      <c r="L35" s="31">
        <v>0</v>
      </c>
      <c r="M35" s="24">
        <f>ROUND(G35*L35,P4)</f>
        <v>0</v>
      </c>
      <c r="N35" s="25" t="s">
        <v>1067</v>
      </c>
      <c r="O35" s="32">
        <f>M35*AA35</f>
        <v>0</v>
      </c>
      <c r="P35" s="1">
        <v>3</v>
      </c>
      <c r="AA35" s="1">
        <f>IF(P35=1,$O$3,IF(P35=2,$O$4,$O$5))</f>
        <v>0</v>
      </c>
    </row>
    <row r="36">
      <c r="A36" s="1" t="s">
        <v>165</v>
      </c>
      <c r="E36" s="27" t="s">
        <v>188</v>
      </c>
    </row>
    <row r="37" ht="25.5">
      <c r="A37" s="1" t="s">
        <v>167</v>
      </c>
      <c r="E37" s="33" t="s">
        <v>1095</v>
      </c>
    </row>
    <row r="38" ht="140.25">
      <c r="A38" s="1" t="s">
        <v>168</v>
      </c>
      <c r="E38" s="27" t="s">
        <v>1096</v>
      </c>
    </row>
    <row r="39">
      <c r="A39" s="1" t="s">
        <v>159</v>
      </c>
      <c r="B39" s="1">
        <v>8</v>
      </c>
      <c r="C39" s="26" t="s">
        <v>1097</v>
      </c>
      <c r="D39" t="s">
        <v>157</v>
      </c>
      <c r="E39" s="27" t="s">
        <v>1098</v>
      </c>
      <c r="F39" s="28" t="s">
        <v>1099</v>
      </c>
      <c r="G39" s="29">
        <v>295</v>
      </c>
      <c r="H39" s="28">
        <v>0</v>
      </c>
      <c r="I39" s="30">
        <f>ROUND(G39*H39,P4)</f>
        <v>0</v>
      </c>
      <c r="L39" s="31">
        <v>0</v>
      </c>
      <c r="M39" s="24">
        <f>ROUND(G39*L39,P4)</f>
        <v>0</v>
      </c>
      <c r="N39" s="25" t="s">
        <v>1067</v>
      </c>
      <c r="O39" s="32">
        <f>M39*AA39</f>
        <v>0</v>
      </c>
      <c r="P39" s="1">
        <v>3</v>
      </c>
      <c r="AA39" s="1">
        <f>IF(P39=1,$O$3,IF(P39=2,$O$4,$O$5))</f>
        <v>0</v>
      </c>
    </row>
    <row r="40">
      <c r="A40" s="1" t="s">
        <v>165</v>
      </c>
      <c r="E40" s="27" t="s">
        <v>188</v>
      </c>
    </row>
    <row r="41" ht="38.25">
      <c r="A41" s="1" t="s">
        <v>167</v>
      </c>
      <c r="E41" s="33" t="s">
        <v>1100</v>
      </c>
    </row>
    <row r="42" ht="140.25">
      <c r="A42" s="1" t="s">
        <v>168</v>
      </c>
      <c r="E42" s="27" t="s">
        <v>1101</v>
      </c>
    </row>
    <row r="43" ht="25.5">
      <c r="A43" s="1" t="s">
        <v>159</v>
      </c>
      <c r="B43" s="1">
        <v>9</v>
      </c>
      <c r="C43" s="26" t="s">
        <v>1102</v>
      </c>
      <c r="D43" t="s">
        <v>157</v>
      </c>
      <c r="E43" s="27" t="s">
        <v>1103</v>
      </c>
      <c r="F43" s="28" t="s">
        <v>199</v>
      </c>
      <c r="G43" s="29">
        <v>177</v>
      </c>
      <c r="H43" s="28">
        <v>0</v>
      </c>
      <c r="I43" s="30">
        <f>ROUND(G43*H43,P4)</f>
        <v>0</v>
      </c>
      <c r="L43" s="31">
        <v>0</v>
      </c>
      <c r="M43" s="24">
        <f>ROUND(G43*L43,P4)</f>
        <v>0</v>
      </c>
      <c r="N43" s="25" t="s">
        <v>1067</v>
      </c>
      <c r="O43" s="32">
        <f>M43*AA43</f>
        <v>0</v>
      </c>
      <c r="P43" s="1">
        <v>3</v>
      </c>
      <c r="AA43" s="1">
        <f>IF(P43=1,$O$3,IF(P43=2,$O$4,$O$5))</f>
        <v>0</v>
      </c>
    </row>
    <row r="44">
      <c r="A44" s="1" t="s">
        <v>165</v>
      </c>
      <c r="E44" s="27" t="s">
        <v>188</v>
      </c>
    </row>
    <row r="45" ht="25.5">
      <c r="A45" s="1" t="s">
        <v>167</v>
      </c>
      <c r="E45" s="33" t="s">
        <v>1104</v>
      </c>
    </row>
    <row r="46" ht="178.5">
      <c r="A46" s="1" t="s">
        <v>168</v>
      </c>
      <c r="E46" s="27" t="s">
        <v>1105</v>
      </c>
    </row>
    <row r="47" ht="25.5">
      <c r="A47" s="1" t="s">
        <v>159</v>
      </c>
      <c r="B47" s="1">
        <v>10</v>
      </c>
      <c r="C47" s="26" t="s">
        <v>1106</v>
      </c>
      <c r="D47" t="s">
        <v>157</v>
      </c>
      <c r="E47" s="27" t="s">
        <v>1107</v>
      </c>
      <c r="F47" s="28" t="s">
        <v>199</v>
      </c>
      <c r="G47" s="29">
        <v>99.694000000000003</v>
      </c>
      <c r="H47" s="28">
        <v>0</v>
      </c>
      <c r="I47" s="30">
        <f>ROUND(G47*H47,P4)</f>
        <v>0</v>
      </c>
      <c r="L47" s="31">
        <v>0</v>
      </c>
      <c r="M47" s="24">
        <f>ROUND(G47*L47,P4)</f>
        <v>0</v>
      </c>
      <c r="N47" s="25" t="s">
        <v>1067</v>
      </c>
      <c r="O47" s="32">
        <f>M47*AA47</f>
        <v>0</v>
      </c>
      <c r="P47" s="1">
        <v>3</v>
      </c>
      <c r="AA47" s="1">
        <f>IF(P47=1,$O$3,IF(P47=2,$O$4,$O$5))</f>
        <v>0</v>
      </c>
    </row>
    <row r="48">
      <c r="A48" s="1" t="s">
        <v>165</v>
      </c>
      <c r="E48" s="27" t="s">
        <v>188</v>
      </c>
    </row>
    <row r="49" ht="38.25">
      <c r="A49" s="1" t="s">
        <v>167</v>
      </c>
      <c r="E49" s="33" t="s">
        <v>1108</v>
      </c>
    </row>
    <row r="50" ht="178.5">
      <c r="A50" s="1" t="s">
        <v>168</v>
      </c>
      <c r="E50" s="27" t="s">
        <v>1109</v>
      </c>
    </row>
    <row r="51">
      <c r="A51" s="1" t="s">
        <v>159</v>
      </c>
      <c r="B51" s="1">
        <v>11</v>
      </c>
      <c r="C51" s="26" t="s">
        <v>1110</v>
      </c>
      <c r="D51" t="s">
        <v>157</v>
      </c>
      <c r="E51" s="27" t="s">
        <v>1111</v>
      </c>
      <c r="F51" s="28" t="s">
        <v>199</v>
      </c>
      <c r="G51" s="29">
        <v>575.53700000000003</v>
      </c>
      <c r="H51" s="28">
        <v>0</v>
      </c>
      <c r="I51" s="30">
        <f>ROUND(G51*H51,P4)</f>
        <v>0</v>
      </c>
      <c r="L51" s="31">
        <v>0</v>
      </c>
      <c r="M51" s="24">
        <f>ROUND(G51*L51,P4)</f>
        <v>0</v>
      </c>
      <c r="N51" s="25" t="s">
        <v>1067</v>
      </c>
      <c r="O51" s="32">
        <f>M51*AA51</f>
        <v>0</v>
      </c>
      <c r="P51" s="1">
        <v>3</v>
      </c>
      <c r="AA51" s="1">
        <f>IF(P51=1,$O$3,IF(P51=2,$O$4,$O$5))</f>
        <v>0</v>
      </c>
    </row>
    <row r="52">
      <c r="A52" s="1" t="s">
        <v>165</v>
      </c>
      <c r="E52" s="27" t="s">
        <v>1112</v>
      </c>
    </row>
    <row r="53" ht="25.5">
      <c r="A53" s="1" t="s">
        <v>167</v>
      </c>
      <c r="E53" s="33" t="s">
        <v>1113</v>
      </c>
    </row>
    <row r="54" ht="191.25">
      <c r="A54" s="1" t="s">
        <v>168</v>
      </c>
      <c r="E54" s="27" t="s">
        <v>1114</v>
      </c>
    </row>
    <row r="55">
      <c r="A55" s="1" t="s">
        <v>159</v>
      </c>
      <c r="B55" s="1">
        <v>12</v>
      </c>
      <c r="C55" s="26" t="s">
        <v>1115</v>
      </c>
      <c r="D55" t="s">
        <v>157</v>
      </c>
      <c r="E55" s="27" t="s">
        <v>1116</v>
      </c>
      <c r="F55" s="28" t="s">
        <v>199</v>
      </c>
      <c r="G55" s="29">
        <v>10</v>
      </c>
      <c r="H55" s="28">
        <v>0</v>
      </c>
      <c r="I55" s="30">
        <f>ROUND(G55*H55,P4)</f>
        <v>0</v>
      </c>
      <c r="L55" s="31">
        <v>0</v>
      </c>
      <c r="M55" s="24">
        <f>ROUND(G55*L55,P4)</f>
        <v>0</v>
      </c>
      <c r="N55" s="25" t="s">
        <v>1067</v>
      </c>
      <c r="O55" s="32">
        <f>M55*AA55</f>
        <v>0</v>
      </c>
      <c r="P55" s="1">
        <v>3</v>
      </c>
      <c r="AA55" s="1">
        <f>IF(P55=1,$O$3,IF(P55=2,$O$4,$O$5))</f>
        <v>0</v>
      </c>
    </row>
    <row r="56">
      <c r="A56" s="1" t="s">
        <v>165</v>
      </c>
      <c r="E56" s="27" t="s">
        <v>188</v>
      </c>
    </row>
    <row r="57" ht="25.5">
      <c r="A57" s="1" t="s">
        <v>167</v>
      </c>
      <c r="E57" s="33" t="s">
        <v>1117</v>
      </c>
    </row>
    <row r="58" ht="140.25">
      <c r="A58" s="1" t="s">
        <v>168</v>
      </c>
      <c r="E58" s="27" t="s">
        <v>1118</v>
      </c>
    </row>
    <row r="59">
      <c r="A59" s="1" t="s">
        <v>156</v>
      </c>
      <c r="C59" s="22" t="s">
        <v>1119</v>
      </c>
      <c r="E59" s="23" t="s">
        <v>1120</v>
      </c>
      <c r="L59" s="24">
        <f>SUMIFS(L60:L71,A60:A71,"P")</f>
        <v>0</v>
      </c>
      <c r="M59" s="24">
        <f>SUMIFS(M60:M71,A60:A71,"P")</f>
        <v>0</v>
      </c>
      <c r="N59" s="25"/>
    </row>
    <row r="60">
      <c r="A60" s="1" t="s">
        <v>159</v>
      </c>
      <c r="B60" s="1">
        <v>13</v>
      </c>
      <c r="C60" s="26" t="s">
        <v>1121</v>
      </c>
      <c r="D60" t="s">
        <v>157</v>
      </c>
      <c r="E60" s="27" t="s">
        <v>1122</v>
      </c>
      <c r="F60" s="28" t="s">
        <v>196</v>
      </c>
      <c r="G60" s="29">
        <v>40</v>
      </c>
      <c r="H60" s="28">
        <v>0</v>
      </c>
      <c r="I60" s="30">
        <f>ROUND(G60*H60,P4)</f>
        <v>0</v>
      </c>
      <c r="L60" s="31">
        <v>0</v>
      </c>
      <c r="M60" s="24">
        <f>ROUND(G60*L60,P4)</f>
        <v>0</v>
      </c>
      <c r="N60" s="25" t="s">
        <v>1067</v>
      </c>
      <c r="O60" s="32">
        <f>M60*AA60</f>
        <v>0</v>
      </c>
      <c r="P60" s="1">
        <v>3</v>
      </c>
      <c r="AA60" s="1">
        <f>IF(P60=1,$O$3,IF(P60=2,$O$4,$O$5))</f>
        <v>0</v>
      </c>
    </row>
    <row r="61">
      <c r="A61" s="1" t="s">
        <v>165</v>
      </c>
      <c r="E61" s="27" t="s">
        <v>188</v>
      </c>
    </row>
    <row r="62" ht="51">
      <c r="A62" s="1" t="s">
        <v>167</v>
      </c>
      <c r="E62" s="33" t="s">
        <v>1123</v>
      </c>
    </row>
    <row r="63" ht="255">
      <c r="A63" s="1" t="s">
        <v>168</v>
      </c>
      <c r="E63" s="27" t="s">
        <v>1124</v>
      </c>
    </row>
    <row r="64">
      <c r="A64" s="1" t="s">
        <v>159</v>
      </c>
      <c r="B64" s="1">
        <v>14</v>
      </c>
      <c r="C64" s="26" t="s">
        <v>1125</v>
      </c>
      <c r="D64" t="s">
        <v>157</v>
      </c>
      <c r="E64" s="27" t="s">
        <v>1126</v>
      </c>
      <c r="F64" s="28" t="s">
        <v>199</v>
      </c>
      <c r="G64" s="29">
        <v>717.53700000000003</v>
      </c>
      <c r="H64" s="28">
        <v>0</v>
      </c>
      <c r="I64" s="30">
        <f>ROUND(G64*H64,P4)</f>
        <v>0</v>
      </c>
      <c r="L64" s="31">
        <v>0</v>
      </c>
      <c r="M64" s="24">
        <f>ROUND(G64*L64,P4)</f>
        <v>0</v>
      </c>
      <c r="N64" s="25" t="s">
        <v>1067</v>
      </c>
      <c r="O64" s="32">
        <f>M64*AA64</f>
        <v>0</v>
      </c>
      <c r="P64" s="1">
        <v>3</v>
      </c>
      <c r="AA64" s="1">
        <f>IF(P64=1,$O$3,IF(P64=2,$O$4,$O$5))</f>
        <v>0</v>
      </c>
    </row>
    <row r="65">
      <c r="A65" s="1" t="s">
        <v>165</v>
      </c>
      <c r="E65" s="27" t="s">
        <v>188</v>
      </c>
    </row>
    <row r="66" ht="25.5">
      <c r="A66" s="1" t="s">
        <v>167</v>
      </c>
      <c r="E66" s="33" t="s">
        <v>1127</v>
      </c>
    </row>
    <row r="67" ht="165.75">
      <c r="A67" s="1" t="s">
        <v>168</v>
      </c>
      <c r="E67" s="27" t="s">
        <v>1128</v>
      </c>
    </row>
    <row r="68">
      <c r="A68" s="1" t="s">
        <v>159</v>
      </c>
      <c r="B68" s="1">
        <v>15</v>
      </c>
      <c r="C68" s="26" t="s">
        <v>1129</v>
      </c>
      <c r="D68" t="s">
        <v>157</v>
      </c>
      <c r="E68" s="27" t="s">
        <v>1130</v>
      </c>
      <c r="F68" s="28" t="s">
        <v>196</v>
      </c>
      <c r="G68" s="29">
        <v>53</v>
      </c>
      <c r="H68" s="28">
        <v>0</v>
      </c>
      <c r="I68" s="30">
        <f>ROUND(G68*H68,P4)</f>
        <v>0</v>
      </c>
      <c r="L68" s="31">
        <v>0</v>
      </c>
      <c r="M68" s="24">
        <f>ROUND(G68*L68,P4)</f>
        <v>0</v>
      </c>
      <c r="N68" s="25" t="s">
        <v>1067</v>
      </c>
      <c r="O68" s="32">
        <f>M68*AA68</f>
        <v>0</v>
      </c>
      <c r="P68" s="1">
        <v>3</v>
      </c>
      <c r="AA68" s="1">
        <f>IF(P68=1,$O$3,IF(P68=2,$O$4,$O$5))</f>
        <v>0</v>
      </c>
    </row>
    <row r="69">
      <c r="A69" s="1" t="s">
        <v>165</v>
      </c>
      <c r="E69" s="27" t="s">
        <v>1112</v>
      </c>
    </row>
    <row r="70" ht="38.25">
      <c r="A70" s="1" t="s">
        <v>167</v>
      </c>
      <c r="E70" s="33" t="s">
        <v>1131</v>
      </c>
    </row>
    <row r="71" ht="102">
      <c r="A71" s="1" t="s">
        <v>168</v>
      </c>
      <c r="E71" s="27" t="s">
        <v>1132</v>
      </c>
    </row>
    <row r="72">
      <c r="A72" s="1" t="s">
        <v>156</v>
      </c>
      <c r="C72" s="22" t="s">
        <v>1133</v>
      </c>
      <c r="E72" s="23" t="s">
        <v>1134</v>
      </c>
      <c r="L72" s="24">
        <f>SUMIFS(L73:L76,A73:A76,"P")</f>
        <v>0</v>
      </c>
      <c r="M72" s="24">
        <f>SUMIFS(M73:M76,A73:A76,"P")</f>
        <v>0</v>
      </c>
      <c r="N72" s="25"/>
    </row>
    <row r="73" ht="25.5">
      <c r="A73" s="1" t="s">
        <v>159</v>
      </c>
      <c r="B73" s="1">
        <v>16</v>
      </c>
      <c r="C73" s="26" t="s">
        <v>1135</v>
      </c>
      <c r="D73" t="s">
        <v>157</v>
      </c>
      <c r="E73" s="27" t="s">
        <v>1136</v>
      </c>
      <c r="F73" s="28" t="s">
        <v>196</v>
      </c>
      <c r="G73" s="29">
        <v>2</v>
      </c>
      <c r="H73" s="28">
        <v>0</v>
      </c>
      <c r="I73" s="30">
        <f>ROUND(G73*H73,P4)</f>
        <v>0</v>
      </c>
      <c r="L73" s="31">
        <v>0</v>
      </c>
      <c r="M73" s="24">
        <f>ROUND(G73*L73,P4)</f>
        <v>0</v>
      </c>
      <c r="N73" s="25" t="s">
        <v>1067</v>
      </c>
      <c r="O73" s="32">
        <f>M73*AA73</f>
        <v>0</v>
      </c>
      <c r="P73" s="1">
        <v>3</v>
      </c>
      <c r="AA73" s="1">
        <f>IF(P73=1,$O$3,IF(P73=2,$O$4,$O$5))</f>
        <v>0</v>
      </c>
    </row>
    <row r="74">
      <c r="A74" s="1" t="s">
        <v>165</v>
      </c>
      <c r="E74" s="27" t="s">
        <v>1137</v>
      </c>
    </row>
    <row r="75" ht="38.25">
      <c r="A75" s="1" t="s">
        <v>167</v>
      </c>
      <c r="E75" s="33" t="s">
        <v>1138</v>
      </c>
    </row>
    <row r="76" ht="191.25">
      <c r="A76" s="1" t="s">
        <v>168</v>
      </c>
      <c r="E76" s="27" t="s">
        <v>1139</v>
      </c>
    </row>
    <row r="77">
      <c r="A77" s="1" t="s">
        <v>156</v>
      </c>
      <c r="C77" s="22" t="s">
        <v>1140</v>
      </c>
      <c r="E77" s="23" t="s">
        <v>1141</v>
      </c>
      <c r="L77" s="24">
        <f>SUMIFS(L78:L101,A78:A101,"P")</f>
        <v>0</v>
      </c>
      <c r="M77" s="24">
        <f>SUMIFS(M78:M101,A78:A101,"P")</f>
        <v>0</v>
      </c>
      <c r="N77" s="25"/>
    </row>
    <row r="78" ht="25.5">
      <c r="A78" s="1" t="s">
        <v>159</v>
      </c>
      <c r="B78" s="1">
        <v>17</v>
      </c>
      <c r="C78" s="26" t="s">
        <v>1142</v>
      </c>
      <c r="D78" t="s">
        <v>157</v>
      </c>
      <c r="E78" s="27" t="s">
        <v>1143</v>
      </c>
      <c r="F78" s="28" t="s">
        <v>199</v>
      </c>
      <c r="G78" s="29">
        <v>486</v>
      </c>
      <c r="H78" s="28">
        <v>0</v>
      </c>
      <c r="I78" s="30">
        <f>ROUND(G78*H78,P4)</f>
        <v>0</v>
      </c>
      <c r="L78" s="31">
        <v>0</v>
      </c>
      <c r="M78" s="24">
        <f>ROUND(G78*L78,P4)</f>
        <v>0</v>
      </c>
      <c r="N78" s="25" t="s">
        <v>1067</v>
      </c>
      <c r="O78" s="32">
        <f>M78*AA78</f>
        <v>0</v>
      </c>
      <c r="P78" s="1">
        <v>3</v>
      </c>
      <c r="AA78" s="1">
        <f>IF(P78=1,$O$3,IF(P78=2,$O$4,$O$5))</f>
        <v>0</v>
      </c>
    </row>
    <row r="79">
      <c r="A79" s="1" t="s">
        <v>165</v>
      </c>
      <c r="E79" s="27" t="s">
        <v>188</v>
      </c>
    </row>
    <row r="80" ht="25.5">
      <c r="A80" s="1" t="s">
        <v>167</v>
      </c>
      <c r="E80" s="33" t="s">
        <v>1144</v>
      </c>
    </row>
    <row r="81" ht="191.25">
      <c r="A81" s="1" t="s">
        <v>168</v>
      </c>
      <c r="E81" s="27" t="s">
        <v>1145</v>
      </c>
    </row>
    <row r="82" ht="25.5">
      <c r="A82" s="1" t="s">
        <v>159</v>
      </c>
      <c r="B82" s="1">
        <v>18</v>
      </c>
      <c r="C82" s="26" t="s">
        <v>1146</v>
      </c>
      <c r="D82" t="s">
        <v>157</v>
      </c>
      <c r="E82" s="27" t="s">
        <v>1147</v>
      </c>
      <c r="F82" s="28" t="s">
        <v>804</v>
      </c>
      <c r="G82" s="29">
        <v>1824.3320000000001</v>
      </c>
      <c r="H82" s="28">
        <v>0</v>
      </c>
      <c r="I82" s="30">
        <f>ROUND(G82*H82,P4)</f>
        <v>0</v>
      </c>
      <c r="L82" s="31">
        <v>0</v>
      </c>
      <c r="M82" s="24">
        <f>ROUND(G82*L82,P4)</f>
        <v>0</v>
      </c>
      <c r="N82" s="25" t="s">
        <v>1067</v>
      </c>
      <c r="O82" s="32">
        <f>M82*AA82</f>
        <v>0</v>
      </c>
      <c r="P82" s="1">
        <v>3</v>
      </c>
      <c r="AA82" s="1">
        <f>IF(P82=1,$O$3,IF(P82=2,$O$4,$O$5))</f>
        <v>0</v>
      </c>
    </row>
    <row r="83">
      <c r="A83" s="1" t="s">
        <v>165</v>
      </c>
      <c r="E83" s="27" t="s">
        <v>188</v>
      </c>
    </row>
    <row r="84" ht="25.5">
      <c r="A84" s="1" t="s">
        <v>167</v>
      </c>
      <c r="E84" s="33" t="s">
        <v>1148</v>
      </c>
    </row>
    <row r="85" ht="102">
      <c r="A85" s="1" t="s">
        <v>168</v>
      </c>
      <c r="E85" s="27" t="s">
        <v>1149</v>
      </c>
    </row>
    <row r="86" ht="25.5">
      <c r="A86" s="1" t="s">
        <v>159</v>
      </c>
      <c r="B86" s="1">
        <v>19</v>
      </c>
      <c r="C86" s="26" t="s">
        <v>1150</v>
      </c>
      <c r="D86" t="s">
        <v>157</v>
      </c>
      <c r="E86" s="27" t="s">
        <v>1151</v>
      </c>
      <c r="F86" s="28" t="s">
        <v>199</v>
      </c>
      <c r="G86" s="29">
        <v>90</v>
      </c>
      <c r="H86" s="28">
        <v>0</v>
      </c>
      <c r="I86" s="30">
        <f>ROUND(G86*H86,P4)</f>
        <v>0</v>
      </c>
      <c r="L86" s="31">
        <v>0</v>
      </c>
      <c r="M86" s="24">
        <f>ROUND(G86*L86,P4)</f>
        <v>0</v>
      </c>
      <c r="N86" s="25" t="s">
        <v>1067</v>
      </c>
      <c r="O86" s="32">
        <f>M86*AA86</f>
        <v>0</v>
      </c>
      <c r="P86" s="1">
        <v>3</v>
      </c>
      <c r="AA86" s="1">
        <f>IF(P86=1,$O$3,IF(P86=2,$O$4,$O$5))</f>
        <v>0</v>
      </c>
    </row>
    <row r="87">
      <c r="A87" s="1" t="s">
        <v>165</v>
      </c>
      <c r="E87" s="27" t="s">
        <v>188</v>
      </c>
    </row>
    <row r="88" ht="25.5">
      <c r="A88" s="1" t="s">
        <v>167</v>
      </c>
      <c r="E88" s="33" t="s">
        <v>1152</v>
      </c>
    </row>
    <row r="89" ht="191.25">
      <c r="A89" s="1" t="s">
        <v>168</v>
      </c>
      <c r="E89" s="27" t="s">
        <v>1153</v>
      </c>
    </row>
    <row r="90" ht="25.5">
      <c r="A90" s="1" t="s">
        <v>159</v>
      </c>
      <c r="B90" s="1">
        <v>20</v>
      </c>
      <c r="C90" s="26" t="s">
        <v>1154</v>
      </c>
      <c r="D90" t="s">
        <v>157</v>
      </c>
      <c r="E90" s="27" t="s">
        <v>1155</v>
      </c>
      <c r="F90" s="28" t="s">
        <v>804</v>
      </c>
      <c r="G90" s="29">
        <v>325.62</v>
      </c>
      <c r="H90" s="28">
        <v>0</v>
      </c>
      <c r="I90" s="30">
        <f>ROUND(G90*H90,P4)</f>
        <v>0</v>
      </c>
      <c r="L90" s="31">
        <v>0</v>
      </c>
      <c r="M90" s="24">
        <f>ROUND(G90*L90,P4)</f>
        <v>0</v>
      </c>
      <c r="N90" s="25" t="s">
        <v>1067</v>
      </c>
      <c r="O90" s="32">
        <f>M90*AA90</f>
        <v>0</v>
      </c>
      <c r="P90" s="1">
        <v>3</v>
      </c>
      <c r="AA90" s="1">
        <f>IF(P90=1,$O$3,IF(P90=2,$O$4,$O$5))</f>
        <v>0</v>
      </c>
    </row>
    <row r="91">
      <c r="A91" s="1" t="s">
        <v>165</v>
      </c>
      <c r="E91" s="27" t="s">
        <v>188</v>
      </c>
    </row>
    <row r="92" ht="25.5">
      <c r="A92" s="1" t="s">
        <v>167</v>
      </c>
      <c r="E92" s="33" t="s">
        <v>1156</v>
      </c>
    </row>
    <row r="93" ht="102">
      <c r="A93" s="1" t="s">
        <v>168</v>
      </c>
      <c r="E93" s="27" t="s">
        <v>1149</v>
      </c>
    </row>
    <row r="94" ht="25.5">
      <c r="A94" s="1" t="s">
        <v>159</v>
      </c>
      <c r="B94" s="1">
        <v>21</v>
      </c>
      <c r="C94" s="26" t="s">
        <v>1157</v>
      </c>
      <c r="D94" t="s">
        <v>157</v>
      </c>
      <c r="E94" s="27" t="s">
        <v>1158</v>
      </c>
      <c r="F94" s="28" t="s">
        <v>186</v>
      </c>
      <c r="G94" s="29">
        <v>907.60000000000002</v>
      </c>
      <c r="H94" s="28">
        <v>0</v>
      </c>
      <c r="I94" s="30">
        <f>ROUND(G94*H94,P4)</f>
        <v>0</v>
      </c>
      <c r="L94" s="31">
        <v>0</v>
      </c>
      <c r="M94" s="24">
        <f>ROUND(G94*L94,P4)</f>
        <v>0</v>
      </c>
      <c r="N94" s="25" t="s">
        <v>406</v>
      </c>
      <c r="O94" s="32">
        <f>M94*AA94</f>
        <v>0</v>
      </c>
      <c r="P94" s="1">
        <v>3</v>
      </c>
      <c r="AA94" s="1">
        <f>IF(P94=1,$O$3,IF(P94=2,$O$4,$O$5))</f>
        <v>0</v>
      </c>
    </row>
    <row r="95">
      <c r="A95" s="1" t="s">
        <v>165</v>
      </c>
      <c r="E95" s="27" t="s">
        <v>1159</v>
      </c>
    </row>
    <row r="96" ht="25.5">
      <c r="A96" s="1" t="s">
        <v>167</v>
      </c>
      <c r="E96" s="33" t="s">
        <v>1160</v>
      </c>
    </row>
    <row r="97" ht="178.5">
      <c r="A97" s="1" t="s">
        <v>168</v>
      </c>
      <c r="E97" s="27" t="s">
        <v>1161</v>
      </c>
    </row>
    <row r="98">
      <c r="A98" s="1" t="s">
        <v>159</v>
      </c>
      <c r="B98" s="1">
        <v>22</v>
      </c>
      <c r="C98" s="26" t="s">
        <v>1162</v>
      </c>
      <c r="D98" t="s">
        <v>157</v>
      </c>
      <c r="E98" s="27" t="s">
        <v>1163</v>
      </c>
      <c r="F98" s="28" t="s">
        <v>186</v>
      </c>
      <c r="G98" s="29">
        <v>30</v>
      </c>
      <c r="H98" s="28">
        <v>0</v>
      </c>
      <c r="I98" s="30">
        <f>ROUND(G98*H98,P4)</f>
        <v>0</v>
      </c>
      <c r="L98" s="31">
        <v>0</v>
      </c>
      <c r="M98" s="24">
        <f>ROUND(G98*L98,P4)</f>
        <v>0</v>
      </c>
      <c r="N98" s="25" t="s">
        <v>406</v>
      </c>
      <c r="O98" s="32">
        <f>M98*AA98</f>
        <v>0</v>
      </c>
      <c r="P98" s="1">
        <v>3</v>
      </c>
      <c r="AA98" s="1">
        <f>IF(P98=1,$O$3,IF(P98=2,$O$4,$O$5))</f>
        <v>0</v>
      </c>
    </row>
    <row r="99">
      <c r="A99" s="1" t="s">
        <v>165</v>
      </c>
      <c r="E99" s="27" t="s">
        <v>188</v>
      </c>
    </row>
    <row r="100" ht="38.25">
      <c r="A100" s="1" t="s">
        <v>167</v>
      </c>
      <c r="E100" s="33" t="s">
        <v>1164</v>
      </c>
    </row>
    <row r="101" ht="178.5">
      <c r="A101" s="1" t="s">
        <v>168</v>
      </c>
      <c r="E101" s="27" t="s">
        <v>1161</v>
      </c>
    </row>
    <row r="102">
      <c r="A102" s="1" t="s">
        <v>156</v>
      </c>
      <c r="C102" s="22" t="s">
        <v>946</v>
      </c>
      <c r="E102" s="23" t="s">
        <v>947</v>
      </c>
      <c r="L102" s="24">
        <f>SUMIFS(L103:L126,A103:A126,"P")</f>
        <v>0</v>
      </c>
      <c r="M102" s="24">
        <f>SUMIFS(M103:M126,A103:A126,"P")</f>
        <v>0</v>
      </c>
      <c r="N102" s="25"/>
    </row>
    <row r="103" ht="25.5">
      <c r="A103" s="1" t="s">
        <v>159</v>
      </c>
      <c r="B103" s="1">
        <v>23</v>
      </c>
      <c r="C103" s="26" t="s">
        <v>1165</v>
      </c>
      <c r="D103" t="s">
        <v>1166</v>
      </c>
      <c r="E103" s="27" t="s">
        <v>1167</v>
      </c>
      <c r="F103" s="28" t="s">
        <v>163</v>
      </c>
      <c r="G103" s="29">
        <v>336.39299999999997</v>
      </c>
      <c r="H103" s="28">
        <v>0</v>
      </c>
      <c r="I103" s="30">
        <f>ROUND(G103*H103,P4)</f>
        <v>0</v>
      </c>
      <c r="L103" s="31">
        <v>0</v>
      </c>
      <c r="M103" s="24">
        <f>ROUND(G103*L103,P4)</f>
        <v>0</v>
      </c>
      <c r="N103" s="25" t="s">
        <v>164</v>
      </c>
      <c r="O103" s="32">
        <f>M103*AA103</f>
        <v>0</v>
      </c>
      <c r="P103" s="1">
        <v>3</v>
      </c>
      <c r="AA103" s="1">
        <f>IF(P103=1,$O$3,IF(P103=2,$O$4,$O$5))</f>
        <v>0</v>
      </c>
    </row>
    <row r="104">
      <c r="A104" s="1" t="s">
        <v>165</v>
      </c>
      <c r="E104" s="27" t="s">
        <v>166</v>
      </c>
    </row>
    <row r="105" ht="25.5">
      <c r="A105" s="1" t="s">
        <v>167</v>
      </c>
      <c r="E105" s="33" t="s">
        <v>1168</v>
      </c>
    </row>
    <row r="106" ht="153">
      <c r="A106" s="1" t="s">
        <v>168</v>
      </c>
      <c r="E106" s="27" t="s">
        <v>169</v>
      </c>
    </row>
    <row r="107" ht="25.5">
      <c r="A107" s="1" t="s">
        <v>159</v>
      </c>
      <c r="B107" s="1">
        <v>24</v>
      </c>
      <c r="C107" s="26" t="s">
        <v>1169</v>
      </c>
      <c r="D107" t="s">
        <v>1170</v>
      </c>
      <c r="E107" s="27" t="s">
        <v>1171</v>
      </c>
      <c r="F107" s="28" t="s">
        <v>163</v>
      </c>
      <c r="G107" s="29">
        <v>21.488</v>
      </c>
      <c r="H107" s="28">
        <v>0</v>
      </c>
      <c r="I107" s="30">
        <f>ROUND(G107*H107,P4)</f>
        <v>0</v>
      </c>
      <c r="L107" s="31">
        <v>0</v>
      </c>
      <c r="M107" s="24">
        <f>ROUND(G107*L107,P4)</f>
        <v>0</v>
      </c>
      <c r="N107" s="25" t="s">
        <v>164</v>
      </c>
      <c r="O107" s="32">
        <f>M107*AA107</f>
        <v>0</v>
      </c>
      <c r="P107" s="1">
        <v>3</v>
      </c>
      <c r="AA107" s="1">
        <f>IF(P107=1,$O$3,IF(P107=2,$O$4,$O$5))</f>
        <v>0</v>
      </c>
    </row>
    <row r="108">
      <c r="A108" s="1" t="s">
        <v>165</v>
      </c>
      <c r="E108" s="27" t="s">
        <v>166</v>
      </c>
    </row>
    <row r="109" ht="25.5">
      <c r="A109" s="1" t="s">
        <v>167</v>
      </c>
      <c r="E109" s="33" t="s">
        <v>1172</v>
      </c>
    </row>
    <row r="110" ht="153">
      <c r="A110" s="1" t="s">
        <v>168</v>
      </c>
      <c r="E110" s="27" t="s">
        <v>169</v>
      </c>
    </row>
    <row r="111" ht="25.5">
      <c r="A111" s="1" t="s">
        <v>159</v>
      </c>
      <c r="B111" s="1">
        <v>25</v>
      </c>
      <c r="C111" s="26" t="s">
        <v>1173</v>
      </c>
      <c r="D111" t="s">
        <v>1174</v>
      </c>
      <c r="E111" s="27" t="s">
        <v>1175</v>
      </c>
      <c r="F111" s="28" t="s">
        <v>163</v>
      </c>
      <c r="G111" s="29">
        <v>0.17199999999999999</v>
      </c>
      <c r="H111" s="28">
        <v>0</v>
      </c>
      <c r="I111" s="30">
        <f>ROUND(G111*H111,P4)</f>
        <v>0</v>
      </c>
      <c r="L111" s="31">
        <v>0</v>
      </c>
      <c r="M111" s="24">
        <f>ROUND(G111*L111,P4)</f>
        <v>0</v>
      </c>
      <c r="N111" s="25" t="s">
        <v>164</v>
      </c>
      <c r="O111" s="32">
        <f>M111*AA111</f>
        <v>0</v>
      </c>
      <c r="P111" s="1">
        <v>3</v>
      </c>
      <c r="AA111" s="1">
        <f>IF(P111=1,$O$3,IF(P111=2,$O$4,$O$5))</f>
        <v>0</v>
      </c>
    </row>
    <row r="112">
      <c r="A112" s="1" t="s">
        <v>165</v>
      </c>
      <c r="E112" s="27" t="s">
        <v>166</v>
      </c>
    </row>
    <row r="113" ht="25.5">
      <c r="A113" s="1" t="s">
        <v>167</v>
      </c>
      <c r="E113" s="33" t="s">
        <v>1176</v>
      </c>
    </row>
    <row r="114" ht="153">
      <c r="A114" s="1" t="s">
        <v>168</v>
      </c>
      <c r="E114" s="27" t="s">
        <v>169</v>
      </c>
    </row>
    <row r="115" ht="25.5">
      <c r="A115" s="1" t="s">
        <v>159</v>
      </c>
      <c r="B115" s="1">
        <v>26</v>
      </c>
      <c r="C115" s="26" t="s">
        <v>1177</v>
      </c>
      <c r="D115" t="s">
        <v>1178</v>
      </c>
      <c r="E115" s="27" t="s">
        <v>1179</v>
      </c>
      <c r="F115" s="28" t="s">
        <v>163</v>
      </c>
      <c r="G115" s="29">
        <v>0.35799999999999998</v>
      </c>
      <c r="H115" s="28">
        <v>0</v>
      </c>
      <c r="I115" s="30">
        <f>ROUND(G115*H115,P4)</f>
        <v>0</v>
      </c>
      <c r="L115" s="31">
        <v>0</v>
      </c>
      <c r="M115" s="24">
        <f>ROUND(G115*L115,P4)</f>
        <v>0</v>
      </c>
      <c r="N115" s="25" t="s">
        <v>164</v>
      </c>
      <c r="O115" s="32">
        <f>M115*AA115</f>
        <v>0</v>
      </c>
      <c r="P115" s="1">
        <v>3</v>
      </c>
      <c r="AA115" s="1">
        <f>IF(P115=1,$O$3,IF(P115=2,$O$4,$O$5))</f>
        <v>0</v>
      </c>
    </row>
    <row r="116">
      <c r="A116" s="1" t="s">
        <v>165</v>
      </c>
      <c r="E116" s="27" t="s">
        <v>166</v>
      </c>
    </row>
    <row r="117" ht="25.5">
      <c r="A117" s="1" t="s">
        <v>167</v>
      </c>
      <c r="E117" s="33" t="s">
        <v>1180</v>
      </c>
    </row>
    <row r="118" ht="153">
      <c r="A118" s="1" t="s">
        <v>168</v>
      </c>
      <c r="E118" s="27" t="s">
        <v>169</v>
      </c>
    </row>
    <row r="119" ht="25.5">
      <c r="A119" s="1" t="s">
        <v>159</v>
      </c>
      <c r="B119" s="1">
        <v>27</v>
      </c>
      <c r="C119" s="26" t="s">
        <v>1181</v>
      </c>
      <c r="D119" t="s">
        <v>1182</v>
      </c>
      <c r="E119" s="27" t="s">
        <v>1183</v>
      </c>
      <c r="F119" s="28" t="s">
        <v>163</v>
      </c>
      <c r="G119" s="29">
        <v>61.049999999999997</v>
      </c>
      <c r="H119" s="28">
        <v>0</v>
      </c>
      <c r="I119" s="30">
        <f>ROUND(G119*H119,P4)</f>
        <v>0</v>
      </c>
      <c r="L119" s="31">
        <v>0</v>
      </c>
      <c r="M119" s="24">
        <f>ROUND(G119*L119,P4)</f>
        <v>0</v>
      </c>
      <c r="N119" s="25" t="s">
        <v>164</v>
      </c>
      <c r="O119" s="32">
        <f>M119*AA119</f>
        <v>0</v>
      </c>
      <c r="P119" s="1">
        <v>3</v>
      </c>
      <c r="AA119" s="1">
        <f>IF(P119=1,$O$3,IF(P119=2,$O$4,$O$5))</f>
        <v>0</v>
      </c>
    </row>
    <row r="120">
      <c r="A120" s="1" t="s">
        <v>165</v>
      </c>
      <c r="E120" s="27" t="s">
        <v>166</v>
      </c>
    </row>
    <row r="121" ht="25.5">
      <c r="A121" s="1" t="s">
        <v>167</v>
      </c>
      <c r="E121" s="33" t="s">
        <v>1184</v>
      </c>
    </row>
    <row r="122" ht="153">
      <c r="A122" s="1" t="s">
        <v>168</v>
      </c>
      <c r="E122" s="27" t="s">
        <v>169</v>
      </c>
    </row>
    <row r="123" ht="25.5">
      <c r="A123" s="1" t="s">
        <v>159</v>
      </c>
      <c r="B123" s="1">
        <v>28</v>
      </c>
      <c r="C123" s="26" t="s">
        <v>1185</v>
      </c>
      <c r="D123" t="s">
        <v>1186</v>
      </c>
      <c r="E123" s="27" t="s">
        <v>1187</v>
      </c>
      <c r="F123" s="28" t="s">
        <v>163</v>
      </c>
      <c r="G123" s="29">
        <v>16.992999999999999</v>
      </c>
      <c r="H123" s="28">
        <v>0</v>
      </c>
      <c r="I123" s="30">
        <f>ROUND(G123*H123,P4)</f>
        <v>0</v>
      </c>
      <c r="L123" s="31">
        <v>0</v>
      </c>
      <c r="M123" s="24">
        <f>ROUND(G123*L123,P4)</f>
        <v>0</v>
      </c>
      <c r="N123" s="25" t="s">
        <v>164</v>
      </c>
      <c r="O123" s="32">
        <f>M123*AA123</f>
        <v>0</v>
      </c>
      <c r="P123" s="1">
        <v>3</v>
      </c>
      <c r="AA123" s="1">
        <f>IF(P123=1,$O$3,IF(P123=2,$O$4,$O$5))</f>
        <v>0</v>
      </c>
    </row>
    <row r="124">
      <c r="A124" s="1" t="s">
        <v>165</v>
      </c>
      <c r="E124" s="27" t="s">
        <v>166</v>
      </c>
    </row>
    <row r="125" ht="25.5">
      <c r="A125" s="1" t="s">
        <v>167</v>
      </c>
      <c r="E125" s="33" t="s">
        <v>1188</v>
      </c>
    </row>
    <row r="126" ht="153">
      <c r="A126" s="1" t="s">
        <v>168</v>
      </c>
      <c r="E126" s="27" t="s">
        <v>169</v>
      </c>
    </row>
  </sheetData>
  <sheetProtection sheet="1" objects="1" scenarios="1" spinCount="100000" saltValue="X39RYuHjtm1vZJH8pfuyq5xS+6gRX7v7nqmnvbvmzXZob/IqDc/0ID3wBH+4c2VIIvAvGHQcCVkKWl2GpgpH8A==" hashValue="e4GnB5r28JX5FYdTYZdKpB1zXTYeSjh/4lHTkMGi8/4dh7bCzzBgyNfyKkyb1ACo0CNAWEFwesQLMjD8tnKB1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COUNTIFS(L8:L14,"=0",A8:A14,"P")+COUNTIFS(L8:L14,"",A8:A14,"P")+SUM(Q8:Q14)</f>
        <v>0</v>
      </c>
    </row>
    <row r="8" ht="25.5">
      <c r="A8" s="1" t="s">
        <v>154</v>
      </c>
      <c r="C8" s="22" t="s">
        <v>1189</v>
      </c>
      <c r="E8" s="23" t="s">
        <v>39</v>
      </c>
      <c r="L8" s="24">
        <f>L9</f>
        <v>0</v>
      </c>
      <c r="M8" s="24">
        <f>M9</f>
        <v>0</v>
      </c>
      <c r="N8" s="25"/>
    </row>
    <row r="9">
      <c r="A9" s="1" t="s">
        <v>156</v>
      </c>
      <c r="C9" s="22" t="s">
        <v>1082</v>
      </c>
      <c r="E9" s="23" t="s">
        <v>1083</v>
      </c>
      <c r="L9" s="24">
        <f>SUMIFS(L10:L13,A10:A13,"P")</f>
        <v>0</v>
      </c>
      <c r="M9" s="24">
        <f>SUMIFS(M10:M13,A10:A13,"P")</f>
        <v>0</v>
      </c>
      <c r="N9" s="25"/>
    </row>
    <row r="10" ht="25.5">
      <c r="A10" s="1" t="s">
        <v>159</v>
      </c>
      <c r="B10" s="1">
        <v>1</v>
      </c>
      <c r="C10" s="26" t="s">
        <v>1190</v>
      </c>
      <c r="D10" t="s">
        <v>157</v>
      </c>
      <c r="E10" s="27" t="s">
        <v>1191</v>
      </c>
      <c r="F10" s="28" t="s">
        <v>199</v>
      </c>
      <c r="G10" s="29">
        <v>717.53700000000003</v>
      </c>
      <c r="H10" s="28">
        <v>0</v>
      </c>
      <c r="I10" s="30">
        <f>ROUND(G10*H10,P4)</f>
        <v>0</v>
      </c>
      <c r="L10" s="31">
        <v>0</v>
      </c>
      <c r="M10" s="24">
        <f>ROUND(G10*L10,P4)</f>
        <v>0</v>
      </c>
      <c r="N10" s="25" t="s">
        <v>1067</v>
      </c>
      <c r="O10" s="32">
        <f>M10*AA10</f>
        <v>0</v>
      </c>
      <c r="P10" s="1">
        <v>3</v>
      </c>
      <c r="AA10" s="1">
        <f>IF(P10=1,$O$3,IF(P10=2,$O$4,$O$5))</f>
        <v>0</v>
      </c>
    </row>
    <row r="11">
      <c r="A11" s="1" t="s">
        <v>165</v>
      </c>
      <c r="E11" s="27" t="s">
        <v>188</v>
      </c>
    </row>
    <row r="12" ht="25.5">
      <c r="A12" s="1" t="s">
        <v>167</v>
      </c>
      <c r="E12" s="33" t="s">
        <v>1192</v>
      </c>
    </row>
    <row r="13" ht="255">
      <c r="A13" s="1" t="s">
        <v>168</v>
      </c>
      <c r="E13" s="27" t="s">
        <v>1193</v>
      </c>
    </row>
  </sheetData>
  <sheetProtection sheet="1" objects="1" scenarios="1" spinCount="100000" saltValue="/ijBv1Dg7/7RruGyhK9n1aNQJdW1hMoLKUzx0V3CF7A4JjSfL2onJw5IVF8rfXh4/rLYzETrNypcOTHX2Y9Iog==" hashValue="cUXQRKMtGzTDcpdbnUVnZ4tAE4pht+xuLPTmBOlycWOO9sncouScoWfyvnV+7+CIedvc8dgYPx4uG87CQtSlj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COUNTIFS(L8:L127,"=0",A8:A127,"P")+COUNTIFS(L8:L127,"",A8:A127,"P")+SUM(Q8:Q127)</f>
        <v>0</v>
      </c>
    </row>
    <row r="8" ht="25.5">
      <c r="A8" s="1" t="s">
        <v>154</v>
      </c>
      <c r="C8" s="22" t="s">
        <v>1194</v>
      </c>
      <c r="E8" s="23" t="s">
        <v>41</v>
      </c>
      <c r="L8" s="24">
        <f>L9+L22+L63+L76+L85+L110</f>
        <v>0</v>
      </c>
      <c r="M8" s="24">
        <f>M9+M22+M63+M76+M85+M110</f>
        <v>0</v>
      </c>
      <c r="N8" s="25"/>
    </row>
    <row r="9">
      <c r="A9" s="1" t="s">
        <v>156</v>
      </c>
      <c r="C9" s="22" t="s">
        <v>1063</v>
      </c>
      <c r="E9" s="23" t="s">
        <v>1064</v>
      </c>
      <c r="L9" s="24">
        <f>SUMIFS(L10:L21,A10:A21,"P")</f>
        <v>0</v>
      </c>
      <c r="M9" s="24">
        <f>SUMIFS(M10:M21,A10:A21,"P")</f>
        <v>0</v>
      </c>
      <c r="N9" s="25"/>
    </row>
    <row r="10">
      <c r="A10" s="1" t="s">
        <v>159</v>
      </c>
      <c r="B10" s="1">
        <v>1</v>
      </c>
      <c r="C10" s="26" t="s">
        <v>1065</v>
      </c>
      <c r="D10" t="s">
        <v>157</v>
      </c>
      <c r="E10" s="27" t="s">
        <v>1066</v>
      </c>
      <c r="F10" s="28" t="s">
        <v>186</v>
      </c>
      <c r="G10" s="29">
        <v>348.81900000000002</v>
      </c>
      <c r="H10" s="28">
        <v>0</v>
      </c>
      <c r="I10" s="30">
        <f>ROUND(G10*H10,P4)</f>
        <v>0</v>
      </c>
      <c r="L10" s="31">
        <v>0</v>
      </c>
      <c r="M10" s="24">
        <f>ROUND(G10*L10,P4)</f>
        <v>0</v>
      </c>
      <c r="N10" s="25" t="s">
        <v>1067</v>
      </c>
      <c r="O10" s="32">
        <f>M10*AA10</f>
        <v>0</v>
      </c>
      <c r="P10" s="1">
        <v>3</v>
      </c>
      <c r="AA10" s="1">
        <f>IF(P10=1,$O$3,IF(P10=2,$O$4,$O$5))</f>
        <v>0</v>
      </c>
    </row>
    <row r="11">
      <c r="A11" s="1" t="s">
        <v>165</v>
      </c>
      <c r="E11" s="27" t="s">
        <v>188</v>
      </c>
    </row>
    <row r="12" ht="38.25">
      <c r="A12" s="1" t="s">
        <v>167</v>
      </c>
      <c r="E12" s="33" t="s">
        <v>1195</v>
      </c>
    </row>
    <row r="13" ht="89.25">
      <c r="A13" s="1" t="s">
        <v>168</v>
      </c>
      <c r="E13" s="27" t="s">
        <v>1069</v>
      </c>
    </row>
    <row r="14">
      <c r="A14" s="1" t="s">
        <v>159</v>
      </c>
      <c r="B14" s="1">
        <v>2</v>
      </c>
      <c r="C14" s="26" t="s">
        <v>1074</v>
      </c>
      <c r="D14" t="s">
        <v>157</v>
      </c>
      <c r="E14" s="27" t="s">
        <v>1075</v>
      </c>
      <c r="F14" s="28" t="s">
        <v>186</v>
      </c>
      <c r="G14" s="29">
        <v>179.05000000000001</v>
      </c>
      <c r="H14" s="28">
        <v>0</v>
      </c>
      <c r="I14" s="30">
        <f>ROUND(G14*H14,P4)</f>
        <v>0</v>
      </c>
      <c r="L14" s="31">
        <v>0</v>
      </c>
      <c r="M14" s="24">
        <f>ROUND(G14*L14,P4)</f>
        <v>0</v>
      </c>
      <c r="N14" s="25" t="s">
        <v>1067</v>
      </c>
      <c r="O14" s="32">
        <f>M14*AA14</f>
        <v>0</v>
      </c>
      <c r="P14" s="1">
        <v>3</v>
      </c>
      <c r="AA14" s="1">
        <f>IF(P14=1,$O$3,IF(P14=2,$O$4,$O$5))</f>
        <v>0</v>
      </c>
    </row>
    <row r="15">
      <c r="A15" s="1" t="s">
        <v>165</v>
      </c>
      <c r="E15" s="27" t="s">
        <v>188</v>
      </c>
    </row>
    <row r="16" ht="38.25">
      <c r="A16" s="1" t="s">
        <v>167</v>
      </c>
      <c r="E16" s="33" t="s">
        <v>1196</v>
      </c>
    </row>
    <row r="17" ht="89.25">
      <c r="A17" s="1" t="s">
        <v>168</v>
      </c>
      <c r="E17" s="27" t="s">
        <v>1069</v>
      </c>
    </row>
    <row r="18">
      <c r="A18" s="1" t="s">
        <v>159</v>
      </c>
      <c r="B18" s="1">
        <v>3</v>
      </c>
      <c r="C18" s="26" t="s">
        <v>1077</v>
      </c>
      <c r="D18" t="s">
        <v>157</v>
      </c>
      <c r="E18" s="27" t="s">
        <v>1078</v>
      </c>
      <c r="F18" s="28" t="s">
        <v>342</v>
      </c>
      <c r="G18" s="29">
        <v>669</v>
      </c>
      <c r="H18" s="28">
        <v>0</v>
      </c>
      <c r="I18" s="30">
        <f>ROUND(G18*H18,P4)</f>
        <v>0</v>
      </c>
      <c r="L18" s="31">
        <v>0</v>
      </c>
      <c r="M18" s="24">
        <f>ROUND(G18*L18,P4)</f>
        <v>0</v>
      </c>
      <c r="N18" s="25" t="s">
        <v>1067</v>
      </c>
      <c r="O18" s="32">
        <f>M18*AA18</f>
        <v>0</v>
      </c>
      <c r="P18" s="1">
        <v>3</v>
      </c>
      <c r="AA18" s="1">
        <f>IF(P18=1,$O$3,IF(P18=2,$O$4,$O$5))</f>
        <v>0</v>
      </c>
    </row>
    <row r="19">
      <c r="A19" s="1" t="s">
        <v>165</v>
      </c>
      <c r="E19" s="27" t="s">
        <v>1079</v>
      </c>
    </row>
    <row r="20" ht="25.5">
      <c r="A20" s="1" t="s">
        <v>167</v>
      </c>
      <c r="E20" s="33" t="s">
        <v>1197</v>
      </c>
    </row>
    <row r="21" ht="153">
      <c r="A21" s="1" t="s">
        <v>168</v>
      </c>
      <c r="E21" s="27" t="s">
        <v>1081</v>
      </c>
    </row>
    <row r="22">
      <c r="A22" s="1" t="s">
        <v>156</v>
      </c>
      <c r="C22" s="22" t="s">
        <v>1082</v>
      </c>
      <c r="E22" s="23" t="s">
        <v>1083</v>
      </c>
      <c r="L22" s="24">
        <f>SUMIFS(L23:L62,A23:A62,"P")</f>
        <v>0</v>
      </c>
      <c r="M22" s="24">
        <f>SUMIFS(M23:M62,A23:A62,"P")</f>
        <v>0</v>
      </c>
      <c r="N22" s="25"/>
    </row>
    <row r="23" ht="25.5">
      <c r="A23" s="1" t="s">
        <v>159</v>
      </c>
      <c r="B23" s="1">
        <v>4</v>
      </c>
      <c r="C23" s="26" t="s">
        <v>1084</v>
      </c>
      <c r="D23" t="s">
        <v>157</v>
      </c>
      <c r="E23" s="27" t="s">
        <v>1085</v>
      </c>
      <c r="F23" s="28" t="s">
        <v>199</v>
      </c>
      <c r="G23" s="29">
        <v>41.350999999999999</v>
      </c>
      <c r="H23" s="28">
        <v>0</v>
      </c>
      <c r="I23" s="30">
        <f>ROUND(G23*H23,P4)</f>
        <v>0</v>
      </c>
      <c r="L23" s="31">
        <v>0</v>
      </c>
      <c r="M23" s="24">
        <f>ROUND(G23*L23,P4)</f>
        <v>0</v>
      </c>
      <c r="N23" s="25" t="s">
        <v>1067</v>
      </c>
      <c r="O23" s="32">
        <f>M23*AA23</f>
        <v>0</v>
      </c>
      <c r="P23" s="1">
        <v>3</v>
      </c>
      <c r="AA23" s="1">
        <f>IF(P23=1,$O$3,IF(P23=2,$O$4,$O$5))</f>
        <v>0</v>
      </c>
    </row>
    <row r="24">
      <c r="A24" s="1" t="s">
        <v>165</v>
      </c>
      <c r="E24" s="27" t="s">
        <v>188</v>
      </c>
    </row>
    <row r="25" ht="25.5">
      <c r="A25" s="1" t="s">
        <v>167</v>
      </c>
      <c r="E25" s="33" t="s">
        <v>1198</v>
      </c>
    </row>
    <row r="26" ht="306">
      <c r="A26" s="1" t="s">
        <v>168</v>
      </c>
      <c r="E26" s="27" t="s">
        <v>1087</v>
      </c>
    </row>
    <row r="27" ht="25.5">
      <c r="A27" s="1" t="s">
        <v>159</v>
      </c>
      <c r="B27" s="1">
        <v>5</v>
      </c>
      <c r="C27" s="26" t="s">
        <v>1199</v>
      </c>
      <c r="D27" t="s">
        <v>157</v>
      </c>
      <c r="E27" s="27" t="s">
        <v>1200</v>
      </c>
      <c r="F27" s="28" t="s">
        <v>199</v>
      </c>
      <c r="G27" s="29">
        <v>64.081000000000003</v>
      </c>
      <c r="H27" s="28">
        <v>0</v>
      </c>
      <c r="I27" s="30">
        <f>ROUND(G27*H27,P4)</f>
        <v>0</v>
      </c>
      <c r="L27" s="31">
        <v>0</v>
      </c>
      <c r="M27" s="24">
        <f>ROUND(G27*L27,P4)</f>
        <v>0</v>
      </c>
      <c r="N27" s="25" t="s">
        <v>1067</v>
      </c>
      <c r="O27" s="32">
        <f>M27*AA27</f>
        <v>0</v>
      </c>
      <c r="P27" s="1">
        <v>3</v>
      </c>
      <c r="AA27" s="1">
        <f>IF(P27=1,$O$3,IF(P27=2,$O$4,$O$5))</f>
        <v>0</v>
      </c>
    </row>
    <row r="28">
      <c r="A28" s="1" t="s">
        <v>165</v>
      </c>
      <c r="E28" s="27" t="s">
        <v>1201</v>
      </c>
    </row>
    <row r="29" ht="38.25">
      <c r="A29" s="1" t="s">
        <v>167</v>
      </c>
      <c r="E29" s="33" t="s">
        <v>1202</v>
      </c>
    </row>
    <row r="30" ht="318.75">
      <c r="A30" s="1" t="s">
        <v>168</v>
      </c>
      <c r="E30" s="27" t="s">
        <v>1203</v>
      </c>
    </row>
    <row r="31" ht="25.5">
      <c r="A31" s="1" t="s">
        <v>159</v>
      </c>
      <c r="B31" s="1">
        <v>6</v>
      </c>
      <c r="C31" s="26" t="s">
        <v>1204</v>
      </c>
      <c r="D31" t="s">
        <v>157</v>
      </c>
      <c r="E31" s="27" t="s">
        <v>1205</v>
      </c>
      <c r="F31" s="28" t="s">
        <v>199</v>
      </c>
      <c r="G31" s="29">
        <v>2.3999999999999999</v>
      </c>
      <c r="H31" s="28">
        <v>0</v>
      </c>
      <c r="I31" s="30">
        <f>ROUND(G31*H31,P4)</f>
        <v>0</v>
      </c>
      <c r="L31" s="31">
        <v>0</v>
      </c>
      <c r="M31" s="24">
        <f>ROUND(G31*L31,P4)</f>
        <v>0</v>
      </c>
      <c r="N31" s="25" t="s">
        <v>1067</v>
      </c>
      <c r="O31" s="32">
        <f>M31*AA31</f>
        <v>0</v>
      </c>
      <c r="P31" s="1">
        <v>3</v>
      </c>
      <c r="AA31" s="1">
        <f>IF(P31=1,$O$3,IF(P31=2,$O$4,$O$5))</f>
        <v>0</v>
      </c>
    </row>
    <row r="32">
      <c r="A32" s="1" t="s">
        <v>165</v>
      </c>
      <c r="E32" s="27" t="s">
        <v>1206</v>
      </c>
    </row>
    <row r="33" ht="25.5">
      <c r="A33" s="1" t="s">
        <v>167</v>
      </c>
      <c r="E33" s="33" t="s">
        <v>1207</v>
      </c>
    </row>
    <row r="34" ht="318.75">
      <c r="A34" s="1" t="s">
        <v>168</v>
      </c>
      <c r="E34" s="27" t="s">
        <v>1208</v>
      </c>
    </row>
    <row r="35" ht="25.5">
      <c r="A35" s="1" t="s">
        <v>159</v>
      </c>
      <c r="B35" s="1">
        <v>7</v>
      </c>
      <c r="C35" s="26" t="s">
        <v>1209</v>
      </c>
      <c r="D35" t="s">
        <v>157</v>
      </c>
      <c r="E35" s="27" t="s">
        <v>1210</v>
      </c>
      <c r="F35" s="28" t="s">
        <v>199</v>
      </c>
      <c r="G35" s="29">
        <v>7.2800000000000002</v>
      </c>
      <c r="H35" s="28">
        <v>0</v>
      </c>
      <c r="I35" s="30">
        <f>ROUND(G35*H35,P4)</f>
        <v>0</v>
      </c>
      <c r="L35" s="31">
        <v>0</v>
      </c>
      <c r="M35" s="24">
        <f>ROUND(G35*L35,P4)</f>
        <v>0</v>
      </c>
      <c r="N35" s="25" t="s">
        <v>1067</v>
      </c>
      <c r="O35" s="32">
        <f>M35*AA35</f>
        <v>0</v>
      </c>
      <c r="P35" s="1">
        <v>3</v>
      </c>
      <c r="AA35" s="1">
        <f>IF(P35=1,$O$3,IF(P35=2,$O$4,$O$5))</f>
        <v>0</v>
      </c>
    </row>
    <row r="36">
      <c r="A36" s="1" t="s">
        <v>165</v>
      </c>
      <c r="E36" s="27" t="s">
        <v>1206</v>
      </c>
    </row>
    <row r="37" ht="38.25">
      <c r="A37" s="1" t="s">
        <v>167</v>
      </c>
      <c r="E37" s="33" t="s">
        <v>1211</v>
      </c>
    </row>
    <row r="38" ht="318.75">
      <c r="A38" s="1" t="s">
        <v>168</v>
      </c>
      <c r="E38" s="27" t="s">
        <v>1203</v>
      </c>
    </row>
    <row r="39" ht="25.5">
      <c r="A39" s="1" t="s">
        <v>159</v>
      </c>
      <c r="B39" s="1">
        <v>8</v>
      </c>
      <c r="C39" s="26" t="s">
        <v>1088</v>
      </c>
      <c r="D39" t="s">
        <v>157</v>
      </c>
      <c r="E39" s="27" t="s">
        <v>1089</v>
      </c>
      <c r="F39" s="28" t="s">
        <v>199</v>
      </c>
      <c r="G39" s="29">
        <v>236.93000000000001</v>
      </c>
      <c r="H39" s="28">
        <v>0</v>
      </c>
      <c r="I39" s="30">
        <f>ROUND(G39*H39,P4)</f>
        <v>0</v>
      </c>
      <c r="L39" s="31">
        <v>0</v>
      </c>
      <c r="M39" s="24">
        <f>ROUND(G39*L39,P4)</f>
        <v>0</v>
      </c>
      <c r="N39" s="25" t="s">
        <v>1067</v>
      </c>
      <c r="O39" s="32">
        <f>M39*AA39</f>
        <v>0</v>
      </c>
      <c r="P39" s="1">
        <v>3</v>
      </c>
      <c r="AA39" s="1">
        <f>IF(P39=1,$O$3,IF(P39=2,$O$4,$O$5))</f>
        <v>0</v>
      </c>
    </row>
    <row r="40">
      <c r="A40" s="1" t="s">
        <v>165</v>
      </c>
      <c r="E40" s="27" t="s">
        <v>188</v>
      </c>
    </row>
    <row r="41" ht="38.25">
      <c r="A41" s="1" t="s">
        <v>167</v>
      </c>
      <c r="E41" s="33" t="s">
        <v>1212</v>
      </c>
    </row>
    <row r="42" ht="114.75">
      <c r="A42" s="1" t="s">
        <v>168</v>
      </c>
      <c r="E42" s="27" t="s">
        <v>1091</v>
      </c>
    </row>
    <row r="43" ht="25.5">
      <c r="A43" s="1" t="s">
        <v>159</v>
      </c>
      <c r="B43" s="1">
        <v>9</v>
      </c>
      <c r="C43" s="26" t="s">
        <v>1213</v>
      </c>
      <c r="D43" t="s">
        <v>157</v>
      </c>
      <c r="E43" s="27" t="s">
        <v>1214</v>
      </c>
      <c r="F43" s="28" t="s">
        <v>199</v>
      </c>
      <c r="G43" s="29">
        <v>49.847000000000001</v>
      </c>
      <c r="H43" s="28">
        <v>0</v>
      </c>
      <c r="I43" s="30">
        <f>ROUND(G43*H43,P4)</f>
        <v>0</v>
      </c>
      <c r="L43" s="31">
        <v>0</v>
      </c>
      <c r="M43" s="24">
        <f>ROUND(G43*L43,P4)</f>
        <v>0</v>
      </c>
      <c r="N43" s="25" t="s">
        <v>1067</v>
      </c>
      <c r="O43" s="32">
        <f>M43*AA43</f>
        <v>0</v>
      </c>
      <c r="P43" s="1">
        <v>3</v>
      </c>
      <c r="AA43" s="1">
        <f>IF(P43=1,$O$3,IF(P43=2,$O$4,$O$5))</f>
        <v>0</v>
      </c>
    </row>
    <row r="44">
      <c r="A44" s="1" t="s">
        <v>165</v>
      </c>
      <c r="E44" s="27" t="s">
        <v>188</v>
      </c>
    </row>
    <row r="45" ht="25.5">
      <c r="A45" s="1" t="s">
        <v>167</v>
      </c>
      <c r="E45" s="33" t="s">
        <v>1215</v>
      </c>
    </row>
    <row r="46" ht="114.75">
      <c r="A46" s="1" t="s">
        <v>168</v>
      </c>
      <c r="E46" s="27" t="s">
        <v>1216</v>
      </c>
    </row>
    <row r="47">
      <c r="A47" s="1" t="s">
        <v>159</v>
      </c>
      <c r="B47" s="1">
        <v>10</v>
      </c>
      <c r="C47" s="26" t="s">
        <v>1097</v>
      </c>
      <c r="D47" t="s">
        <v>157</v>
      </c>
      <c r="E47" s="27" t="s">
        <v>1098</v>
      </c>
      <c r="F47" s="28" t="s">
        <v>1099</v>
      </c>
      <c r="G47" s="29">
        <v>394.88299999999998</v>
      </c>
      <c r="H47" s="28">
        <v>0</v>
      </c>
      <c r="I47" s="30">
        <f>ROUND(G47*H47,P4)</f>
        <v>0</v>
      </c>
      <c r="L47" s="31">
        <v>0</v>
      </c>
      <c r="M47" s="24">
        <f>ROUND(G47*L47,P4)</f>
        <v>0</v>
      </c>
      <c r="N47" s="25" t="s">
        <v>1067</v>
      </c>
      <c r="O47" s="32">
        <f>M47*AA47</f>
        <v>0</v>
      </c>
      <c r="P47" s="1">
        <v>3</v>
      </c>
      <c r="AA47" s="1">
        <f>IF(P47=1,$O$3,IF(P47=2,$O$4,$O$5))</f>
        <v>0</v>
      </c>
    </row>
    <row r="48">
      <c r="A48" s="1" t="s">
        <v>165</v>
      </c>
      <c r="E48" s="27" t="s">
        <v>188</v>
      </c>
    </row>
    <row r="49" ht="38.25">
      <c r="A49" s="1" t="s">
        <v>167</v>
      </c>
      <c r="E49" s="33" t="s">
        <v>1217</v>
      </c>
    </row>
    <row r="50" ht="140.25">
      <c r="A50" s="1" t="s">
        <v>168</v>
      </c>
      <c r="E50" s="27" t="s">
        <v>1101</v>
      </c>
    </row>
    <row r="51" ht="25.5">
      <c r="A51" s="1" t="s">
        <v>159</v>
      </c>
      <c r="B51" s="1">
        <v>11</v>
      </c>
      <c r="C51" s="26" t="s">
        <v>1102</v>
      </c>
      <c r="D51" t="s">
        <v>157</v>
      </c>
      <c r="E51" s="27" t="s">
        <v>1103</v>
      </c>
      <c r="F51" s="28" t="s">
        <v>199</v>
      </c>
      <c r="G51" s="29">
        <v>236.93000000000001</v>
      </c>
      <c r="H51" s="28">
        <v>0</v>
      </c>
      <c r="I51" s="30">
        <f>ROUND(G51*H51,P4)</f>
        <v>0</v>
      </c>
      <c r="L51" s="31">
        <v>0</v>
      </c>
      <c r="M51" s="24">
        <f>ROUND(G51*L51,P4)</f>
        <v>0</v>
      </c>
      <c r="N51" s="25" t="s">
        <v>1067</v>
      </c>
      <c r="O51" s="32">
        <f>M51*AA51</f>
        <v>0</v>
      </c>
      <c r="P51" s="1">
        <v>3</v>
      </c>
      <c r="AA51" s="1">
        <f>IF(P51=1,$O$3,IF(P51=2,$O$4,$O$5))</f>
        <v>0</v>
      </c>
    </row>
    <row r="52">
      <c r="A52" s="1" t="s">
        <v>165</v>
      </c>
      <c r="E52" s="27" t="s">
        <v>188</v>
      </c>
    </row>
    <row r="53" ht="38.25">
      <c r="A53" s="1" t="s">
        <v>167</v>
      </c>
      <c r="E53" s="33" t="s">
        <v>1218</v>
      </c>
    </row>
    <row r="54" ht="178.5">
      <c r="A54" s="1" t="s">
        <v>168</v>
      </c>
      <c r="E54" s="27" t="s">
        <v>1105</v>
      </c>
    </row>
    <row r="55" ht="25.5">
      <c r="A55" s="1" t="s">
        <v>159</v>
      </c>
      <c r="B55" s="1">
        <v>12</v>
      </c>
      <c r="C55" s="26" t="s">
        <v>1106</v>
      </c>
      <c r="D55" t="s">
        <v>157</v>
      </c>
      <c r="E55" s="27" t="s">
        <v>1107</v>
      </c>
      <c r="F55" s="28" t="s">
        <v>199</v>
      </c>
      <c r="G55" s="29">
        <v>49.847000000000001</v>
      </c>
      <c r="H55" s="28">
        <v>0</v>
      </c>
      <c r="I55" s="30">
        <f>ROUND(G55*H55,P4)</f>
        <v>0</v>
      </c>
      <c r="L55" s="31">
        <v>0</v>
      </c>
      <c r="M55" s="24">
        <f>ROUND(G55*L55,P4)</f>
        <v>0</v>
      </c>
      <c r="N55" s="25" t="s">
        <v>1067</v>
      </c>
      <c r="O55" s="32">
        <f>M55*AA55</f>
        <v>0</v>
      </c>
      <c r="P55" s="1">
        <v>3</v>
      </c>
      <c r="AA55" s="1">
        <f>IF(P55=1,$O$3,IF(P55=2,$O$4,$O$5))</f>
        <v>0</v>
      </c>
    </row>
    <row r="56">
      <c r="A56" s="1" t="s">
        <v>165</v>
      </c>
      <c r="E56" s="27" t="s">
        <v>188</v>
      </c>
    </row>
    <row r="57" ht="38.25">
      <c r="A57" s="1" t="s">
        <v>167</v>
      </c>
      <c r="E57" s="33" t="s">
        <v>1219</v>
      </c>
    </row>
    <row r="58" ht="178.5">
      <c r="A58" s="1" t="s">
        <v>168</v>
      </c>
      <c r="E58" s="27" t="s">
        <v>1109</v>
      </c>
    </row>
    <row r="59">
      <c r="A59" s="1" t="s">
        <v>159</v>
      </c>
      <c r="B59" s="1">
        <v>13</v>
      </c>
      <c r="C59" s="26" t="s">
        <v>1110</v>
      </c>
      <c r="D59" t="s">
        <v>157</v>
      </c>
      <c r="E59" s="27" t="s">
        <v>1111</v>
      </c>
      <c r="F59" s="28" t="s">
        <v>199</v>
      </c>
      <c r="G59" s="29">
        <v>115.11199999999999</v>
      </c>
      <c r="H59" s="28">
        <v>0</v>
      </c>
      <c r="I59" s="30">
        <f>ROUND(G59*H59,P4)</f>
        <v>0</v>
      </c>
      <c r="L59" s="31">
        <v>0</v>
      </c>
      <c r="M59" s="24">
        <f>ROUND(G59*L59,P4)</f>
        <v>0</v>
      </c>
      <c r="N59" s="25" t="s">
        <v>1067</v>
      </c>
      <c r="O59" s="32">
        <f>M59*AA59</f>
        <v>0</v>
      </c>
      <c r="P59" s="1">
        <v>3</v>
      </c>
      <c r="AA59" s="1">
        <f>IF(P59=1,$O$3,IF(P59=2,$O$4,$O$5))</f>
        <v>0</v>
      </c>
    </row>
    <row r="60">
      <c r="A60" s="1" t="s">
        <v>165</v>
      </c>
      <c r="E60" s="27" t="s">
        <v>1112</v>
      </c>
    </row>
    <row r="61" ht="25.5">
      <c r="A61" s="1" t="s">
        <v>167</v>
      </c>
      <c r="E61" s="33" t="s">
        <v>1220</v>
      </c>
    </row>
    <row r="62" ht="191.25">
      <c r="A62" s="1" t="s">
        <v>168</v>
      </c>
      <c r="E62" s="27" t="s">
        <v>1114</v>
      </c>
    </row>
    <row r="63">
      <c r="A63" s="1" t="s">
        <v>156</v>
      </c>
      <c r="C63" s="22" t="s">
        <v>1119</v>
      </c>
      <c r="E63" s="23" t="s">
        <v>1120</v>
      </c>
      <c r="L63" s="24">
        <f>SUMIFS(L64:L75,A64:A75,"P")</f>
        <v>0</v>
      </c>
      <c r="M63" s="24">
        <f>SUMIFS(M64:M75,A64:A75,"P")</f>
        <v>0</v>
      </c>
      <c r="N63" s="25"/>
    </row>
    <row r="64">
      <c r="A64" s="1" t="s">
        <v>159</v>
      </c>
      <c r="B64" s="1">
        <v>14</v>
      </c>
      <c r="C64" s="26" t="s">
        <v>1121</v>
      </c>
      <c r="D64" t="s">
        <v>157</v>
      </c>
      <c r="E64" s="27" t="s">
        <v>1122</v>
      </c>
      <c r="F64" s="28" t="s">
        <v>196</v>
      </c>
      <c r="G64" s="29">
        <v>41</v>
      </c>
      <c r="H64" s="28">
        <v>0</v>
      </c>
      <c r="I64" s="30">
        <f>ROUND(G64*H64,P4)</f>
        <v>0</v>
      </c>
      <c r="L64" s="31">
        <v>0</v>
      </c>
      <c r="M64" s="24">
        <f>ROUND(G64*L64,P4)</f>
        <v>0</v>
      </c>
      <c r="N64" s="25" t="s">
        <v>1067</v>
      </c>
      <c r="O64" s="32">
        <f>M64*AA64</f>
        <v>0</v>
      </c>
      <c r="P64" s="1">
        <v>3</v>
      </c>
      <c r="AA64" s="1">
        <f>IF(P64=1,$O$3,IF(P64=2,$O$4,$O$5))</f>
        <v>0</v>
      </c>
    </row>
    <row r="65">
      <c r="A65" s="1" t="s">
        <v>165</v>
      </c>
      <c r="E65" s="27" t="s">
        <v>188</v>
      </c>
    </row>
    <row r="66" ht="76.5">
      <c r="A66" s="1" t="s">
        <v>167</v>
      </c>
      <c r="E66" s="33" t="s">
        <v>1221</v>
      </c>
    </row>
    <row r="67" ht="255">
      <c r="A67" s="1" t="s">
        <v>168</v>
      </c>
      <c r="E67" s="27" t="s">
        <v>1124</v>
      </c>
    </row>
    <row r="68">
      <c r="A68" s="1" t="s">
        <v>159</v>
      </c>
      <c r="B68" s="1">
        <v>15</v>
      </c>
      <c r="C68" s="26" t="s">
        <v>1125</v>
      </c>
      <c r="D68" t="s">
        <v>157</v>
      </c>
      <c r="E68" s="27" t="s">
        <v>1126</v>
      </c>
      <c r="F68" s="28" t="s">
        <v>199</v>
      </c>
      <c r="G68" s="29">
        <v>451.73599999999999</v>
      </c>
      <c r="H68" s="28">
        <v>0</v>
      </c>
      <c r="I68" s="30">
        <f>ROUND(G68*H68,P4)</f>
        <v>0</v>
      </c>
      <c r="L68" s="31">
        <v>0</v>
      </c>
      <c r="M68" s="24">
        <f>ROUND(G68*L68,P4)</f>
        <v>0</v>
      </c>
      <c r="N68" s="25" t="s">
        <v>1067</v>
      </c>
      <c r="O68" s="32">
        <f>M68*AA68</f>
        <v>0</v>
      </c>
      <c r="P68" s="1">
        <v>3</v>
      </c>
      <c r="AA68" s="1">
        <f>IF(P68=1,$O$3,IF(P68=2,$O$4,$O$5))</f>
        <v>0</v>
      </c>
    </row>
    <row r="69">
      <c r="A69" s="1" t="s">
        <v>165</v>
      </c>
      <c r="E69" s="27" t="s">
        <v>188</v>
      </c>
    </row>
    <row r="70" ht="51">
      <c r="A70" s="1" t="s">
        <v>167</v>
      </c>
      <c r="E70" s="33" t="s">
        <v>1222</v>
      </c>
    </row>
    <row r="71" ht="165.75">
      <c r="A71" s="1" t="s">
        <v>168</v>
      </c>
      <c r="E71" s="27" t="s">
        <v>1128</v>
      </c>
    </row>
    <row r="72">
      <c r="A72" s="1" t="s">
        <v>159</v>
      </c>
      <c r="B72" s="1">
        <v>16</v>
      </c>
      <c r="C72" s="26" t="s">
        <v>1129</v>
      </c>
      <c r="D72" t="s">
        <v>157</v>
      </c>
      <c r="E72" s="27" t="s">
        <v>1130</v>
      </c>
      <c r="F72" s="28" t="s">
        <v>196</v>
      </c>
      <c r="G72" s="29">
        <v>28</v>
      </c>
      <c r="H72" s="28">
        <v>0</v>
      </c>
      <c r="I72" s="30">
        <f>ROUND(G72*H72,P4)</f>
        <v>0</v>
      </c>
      <c r="L72" s="31">
        <v>0</v>
      </c>
      <c r="M72" s="24">
        <f>ROUND(G72*L72,P4)</f>
        <v>0</v>
      </c>
      <c r="N72" s="25" t="s">
        <v>1067</v>
      </c>
      <c r="O72" s="32">
        <f>M72*AA72</f>
        <v>0</v>
      </c>
      <c r="P72" s="1">
        <v>3</v>
      </c>
      <c r="AA72" s="1">
        <f>IF(P72=1,$O$3,IF(P72=2,$O$4,$O$5))</f>
        <v>0</v>
      </c>
    </row>
    <row r="73">
      <c r="A73" s="1" t="s">
        <v>165</v>
      </c>
      <c r="E73" s="27" t="s">
        <v>1112</v>
      </c>
    </row>
    <row r="74" ht="38.25">
      <c r="A74" s="1" t="s">
        <v>167</v>
      </c>
      <c r="E74" s="33" t="s">
        <v>1223</v>
      </c>
    </row>
    <row r="75" ht="102">
      <c r="A75" s="1" t="s">
        <v>168</v>
      </c>
      <c r="E75" s="27" t="s">
        <v>1132</v>
      </c>
    </row>
    <row r="76">
      <c r="A76" s="1" t="s">
        <v>156</v>
      </c>
      <c r="C76" s="22" t="s">
        <v>1133</v>
      </c>
      <c r="E76" s="23" t="s">
        <v>1134</v>
      </c>
      <c r="L76" s="24">
        <f>SUMIFS(L77:L84,A77:A84,"P")</f>
        <v>0</v>
      </c>
      <c r="M76" s="24">
        <f>SUMIFS(M77:M84,A77:A84,"P")</f>
        <v>0</v>
      </c>
      <c r="N76" s="25"/>
    </row>
    <row r="77" ht="25.5">
      <c r="A77" s="1" t="s">
        <v>159</v>
      </c>
      <c r="B77" s="1">
        <v>17</v>
      </c>
      <c r="C77" s="26" t="s">
        <v>1135</v>
      </c>
      <c r="D77" t="s">
        <v>157</v>
      </c>
      <c r="E77" s="27" t="s">
        <v>1136</v>
      </c>
      <c r="F77" s="28" t="s">
        <v>196</v>
      </c>
      <c r="G77" s="29">
        <v>8</v>
      </c>
      <c r="H77" s="28">
        <v>0</v>
      </c>
      <c r="I77" s="30">
        <f>ROUND(G77*H77,P4)</f>
        <v>0</v>
      </c>
      <c r="L77" s="31">
        <v>0</v>
      </c>
      <c r="M77" s="24">
        <f>ROUND(G77*L77,P4)</f>
        <v>0</v>
      </c>
      <c r="N77" s="25" t="s">
        <v>1067</v>
      </c>
      <c r="O77" s="32">
        <f>M77*AA77</f>
        <v>0</v>
      </c>
      <c r="P77" s="1">
        <v>3</v>
      </c>
      <c r="AA77" s="1">
        <f>IF(P77=1,$O$3,IF(P77=2,$O$4,$O$5))</f>
        <v>0</v>
      </c>
    </row>
    <row r="78">
      <c r="A78" s="1" t="s">
        <v>165</v>
      </c>
      <c r="E78" s="27" t="s">
        <v>1224</v>
      </c>
    </row>
    <row r="79" ht="38.25">
      <c r="A79" s="1" t="s">
        <v>167</v>
      </c>
      <c r="E79" s="33" t="s">
        <v>1225</v>
      </c>
    </row>
    <row r="80" ht="191.25">
      <c r="A80" s="1" t="s">
        <v>168</v>
      </c>
      <c r="E80" s="27" t="s">
        <v>1139</v>
      </c>
    </row>
    <row r="81">
      <c r="A81" s="1" t="s">
        <v>159</v>
      </c>
      <c r="B81" s="1">
        <v>18</v>
      </c>
      <c r="C81" s="26" t="s">
        <v>1226</v>
      </c>
      <c r="D81" t="s">
        <v>157</v>
      </c>
      <c r="E81" s="27" t="s">
        <v>1227</v>
      </c>
      <c r="F81" s="28" t="s">
        <v>196</v>
      </c>
      <c r="G81" s="29">
        <v>1</v>
      </c>
      <c r="H81" s="28">
        <v>0</v>
      </c>
      <c r="I81" s="30">
        <f>ROUND(G81*H81,P4)</f>
        <v>0</v>
      </c>
      <c r="L81" s="31">
        <v>0</v>
      </c>
      <c r="M81" s="24">
        <f>ROUND(G81*L81,P4)</f>
        <v>0</v>
      </c>
      <c r="N81" s="25" t="s">
        <v>406</v>
      </c>
      <c r="O81" s="32">
        <f>M81*AA81</f>
        <v>0</v>
      </c>
      <c r="P81" s="1">
        <v>3</v>
      </c>
      <c r="AA81" s="1">
        <f>IF(P81=1,$O$3,IF(P81=2,$O$4,$O$5))</f>
        <v>0</v>
      </c>
    </row>
    <row r="82">
      <c r="A82" s="1" t="s">
        <v>165</v>
      </c>
      <c r="E82" s="27" t="s">
        <v>188</v>
      </c>
    </row>
    <row r="83" ht="25.5">
      <c r="A83" s="1" t="s">
        <v>167</v>
      </c>
      <c r="E83" s="33" t="s">
        <v>1228</v>
      </c>
    </row>
    <row r="84" ht="409.5">
      <c r="A84" s="1" t="s">
        <v>168</v>
      </c>
      <c r="E84" s="27" t="s">
        <v>1229</v>
      </c>
    </row>
    <row r="85">
      <c r="A85" s="1" t="s">
        <v>156</v>
      </c>
      <c r="C85" s="22" t="s">
        <v>1140</v>
      </c>
      <c r="E85" s="23" t="s">
        <v>1141</v>
      </c>
      <c r="L85" s="24">
        <f>SUMIFS(L86:L109,A86:A109,"P")</f>
        <v>0</v>
      </c>
      <c r="M85" s="24">
        <f>SUMIFS(M86:M109,A86:A109,"P")</f>
        <v>0</v>
      </c>
      <c r="N85" s="25"/>
    </row>
    <row r="86">
      <c r="A86" s="1" t="s">
        <v>159</v>
      </c>
      <c r="B86" s="1">
        <v>19</v>
      </c>
      <c r="C86" s="26" t="s">
        <v>1230</v>
      </c>
      <c r="D86" t="s">
        <v>157</v>
      </c>
      <c r="E86" s="27" t="s">
        <v>1231</v>
      </c>
      <c r="F86" s="28" t="s">
        <v>196</v>
      </c>
      <c r="G86" s="29">
        <v>2</v>
      </c>
      <c r="H86" s="28">
        <v>0</v>
      </c>
      <c r="I86" s="30">
        <f>ROUND(G86*H86,P4)</f>
        <v>0</v>
      </c>
      <c r="L86" s="31">
        <v>0</v>
      </c>
      <c r="M86" s="24">
        <f>ROUND(G86*L86,P4)</f>
        <v>0</v>
      </c>
      <c r="N86" s="25" t="s">
        <v>1067</v>
      </c>
      <c r="O86" s="32">
        <f>M86*AA86</f>
        <v>0</v>
      </c>
      <c r="P86" s="1">
        <v>3</v>
      </c>
      <c r="AA86" s="1">
        <f>IF(P86=1,$O$3,IF(P86=2,$O$4,$O$5))</f>
        <v>0</v>
      </c>
    </row>
    <row r="87">
      <c r="A87" s="1" t="s">
        <v>165</v>
      </c>
      <c r="E87" s="27" t="s">
        <v>188</v>
      </c>
    </row>
    <row r="88" ht="25.5">
      <c r="A88" s="1" t="s">
        <v>167</v>
      </c>
      <c r="E88" s="33" t="s">
        <v>1232</v>
      </c>
    </row>
    <row r="89" ht="89.25">
      <c r="A89" s="1" t="s">
        <v>168</v>
      </c>
      <c r="E89" s="27" t="s">
        <v>1233</v>
      </c>
    </row>
    <row r="90" ht="25.5">
      <c r="A90" s="1" t="s">
        <v>159</v>
      </c>
      <c r="B90" s="1">
        <v>20</v>
      </c>
      <c r="C90" s="26" t="s">
        <v>1142</v>
      </c>
      <c r="D90" t="s">
        <v>157</v>
      </c>
      <c r="E90" s="27" t="s">
        <v>1143</v>
      </c>
      <c r="F90" s="28" t="s">
        <v>199</v>
      </c>
      <c r="G90" s="29">
        <v>115</v>
      </c>
      <c r="H90" s="28">
        <v>0</v>
      </c>
      <c r="I90" s="30">
        <f>ROUND(G90*H90,P4)</f>
        <v>0</v>
      </c>
      <c r="L90" s="31">
        <v>0</v>
      </c>
      <c r="M90" s="24">
        <f>ROUND(G90*L90,P4)</f>
        <v>0</v>
      </c>
      <c r="N90" s="25" t="s">
        <v>1067</v>
      </c>
      <c r="O90" s="32">
        <f>M90*AA90</f>
        <v>0</v>
      </c>
      <c r="P90" s="1">
        <v>3</v>
      </c>
      <c r="AA90" s="1">
        <f>IF(P90=1,$O$3,IF(P90=2,$O$4,$O$5))</f>
        <v>0</v>
      </c>
    </row>
    <row r="91">
      <c r="A91" s="1" t="s">
        <v>165</v>
      </c>
      <c r="E91" s="27" t="s">
        <v>188</v>
      </c>
    </row>
    <row r="92" ht="25.5">
      <c r="A92" s="1" t="s">
        <v>167</v>
      </c>
      <c r="E92" s="33" t="s">
        <v>1234</v>
      </c>
    </row>
    <row r="93" ht="191.25">
      <c r="A93" s="1" t="s">
        <v>168</v>
      </c>
      <c r="E93" s="27" t="s">
        <v>1145</v>
      </c>
    </row>
    <row r="94" ht="25.5">
      <c r="A94" s="1" t="s">
        <v>159</v>
      </c>
      <c r="B94" s="1">
        <v>21</v>
      </c>
      <c r="C94" s="26" t="s">
        <v>1146</v>
      </c>
      <c r="D94" t="s">
        <v>157</v>
      </c>
      <c r="E94" s="27" t="s">
        <v>1147</v>
      </c>
      <c r="F94" s="28" t="s">
        <v>804</v>
      </c>
      <c r="G94" s="29">
        <v>432.63</v>
      </c>
      <c r="H94" s="28">
        <v>0</v>
      </c>
      <c r="I94" s="30">
        <f>ROUND(G94*H94,P4)</f>
        <v>0</v>
      </c>
      <c r="L94" s="31">
        <v>0</v>
      </c>
      <c r="M94" s="24">
        <f>ROUND(G94*L94,P4)</f>
        <v>0</v>
      </c>
      <c r="N94" s="25" t="s">
        <v>1067</v>
      </c>
      <c r="O94" s="32">
        <f>M94*AA94</f>
        <v>0</v>
      </c>
      <c r="P94" s="1">
        <v>3</v>
      </c>
      <c r="AA94" s="1">
        <f>IF(P94=1,$O$3,IF(P94=2,$O$4,$O$5))</f>
        <v>0</v>
      </c>
    </row>
    <row r="95">
      <c r="A95" s="1" t="s">
        <v>165</v>
      </c>
      <c r="E95" s="27" t="s">
        <v>188</v>
      </c>
    </row>
    <row r="96" ht="25.5">
      <c r="A96" s="1" t="s">
        <v>167</v>
      </c>
      <c r="E96" s="33" t="s">
        <v>1235</v>
      </c>
    </row>
    <row r="97" ht="102">
      <c r="A97" s="1" t="s">
        <v>168</v>
      </c>
      <c r="E97" s="27" t="s">
        <v>1149</v>
      </c>
    </row>
    <row r="98">
      <c r="A98" s="1" t="s">
        <v>159</v>
      </c>
      <c r="B98" s="1">
        <v>22</v>
      </c>
      <c r="C98" s="26" t="s">
        <v>1236</v>
      </c>
      <c r="D98" t="s">
        <v>157</v>
      </c>
      <c r="E98" s="27" t="s">
        <v>1237</v>
      </c>
      <c r="F98" s="28" t="s">
        <v>196</v>
      </c>
      <c r="G98" s="29">
        <v>2</v>
      </c>
      <c r="H98" s="28">
        <v>0</v>
      </c>
      <c r="I98" s="30">
        <f>ROUND(G98*H98,P4)</f>
        <v>0</v>
      </c>
      <c r="L98" s="31">
        <v>0</v>
      </c>
      <c r="M98" s="24">
        <f>ROUND(G98*L98,P4)</f>
        <v>0</v>
      </c>
      <c r="N98" s="25" t="s">
        <v>1067</v>
      </c>
      <c r="O98" s="32">
        <f>M98*AA98</f>
        <v>0</v>
      </c>
      <c r="P98" s="1">
        <v>3</v>
      </c>
      <c r="AA98" s="1">
        <f>IF(P98=1,$O$3,IF(P98=2,$O$4,$O$5))</f>
        <v>0</v>
      </c>
    </row>
    <row r="99">
      <c r="A99" s="1" t="s">
        <v>165</v>
      </c>
      <c r="E99" s="27" t="s">
        <v>188</v>
      </c>
    </row>
    <row r="100" ht="25.5">
      <c r="A100" s="1" t="s">
        <v>167</v>
      </c>
      <c r="E100" s="33" t="s">
        <v>1238</v>
      </c>
    </row>
    <row r="101" ht="127.5">
      <c r="A101" s="1" t="s">
        <v>168</v>
      </c>
      <c r="E101" s="27" t="s">
        <v>1239</v>
      </c>
    </row>
    <row r="102" ht="25.5">
      <c r="A102" s="1" t="s">
        <v>159</v>
      </c>
      <c r="B102" s="1">
        <v>23</v>
      </c>
      <c r="C102" s="26" t="s">
        <v>1157</v>
      </c>
      <c r="D102" t="s">
        <v>157</v>
      </c>
      <c r="E102" s="27" t="s">
        <v>1158</v>
      </c>
      <c r="F102" s="28" t="s">
        <v>186</v>
      </c>
      <c r="G102" s="29">
        <v>254.90000000000001</v>
      </c>
      <c r="H102" s="28">
        <v>0</v>
      </c>
      <c r="I102" s="30">
        <f>ROUND(G102*H102,P4)</f>
        <v>0</v>
      </c>
      <c r="L102" s="31">
        <v>0</v>
      </c>
      <c r="M102" s="24">
        <f>ROUND(G102*L102,P4)</f>
        <v>0</v>
      </c>
      <c r="N102" s="25" t="s">
        <v>406</v>
      </c>
      <c r="O102" s="32">
        <f>M102*AA102</f>
        <v>0</v>
      </c>
      <c r="P102" s="1">
        <v>3</v>
      </c>
      <c r="AA102" s="1">
        <f>IF(P102=1,$O$3,IF(P102=2,$O$4,$O$5))</f>
        <v>0</v>
      </c>
    </row>
    <row r="103">
      <c r="A103" s="1" t="s">
        <v>165</v>
      </c>
      <c r="E103" s="27" t="s">
        <v>1159</v>
      </c>
    </row>
    <row r="104" ht="25.5">
      <c r="A104" s="1" t="s">
        <v>167</v>
      </c>
      <c r="E104" s="33" t="s">
        <v>1240</v>
      </c>
    </row>
    <row r="105" ht="178.5">
      <c r="A105" s="1" t="s">
        <v>168</v>
      </c>
      <c r="E105" s="27" t="s">
        <v>1161</v>
      </c>
    </row>
    <row r="106">
      <c r="A106" s="1" t="s">
        <v>159</v>
      </c>
      <c r="B106" s="1">
        <v>24</v>
      </c>
      <c r="C106" s="26" t="s">
        <v>1162</v>
      </c>
      <c r="D106" t="s">
        <v>157</v>
      </c>
      <c r="E106" s="27" t="s">
        <v>1163</v>
      </c>
      <c r="F106" s="28" t="s">
        <v>186</v>
      </c>
      <c r="G106" s="29">
        <v>35</v>
      </c>
      <c r="H106" s="28">
        <v>0</v>
      </c>
      <c r="I106" s="30">
        <f>ROUND(G106*H106,P4)</f>
        <v>0</v>
      </c>
      <c r="L106" s="31">
        <v>0</v>
      </c>
      <c r="M106" s="24">
        <f>ROUND(G106*L106,P4)</f>
        <v>0</v>
      </c>
      <c r="N106" s="25" t="s">
        <v>406</v>
      </c>
      <c r="O106" s="32">
        <f>M106*AA106</f>
        <v>0</v>
      </c>
      <c r="P106" s="1">
        <v>3</v>
      </c>
      <c r="AA106" s="1">
        <f>IF(P106=1,$O$3,IF(P106=2,$O$4,$O$5))</f>
        <v>0</v>
      </c>
    </row>
    <row r="107">
      <c r="A107" s="1" t="s">
        <v>165</v>
      </c>
      <c r="E107" s="27" t="s">
        <v>188</v>
      </c>
    </row>
    <row r="108" ht="38.25">
      <c r="A108" s="1" t="s">
        <v>167</v>
      </c>
      <c r="E108" s="33" t="s">
        <v>1241</v>
      </c>
    </row>
    <row r="109" ht="178.5">
      <c r="A109" s="1" t="s">
        <v>168</v>
      </c>
      <c r="E109" s="27" t="s">
        <v>1161</v>
      </c>
    </row>
    <row r="110">
      <c r="A110" s="1" t="s">
        <v>156</v>
      </c>
      <c r="C110" s="22" t="s">
        <v>946</v>
      </c>
      <c r="E110" s="23" t="s">
        <v>947</v>
      </c>
      <c r="L110" s="24">
        <f>SUMIFS(L111:L126,A111:A126,"P")</f>
        <v>0</v>
      </c>
      <c r="M110" s="24">
        <f>SUMIFS(M111:M126,A111:A126,"P")</f>
        <v>0</v>
      </c>
      <c r="N110" s="25"/>
    </row>
    <row r="111" ht="25.5">
      <c r="A111" s="1" t="s">
        <v>159</v>
      </c>
      <c r="B111" s="1">
        <v>25</v>
      </c>
      <c r="C111" s="26" t="s">
        <v>1165</v>
      </c>
      <c r="D111" t="s">
        <v>1166</v>
      </c>
      <c r="E111" s="27" t="s">
        <v>1167</v>
      </c>
      <c r="F111" s="28" t="s">
        <v>163</v>
      </c>
      <c r="G111" s="29">
        <v>518.72199999999998</v>
      </c>
      <c r="H111" s="28">
        <v>0</v>
      </c>
      <c r="I111" s="30">
        <f>ROUND(G111*H111,P4)</f>
        <v>0</v>
      </c>
      <c r="L111" s="31">
        <v>0</v>
      </c>
      <c r="M111" s="24">
        <f>ROUND(G111*L111,P4)</f>
        <v>0</v>
      </c>
      <c r="N111" s="25" t="s">
        <v>164</v>
      </c>
      <c r="O111" s="32">
        <f>M111*AA111</f>
        <v>0</v>
      </c>
      <c r="P111" s="1">
        <v>3</v>
      </c>
      <c r="AA111" s="1">
        <f>IF(P111=1,$O$3,IF(P111=2,$O$4,$O$5))</f>
        <v>0</v>
      </c>
    </row>
    <row r="112">
      <c r="A112" s="1" t="s">
        <v>165</v>
      </c>
      <c r="E112" s="27" t="s">
        <v>166</v>
      </c>
    </row>
    <row r="113" ht="25.5">
      <c r="A113" s="1" t="s">
        <v>167</v>
      </c>
      <c r="E113" s="33" t="s">
        <v>1242</v>
      </c>
    </row>
    <row r="114" ht="153">
      <c r="A114" s="1" t="s">
        <v>168</v>
      </c>
      <c r="E114" s="27" t="s">
        <v>169</v>
      </c>
    </row>
    <row r="115" ht="25.5">
      <c r="A115" s="1" t="s">
        <v>159</v>
      </c>
      <c r="B115" s="1">
        <v>26</v>
      </c>
      <c r="C115" s="26" t="s">
        <v>1173</v>
      </c>
      <c r="D115" t="s">
        <v>1174</v>
      </c>
      <c r="E115" s="27" t="s">
        <v>1175</v>
      </c>
      <c r="F115" s="28" t="s">
        <v>163</v>
      </c>
      <c r="G115" s="29">
        <v>0.0030000000000000001</v>
      </c>
      <c r="H115" s="28">
        <v>0</v>
      </c>
      <c r="I115" s="30">
        <f>ROUND(G115*H115,P4)</f>
        <v>0</v>
      </c>
      <c r="L115" s="31">
        <v>0</v>
      </c>
      <c r="M115" s="24">
        <f>ROUND(G115*L115,P4)</f>
        <v>0</v>
      </c>
      <c r="N115" s="25" t="s">
        <v>164</v>
      </c>
      <c r="O115" s="32">
        <f>M115*AA115</f>
        <v>0</v>
      </c>
      <c r="P115" s="1">
        <v>3</v>
      </c>
      <c r="AA115" s="1">
        <f>IF(P115=1,$O$3,IF(P115=2,$O$4,$O$5))</f>
        <v>0</v>
      </c>
    </row>
    <row r="116">
      <c r="A116" s="1" t="s">
        <v>165</v>
      </c>
      <c r="E116" s="27" t="s">
        <v>166</v>
      </c>
    </row>
    <row r="117" ht="25.5">
      <c r="A117" s="1" t="s">
        <v>167</v>
      </c>
      <c r="E117" s="33" t="s">
        <v>1243</v>
      </c>
    </row>
    <row r="118" ht="153">
      <c r="A118" s="1" t="s">
        <v>168</v>
      </c>
      <c r="E118" s="27" t="s">
        <v>169</v>
      </c>
    </row>
    <row r="119" ht="25.5">
      <c r="A119" s="1" t="s">
        <v>159</v>
      </c>
      <c r="B119" s="1">
        <v>27</v>
      </c>
      <c r="C119" s="26" t="s">
        <v>1177</v>
      </c>
      <c r="D119" t="s">
        <v>1178</v>
      </c>
      <c r="E119" s="27" t="s">
        <v>1179</v>
      </c>
      <c r="F119" s="28" t="s">
        <v>163</v>
      </c>
      <c r="G119" s="29">
        <v>0.072999999999999995</v>
      </c>
      <c r="H119" s="28">
        <v>0</v>
      </c>
      <c r="I119" s="30">
        <f>ROUND(G119*H119,P4)</f>
        <v>0</v>
      </c>
      <c r="L119" s="31">
        <v>0</v>
      </c>
      <c r="M119" s="24">
        <f>ROUND(G119*L119,P4)</f>
        <v>0</v>
      </c>
      <c r="N119" s="25" t="s">
        <v>164</v>
      </c>
      <c r="O119" s="32">
        <f>M119*AA119</f>
        <v>0</v>
      </c>
      <c r="P119" s="1">
        <v>3</v>
      </c>
      <c r="AA119" s="1">
        <f>IF(P119=1,$O$3,IF(P119=2,$O$4,$O$5))</f>
        <v>0</v>
      </c>
    </row>
    <row r="120">
      <c r="A120" s="1" t="s">
        <v>165</v>
      </c>
      <c r="E120" s="27" t="s">
        <v>166</v>
      </c>
    </row>
    <row r="121" ht="25.5">
      <c r="A121" s="1" t="s">
        <v>167</v>
      </c>
      <c r="E121" s="33" t="s">
        <v>1244</v>
      </c>
    </row>
    <row r="122" ht="153">
      <c r="A122" s="1" t="s">
        <v>168</v>
      </c>
      <c r="E122" s="27" t="s">
        <v>169</v>
      </c>
    </row>
    <row r="123" ht="25.5">
      <c r="A123" s="1" t="s">
        <v>159</v>
      </c>
      <c r="B123" s="1">
        <v>28</v>
      </c>
      <c r="C123" s="26" t="s">
        <v>1181</v>
      </c>
      <c r="D123" t="s">
        <v>1182</v>
      </c>
      <c r="E123" s="27" t="s">
        <v>1183</v>
      </c>
      <c r="F123" s="28" t="s">
        <v>163</v>
      </c>
      <c r="G123" s="29">
        <v>71.224999999999994</v>
      </c>
      <c r="H123" s="28">
        <v>0</v>
      </c>
      <c r="I123" s="30">
        <f>ROUND(G123*H123,P4)</f>
        <v>0</v>
      </c>
      <c r="L123" s="31">
        <v>0</v>
      </c>
      <c r="M123" s="24">
        <f>ROUND(G123*L123,P4)</f>
        <v>0</v>
      </c>
      <c r="N123" s="25" t="s">
        <v>164</v>
      </c>
      <c r="O123" s="32">
        <f>M123*AA123</f>
        <v>0</v>
      </c>
      <c r="P123" s="1">
        <v>3</v>
      </c>
      <c r="AA123" s="1">
        <f>IF(P123=1,$O$3,IF(P123=2,$O$4,$O$5))</f>
        <v>0</v>
      </c>
    </row>
    <row r="124">
      <c r="A124" s="1" t="s">
        <v>165</v>
      </c>
      <c r="E124" s="27" t="s">
        <v>166</v>
      </c>
    </row>
    <row r="125" ht="25.5">
      <c r="A125" s="1" t="s">
        <v>167</v>
      </c>
      <c r="E125" s="33" t="s">
        <v>1245</v>
      </c>
    </row>
    <row r="126" ht="153">
      <c r="A126" s="1" t="s">
        <v>168</v>
      </c>
      <c r="E126" s="27" t="s">
        <v>169</v>
      </c>
    </row>
  </sheetData>
  <sheetProtection sheet="1" objects="1" scenarios="1" spinCount="100000" saltValue="0XQR/PVNL/RJxhuEG0hBga285h/SxMnMqmTeo5lkNTFwi0iVsE/V+zDRMoIOZq9h7/id3Wge2mgMMCr7Hu3ing==" hashValue="tAyZnJkISkPOA/908agrNzwbYHw4GwKfe7l6v9n8SiXieyZIIdpJYJOtniqVJf8inrc1OpYHZx6sjWBMjp0X2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COUNTIFS(L8:L18,"=0",A8:A18,"P")+COUNTIFS(L8:L18,"",A8:A18,"P")+SUM(Q8:Q18)</f>
        <v>0</v>
      </c>
    </row>
    <row r="8" ht="25.5">
      <c r="A8" s="1" t="s">
        <v>154</v>
      </c>
      <c r="C8" s="22" t="s">
        <v>1246</v>
      </c>
      <c r="E8" s="23" t="s">
        <v>43</v>
      </c>
      <c r="L8" s="24">
        <f>L9</f>
        <v>0</v>
      </c>
      <c r="M8" s="24">
        <f>M9</f>
        <v>0</v>
      </c>
      <c r="N8" s="25"/>
    </row>
    <row r="9">
      <c r="A9" s="1" t="s">
        <v>156</v>
      </c>
      <c r="C9" s="22" t="s">
        <v>1082</v>
      </c>
      <c r="E9" s="23" t="s">
        <v>1083</v>
      </c>
      <c r="L9" s="24">
        <f>SUMIFS(L10:L17,A10:A17,"P")</f>
        <v>0</v>
      </c>
      <c r="M9" s="24">
        <f>SUMIFS(M10:M17,A10:A17,"P")</f>
        <v>0</v>
      </c>
      <c r="N9" s="25"/>
    </row>
    <row r="10" ht="25.5">
      <c r="A10" s="1" t="s">
        <v>159</v>
      </c>
      <c r="B10" s="1">
        <v>1</v>
      </c>
      <c r="C10" s="26" t="s">
        <v>1190</v>
      </c>
      <c r="D10" t="s">
        <v>157</v>
      </c>
      <c r="E10" s="27" t="s">
        <v>1191</v>
      </c>
      <c r="F10" s="28" t="s">
        <v>199</v>
      </c>
      <c r="G10" s="29">
        <v>352.04199999999997</v>
      </c>
      <c r="H10" s="28">
        <v>0</v>
      </c>
      <c r="I10" s="30">
        <f>ROUND(G10*H10,P4)</f>
        <v>0</v>
      </c>
      <c r="L10" s="31">
        <v>0</v>
      </c>
      <c r="M10" s="24">
        <f>ROUND(G10*L10,P4)</f>
        <v>0</v>
      </c>
      <c r="N10" s="25" t="s">
        <v>1067</v>
      </c>
      <c r="O10" s="32">
        <f>M10*AA10</f>
        <v>0</v>
      </c>
      <c r="P10" s="1">
        <v>3</v>
      </c>
      <c r="AA10" s="1">
        <f>IF(P10=1,$O$3,IF(P10=2,$O$4,$O$5))</f>
        <v>0</v>
      </c>
    </row>
    <row r="11">
      <c r="A11" s="1" t="s">
        <v>165</v>
      </c>
      <c r="E11" s="27" t="s">
        <v>188</v>
      </c>
    </row>
    <row r="12" ht="38.25">
      <c r="A12" s="1" t="s">
        <v>167</v>
      </c>
      <c r="E12" s="33" t="s">
        <v>1247</v>
      </c>
    </row>
    <row r="13" ht="255">
      <c r="A13" s="1" t="s">
        <v>168</v>
      </c>
      <c r="E13" s="27" t="s">
        <v>1193</v>
      </c>
    </row>
    <row r="14" ht="25.5">
      <c r="A14" s="1" t="s">
        <v>159</v>
      </c>
      <c r="B14" s="1">
        <v>2</v>
      </c>
      <c r="C14" s="26" t="s">
        <v>1248</v>
      </c>
      <c r="D14" t="s">
        <v>157</v>
      </c>
      <c r="E14" s="27" t="s">
        <v>1249</v>
      </c>
      <c r="F14" s="28" t="s">
        <v>199</v>
      </c>
      <c r="G14" s="29">
        <v>99.694000000000003</v>
      </c>
      <c r="H14" s="28">
        <v>0</v>
      </c>
      <c r="I14" s="30">
        <f>ROUND(G14*H14,P4)</f>
        <v>0</v>
      </c>
      <c r="L14" s="31">
        <v>0</v>
      </c>
      <c r="M14" s="24">
        <f>ROUND(G14*L14,P4)</f>
        <v>0</v>
      </c>
      <c r="N14" s="25" t="s">
        <v>1067</v>
      </c>
      <c r="O14" s="32">
        <f>M14*AA14</f>
        <v>0</v>
      </c>
      <c r="P14" s="1">
        <v>3</v>
      </c>
      <c r="AA14" s="1">
        <f>IF(P14=1,$O$3,IF(P14=2,$O$4,$O$5))</f>
        <v>0</v>
      </c>
    </row>
    <row r="15">
      <c r="A15" s="1" t="s">
        <v>165</v>
      </c>
      <c r="E15" s="27" t="s">
        <v>188</v>
      </c>
    </row>
    <row r="16" ht="25.5">
      <c r="A16" s="1" t="s">
        <v>167</v>
      </c>
      <c r="E16" s="33" t="s">
        <v>1250</v>
      </c>
    </row>
    <row r="17" ht="255">
      <c r="A17" s="1" t="s">
        <v>168</v>
      </c>
      <c r="E17" s="27" t="s">
        <v>1251</v>
      </c>
    </row>
  </sheetData>
  <sheetProtection sheet="1" objects="1" scenarios="1" spinCount="100000" saltValue="1XhKtt9jU8h0dwORZCSIBRrnW0zduUhGoukUGscpvJfGY7DeDr50T0B+fGhB5kidA9ypj0/wPrB1thoT8WjPkQ==" hashValue="e0b5iNUTSkrXflz/5v/5SbY8mLEV2Enl7f4em2a4+3E8OLWVjCAEwMvgXvrUh05h7qK2/b1yrydkDS3mpgaWr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34</v>
      </c>
      <c r="M3" s="20">
        <f>Rekapitulace!C21</f>
        <v>0</v>
      </c>
      <c r="N3" s="6" t="s">
        <v>3</v>
      </c>
      <c r="O3">
        <v>0</v>
      </c>
      <c r="P3">
        <v>2</v>
      </c>
    </row>
    <row r="4" ht="34.01575" customHeight="1">
      <c r="A4" s="16" t="s">
        <v>137</v>
      </c>
      <c r="B4" s="17" t="s">
        <v>138</v>
      </c>
      <c r="C4" s="18" t="s">
        <v>34</v>
      </c>
      <c r="D4" s="1"/>
      <c r="E4" s="17" t="s">
        <v>35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COUNTIFS(L8:L72,"=0",A8:A72,"P")+COUNTIFS(L8:L72,"",A8:A72,"P")+SUM(Q8:Q72)</f>
        <v>0</v>
      </c>
    </row>
    <row r="8">
      <c r="A8" s="1" t="s">
        <v>154</v>
      </c>
      <c r="C8" s="22" t="s">
        <v>1252</v>
      </c>
      <c r="E8" s="23" t="s">
        <v>45</v>
      </c>
      <c r="L8" s="24">
        <f>L9+L42+L67</f>
        <v>0</v>
      </c>
      <c r="M8" s="24">
        <f>M9+M42+M67</f>
        <v>0</v>
      </c>
      <c r="N8" s="25"/>
    </row>
    <row r="9">
      <c r="A9" s="1" t="s">
        <v>156</v>
      </c>
      <c r="C9" s="22" t="s">
        <v>1063</v>
      </c>
      <c r="E9" s="23" t="s">
        <v>1253</v>
      </c>
      <c r="L9" s="24">
        <f>SUMIFS(L10:L41,A10:A41,"P")</f>
        <v>0</v>
      </c>
      <c r="M9" s="24">
        <f>SUMIFS(M10:M41,A10:A41,"P")</f>
        <v>0</v>
      </c>
      <c r="N9" s="25"/>
    </row>
    <row r="10">
      <c r="A10" s="1" t="s">
        <v>159</v>
      </c>
      <c r="B10" s="1">
        <v>1</v>
      </c>
      <c r="C10" s="26" t="s">
        <v>1254</v>
      </c>
      <c r="D10" t="s">
        <v>157</v>
      </c>
      <c r="E10" s="27" t="s">
        <v>1255</v>
      </c>
      <c r="F10" s="28" t="s">
        <v>196</v>
      </c>
      <c r="G10" s="29">
        <v>1</v>
      </c>
      <c r="H10" s="28">
        <v>0</v>
      </c>
      <c r="I10" s="30">
        <f>ROUND(G10*H10,P4)</f>
        <v>0</v>
      </c>
      <c r="L10" s="31">
        <v>0</v>
      </c>
      <c r="M10" s="24">
        <f>ROUND(G10*L10,P4)</f>
        <v>0</v>
      </c>
      <c r="N10" s="25" t="s">
        <v>1067</v>
      </c>
      <c r="O10" s="32">
        <f>M10*AA10</f>
        <v>0</v>
      </c>
      <c r="P10" s="1">
        <v>3</v>
      </c>
      <c r="AA10" s="1">
        <f>IF(P10=1,$O$3,IF(P10=2,$O$4,$O$5))</f>
        <v>0</v>
      </c>
    </row>
    <row r="11">
      <c r="A11" s="1" t="s">
        <v>165</v>
      </c>
      <c r="E11" s="27" t="s">
        <v>188</v>
      </c>
    </row>
    <row r="12" ht="25.5">
      <c r="A12" s="1" t="s">
        <v>167</v>
      </c>
      <c r="E12" s="33" t="s">
        <v>1256</v>
      </c>
    </row>
    <row r="13" ht="102">
      <c r="A13" s="1" t="s">
        <v>168</v>
      </c>
      <c r="E13" s="27" t="s">
        <v>1257</v>
      </c>
    </row>
    <row r="14">
      <c r="A14" s="1" t="s">
        <v>159</v>
      </c>
      <c r="B14" s="1">
        <v>2</v>
      </c>
      <c r="C14" s="26" t="s">
        <v>1258</v>
      </c>
      <c r="D14" t="s">
        <v>157</v>
      </c>
      <c r="E14" s="27" t="s">
        <v>1259</v>
      </c>
      <c r="F14" s="28" t="s">
        <v>1260</v>
      </c>
      <c r="G14" s="29">
        <v>5</v>
      </c>
      <c r="H14" s="28">
        <v>0</v>
      </c>
      <c r="I14" s="30">
        <f>ROUND(G14*H14,P4)</f>
        <v>0</v>
      </c>
      <c r="L14" s="31">
        <v>0</v>
      </c>
      <c r="M14" s="24">
        <f>ROUND(G14*L14,P4)</f>
        <v>0</v>
      </c>
      <c r="N14" s="25" t="s">
        <v>1067</v>
      </c>
      <c r="O14" s="32">
        <f>M14*AA14</f>
        <v>0</v>
      </c>
      <c r="P14" s="1">
        <v>3</v>
      </c>
      <c r="AA14" s="1">
        <f>IF(P14=1,$O$3,IF(P14=2,$O$4,$O$5))</f>
        <v>0</v>
      </c>
    </row>
    <row r="15">
      <c r="A15" s="1" t="s">
        <v>165</v>
      </c>
      <c r="E15" s="27" t="s">
        <v>1112</v>
      </c>
    </row>
    <row r="16" ht="51">
      <c r="A16" s="1" t="s">
        <v>167</v>
      </c>
      <c r="E16" s="33" t="s">
        <v>1261</v>
      </c>
    </row>
    <row r="17" ht="89.25">
      <c r="A17" s="1" t="s">
        <v>168</v>
      </c>
      <c r="E17" s="27" t="s">
        <v>1233</v>
      </c>
    </row>
    <row r="18">
      <c r="A18" s="1" t="s">
        <v>159</v>
      </c>
      <c r="B18" s="1">
        <v>3</v>
      </c>
      <c r="C18" s="26" t="s">
        <v>1262</v>
      </c>
      <c r="D18" t="s">
        <v>157</v>
      </c>
      <c r="E18" s="27" t="s">
        <v>1263</v>
      </c>
      <c r="F18" s="28" t="s">
        <v>1260</v>
      </c>
      <c r="G18" s="29">
        <v>20</v>
      </c>
      <c r="H18" s="28">
        <v>0</v>
      </c>
      <c r="I18" s="30">
        <f>ROUND(G18*H18,P4)</f>
        <v>0</v>
      </c>
      <c r="L18" s="31">
        <v>0</v>
      </c>
      <c r="M18" s="24">
        <f>ROUND(G18*L18,P4)</f>
        <v>0</v>
      </c>
      <c r="N18" s="25" t="s">
        <v>1067</v>
      </c>
      <c r="O18" s="32">
        <f>M18*AA18</f>
        <v>0</v>
      </c>
      <c r="P18" s="1">
        <v>3</v>
      </c>
      <c r="AA18" s="1">
        <f>IF(P18=1,$O$3,IF(P18=2,$O$4,$O$5))</f>
        <v>0</v>
      </c>
    </row>
    <row r="19">
      <c r="A19" s="1" t="s">
        <v>165</v>
      </c>
      <c r="E19" s="27" t="s">
        <v>1112</v>
      </c>
    </row>
    <row r="20" ht="25.5">
      <c r="A20" s="1" t="s">
        <v>167</v>
      </c>
      <c r="E20" s="33" t="s">
        <v>1264</v>
      </c>
    </row>
    <row r="21" ht="89.25">
      <c r="A21" s="1" t="s">
        <v>168</v>
      </c>
      <c r="E21" s="27" t="s">
        <v>1233</v>
      </c>
    </row>
    <row r="22">
      <c r="A22" s="1" t="s">
        <v>159</v>
      </c>
      <c r="B22" s="1">
        <v>4</v>
      </c>
      <c r="C22" s="26" t="s">
        <v>1265</v>
      </c>
      <c r="D22" t="s">
        <v>157</v>
      </c>
      <c r="E22" s="27" t="s">
        <v>1266</v>
      </c>
      <c r="F22" s="28" t="s">
        <v>196</v>
      </c>
      <c r="G22" s="29">
        <v>1</v>
      </c>
      <c r="H22" s="28">
        <v>0</v>
      </c>
      <c r="I22" s="30">
        <f>ROUND(G22*H22,P4)</f>
        <v>0</v>
      </c>
      <c r="L22" s="31">
        <v>0</v>
      </c>
      <c r="M22" s="24">
        <f>ROUND(G22*L22,P4)</f>
        <v>0</v>
      </c>
      <c r="N22" s="25" t="s">
        <v>1067</v>
      </c>
      <c r="O22" s="32">
        <f>M22*AA22</f>
        <v>0</v>
      </c>
      <c r="P22" s="1">
        <v>3</v>
      </c>
      <c r="AA22" s="1">
        <f>IF(P22=1,$O$3,IF(P22=2,$O$4,$O$5))</f>
        <v>0</v>
      </c>
    </row>
    <row r="23">
      <c r="A23" s="1" t="s">
        <v>165</v>
      </c>
      <c r="E23" s="27" t="s">
        <v>188</v>
      </c>
    </row>
    <row r="24" ht="25.5">
      <c r="A24" s="1" t="s">
        <v>167</v>
      </c>
      <c r="E24" s="33" t="s">
        <v>1267</v>
      </c>
    </row>
    <row r="25" ht="127.5">
      <c r="A25" s="1" t="s">
        <v>168</v>
      </c>
      <c r="E25" s="27" t="s">
        <v>1268</v>
      </c>
    </row>
    <row r="26">
      <c r="A26" s="1" t="s">
        <v>159</v>
      </c>
      <c r="B26" s="1">
        <v>5</v>
      </c>
      <c r="C26" s="26" t="s">
        <v>1269</v>
      </c>
      <c r="D26" t="s">
        <v>157</v>
      </c>
      <c r="E26" s="27" t="s">
        <v>1270</v>
      </c>
      <c r="F26" s="28" t="s">
        <v>1260</v>
      </c>
      <c r="G26" s="29">
        <v>2</v>
      </c>
      <c r="H26" s="28">
        <v>0</v>
      </c>
      <c r="I26" s="30">
        <f>ROUND(G26*H26,P4)</f>
        <v>0</v>
      </c>
      <c r="L26" s="31">
        <v>0</v>
      </c>
      <c r="M26" s="24">
        <f>ROUND(G26*L26,P4)</f>
        <v>0</v>
      </c>
      <c r="N26" s="25" t="s">
        <v>1067</v>
      </c>
      <c r="O26" s="32">
        <f>M26*AA26</f>
        <v>0</v>
      </c>
      <c r="P26" s="1">
        <v>3</v>
      </c>
      <c r="AA26" s="1">
        <f>IF(P26=1,$O$3,IF(P26=2,$O$4,$O$5))</f>
        <v>0</v>
      </c>
    </row>
    <row r="27">
      <c r="A27" s="1" t="s">
        <v>165</v>
      </c>
      <c r="E27" s="27" t="s">
        <v>1112</v>
      </c>
    </row>
    <row r="28" ht="38.25">
      <c r="A28" s="1" t="s">
        <v>167</v>
      </c>
      <c r="E28" s="33" t="s">
        <v>1271</v>
      </c>
    </row>
    <row r="29">
      <c r="A29" s="1" t="s">
        <v>168</v>
      </c>
      <c r="E29" s="27" t="s">
        <v>344</v>
      </c>
    </row>
    <row r="30">
      <c r="A30" s="1" t="s">
        <v>159</v>
      </c>
      <c r="B30" s="1">
        <v>6</v>
      </c>
      <c r="C30" s="26" t="s">
        <v>1272</v>
      </c>
      <c r="D30" t="s">
        <v>157</v>
      </c>
      <c r="E30" s="27" t="s">
        <v>1273</v>
      </c>
      <c r="F30" s="28" t="s">
        <v>196</v>
      </c>
      <c r="G30" s="29">
        <v>2</v>
      </c>
      <c r="H30" s="28">
        <v>0</v>
      </c>
      <c r="I30" s="30">
        <f>ROUND(G30*H30,P4)</f>
        <v>0</v>
      </c>
      <c r="L30" s="31">
        <v>0</v>
      </c>
      <c r="M30" s="24">
        <f>ROUND(G30*L30,P4)</f>
        <v>0</v>
      </c>
      <c r="N30" s="25" t="s">
        <v>1067</v>
      </c>
      <c r="O30" s="32">
        <f>M30*AA30</f>
        <v>0</v>
      </c>
      <c r="P30" s="1">
        <v>3</v>
      </c>
      <c r="AA30" s="1">
        <f>IF(P30=1,$O$3,IF(P30=2,$O$4,$O$5))</f>
        <v>0</v>
      </c>
    </row>
    <row r="31">
      <c r="A31" s="1" t="s">
        <v>165</v>
      </c>
      <c r="E31" s="27" t="s">
        <v>188</v>
      </c>
    </row>
    <row r="32" ht="38.25">
      <c r="A32" s="1" t="s">
        <v>167</v>
      </c>
      <c r="E32" s="33" t="s">
        <v>1274</v>
      </c>
    </row>
    <row r="33" ht="114.75">
      <c r="A33" s="1" t="s">
        <v>168</v>
      </c>
      <c r="E33" s="27" t="s">
        <v>1275</v>
      </c>
    </row>
    <row r="34">
      <c r="A34" s="1" t="s">
        <v>159</v>
      </c>
      <c r="B34" s="1">
        <v>7</v>
      </c>
      <c r="C34" s="26" t="s">
        <v>1276</v>
      </c>
      <c r="D34" t="s">
        <v>157</v>
      </c>
      <c r="E34" s="27" t="s">
        <v>1277</v>
      </c>
      <c r="F34" s="28" t="s">
        <v>196</v>
      </c>
      <c r="G34" s="29">
        <v>20</v>
      </c>
      <c r="H34" s="28">
        <v>0</v>
      </c>
      <c r="I34" s="30">
        <f>ROUND(G34*H34,P4)</f>
        <v>0</v>
      </c>
      <c r="L34" s="31">
        <v>0</v>
      </c>
      <c r="M34" s="24">
        <f>ROUND(G34*L34,P4)</f>
        <v>0</v>
      </c>
      <c r="N34" s="25" t="s">
        <v>1067</v>
      </c>
      <c r="O34" s="32">
        <f>M34*AA34</f>
        <v>0</v>
      </c>
      <c r="P34" s="1">
        <v>3</v>
      </c>
      <c r="AA34" s="1">
        <f>IF(P34=1,$O$3,IF(P34=2,$O$4,$O$5))</f>
        <v>0</v>
      </c>
    </row>
    <row r="35">
      <c r="A35" s="1" t="s">
        <v>165</v>
      </c>
      <c r="E35" s="27" t="s">
        <v>188</v>
      </c>
    </row>
    <row r="36" ht="25.5">
      <c r="A36" s="1" t="s">
        <v>167</v>
      </c>
      <c r="E36" s="33" t="s">
        <v>1278</v>
      </c>
    </row>
    <row r="37" ht="165.75">
      <c r="A37" s="1" t="s">
        <v>168</v>
      </c>
      <c r="E37" s="27" t="s">
        <v>1279</v>
      </c>
    </row>
    <row r="38">
      <c r="A38" s="1" t="s">
        <v>159</v>
      </c>
      <c r="B38" s="1">
        <v>8</v>
      </c>
      <c r="C38" s="26" t="s">
        <v>1280</v>
      </c>
      <c r="D38" t="s">
        <v>157</v>
      </c>
      <c r="E38" s="27" t="s">
        <v>1281</v>
      </c>
      <c r="F38" s="28" t="s">
        <v>196</v>
      </c>
      <c r="G38" s="29">
        <v>13</v>
      </c>
      <c r="H38" s="28">
        <v>0</v>
      </c>
      <c r="I38" s="30">
        <f>ROUND(G38*H38,P4)</f>
        <v>0</v>
      </c>
      <c r="L38" s="31">
        <v>0</v>
      </c>
      <c r="M38" s="24">
        <f>ROUND(G38*L38,P4)</f>
        <v>0</v>
      </c>
      <c r="N38" s="25" t="s">
        <v>1067</v>
      </c>
      <c r="O38" s="32">
        <f>M38*AA38</f>
        <v>0</v>
      </c>
      <c r="P38" s="1">
        <v>3</v>
      </c>
      <c r="AA38" s="1">
        <f>IF(P38=1,$O$3,IF(P38=2,$O$4,$O$5))</f>
        <v>0</v>
      </c>
    </row>
    <row r="39">
      <c r="A39" s="1" t="s">
        <v>165</v>
      </c>
      <c r="E39" s="27" t="s">
        <v>188</v>
      </c>
    </row>
    <row r="40" ht="25.5">
      <c r="A40" s="1" t="s">
        <v>167</v>
      </c>
      <c r="E40" s="33" t="s">
        <v>1282</v>
      </c>
    </row>
    <row r="41" ht="153">
      <c r="A41" s="1" t="s">
        <v>168</v>
      </c>
      <c r="E41" s="27" t="s">
        <v>1283</v>
      </c>
    </row>
    <row r="42">
      <c r="A42" s="1" t="s">
        <v>156</v>
      </c>
      <c r="C42" s="22" t="s">
        <v>1140</v>
      </c>
      <c r="E42" s="23" t="s">
        <v>1141</v>
      </c>
      <c r="L42" s="24">
        <f>SUMIFS(L43:L66,A43:A66,"P")</f>
        <v>0</v>
      </c>
      <c r="M42" s="24">
        <f>SUMIFS(M43:M66,A43:A66,"P")</f>
        <v>0</v>
      </c>
      <c r="N42" s="25"/>
    </row>
    <row r="43">
      <c r="A43" s="1" t="s">
        <v>159</v>
      </c>
      <c r="B43" s="1">
        <v>9</v>
      </c>
      <c r="C43" s="26" t="s">
        <v>1236</v>
      </c>
      <c r="D43" t="s">
        <v>157</v>
      </c>
      <c r="E43" s="27" t="s">
        <v>1237</v>
      </c>
      <c r="F43" s="28" t="s">
        <v>196</v>
      </c>
      <c r="G43" s="29">
        <v>5</v>
      </c>
      <c r="H43" s="28">
        <v>0</v>
      </c>
      <c r="I43" s="30">
        <f>ROUND(G43*H43,P4)</f>
        <v>0</v>
      </c>
      <c r="L43" s="31">
        <v>0</v>
      </c>
      <c r="M43" s="24">
        <f>ROUND(G43*L43,P4)</f>
        <v>0</v>
      </c>
      <c r="N43" s="25" t="s">
        <v>1067</v>
      </c>
      <c r="O43" s="32">
        <f>M43*AA43</f>
        <v>0</v>
      </c>
      <c r="P43" s="1">
        <v>3</v>
      </c>
      <c r="AA43" s="1">
        <f>IF(P43=1,$O$3,IF(P43=2,$O$4,$O$5))</f>
        <v>0</v>
      </c>
    </row>
    <row r="44">
      <c r="A44" s="1" t="s">
        <v>165</v>
      </c>
      <c r="E44" s="27" t="s">
        <v>188</v>
      </c>
    </row>
    <row r="45" ht="25.5">
      <c r="A45" s="1" t="s">
        <v>167</v>
      </c>
      <c r="E45" s="33" t="s">
        <v>1284</v>
      </c>
    </row>
    <row r="46" ht="127.5">
      <c r="A46" s="1" t="s">
        <v>168</v>
      </c>
      <c r="E46" s="27" t="s">
        <v>1239</v>
      </c>
    </row>
    <row r="47">
      <c r="A47" s="1" t="s">
        <v>159</v>
      </c>
      <c r="B47" s="1">
        <v>10</v>
      </c>
      <c r="C47" s="26" t="s">
        <v>1285</v>
      </c>
      <c r="D47" t="s">
        <v>157</v>
      </c>
      <c r="E47" s="27" t="s">
        <v>1286</v>
      </c>
      <c r="F47" s="28" t="s">
        <v>196</v>
      </c>
      <c r="G47" s="29">
        <v>3</v>
      </c>
      <c r="H47" s="28">
        <v>0</v>
      </c>
      <c r="I47" s="30">
        <f>ROUND(G47*H47,P4)</f>
        <v>0</v>
      </c>
      <c r="L47" s="31">
        <v>0</v>
      </c>
      <c r="M47" s="24">
        <f>ROUND(G47*L47,P4)</f>
        <v>0</v>
      </c>
      <c r="N47" s="25" t="s">
        <v>1067</v>
      </c>
      <c r="O47" s="32">
        <f>M47*AA47</f>
        <v>0</v>
      </c>
      <c r="P47" s="1">
        <v>3</v>
      </c>
      <c r="AA47" s="1">
        <f>IF(P47=1,$O$3,IF(P47=2,$O$4,$O$5))</f>
        <v>0</v>
      </c>
    </row>
    <row r="48">
      <c r="A48" s="1" t="s">
        <v>165</v>
      </c>
      <c r="E48" s="27" t="s">
        <v>188</v>
      </c>
    </row>
    <row r="49" ht="38.25">
      <c r="A49" s="1" t="s">
        <v>167</v>
      </c>
      <c r="E49" s="33" t="s">
        <v>1287</v>
      </c>
    </row>
    <row r="50" ht="127.5">
      <c r="A50" s="1" t="s">
        <v>168</v>
      </c>
      <c r="E50" s="27" t="s">
        <v>1239</v>
      </c>
    </row>
    <row r="51" ht="25.5">
      <c r="A51" s="1" t="s">
        <v>159</v>
      </c>
      <c r="B51" s="1">
        <v>11</v>
      </c>
      <c r="C51" s="26" t="s">
        <v>1288</v>
      </c>
      <c r="D51" t="s">
        <v>157</v>
      </c>
      <c r="E51" s="27" t="s">
        <v>1289</v>
      </c>
      <c r="F51" s="28" t="s">
        <v>804</v>
      </c>
      <c r="G51" s="29">
        <v>10.587999999999999</v>
      </c>
      <c r="H51" s="28">
        <v>0</v>
      </c>
      <c r="I51" s="30">
        <f>ROUND(G51*H51,P4)</f>
        <v>0</v>
      </c>
      <c r="L51" s="31">
        <v>0</v>
      </c>
      <c r="M51" s="24">
        <f>ROUND(G51*L51,P4)</f>
        <v>0</v>
      </c>
      <c r="N51" s="25" t="s">
        <v>1067</v>
      </c>
      <c r="O51" s="32">
        <f>M51*AA51</f>
        <v>0</v>
      </c>
      <c r="P51" s="1">
        <v>3</v>
      </c>
      <c r="AA51" s="1">
        <f>IF(P51=1,$O$3,IF(P51=2,$O$4,$O$5))</f>
        <v>0</v>
      </c>
    </row>
    <row r="52">
      <c r="A52" s="1" t="s">
        <v>165</v>
      </c>
      <c r="E52" s="27" t="s">
        <v>188</v>
      </c>
    </row>
    <row r="53" ht="25.5">
      <c r="A53" s="1" t="s">
        <v>167</v>
      </c>
      <c r="E53" s="33" t="s">
        <v>1290</v>
      </c>
    </row>
    <row r="54" ht="127.5">
      <c r="A54" s="1" t="s">
        <v>168</v>
      </c>
      <c r="E54" s="27" t="s">
        <v>1291</v>
      </c>
    </row>
    <row r="55">
      <c r="A55" s="1" t="s">
        <v>159</v>
      </c>
      <c r="B55" s="1">
        <v>12</v>
      </c>
      <c r="C55" s="26" t="s">
        <v>1292</v>
      </c>
      <c r="D55" t="s">
        <v>157</v>
      </c>
      <c r="E55" s="27" t="s">
        <v>1293</v>
      </c>
      <c r="F55" s="28" t="s">
        <v>196</v>
      </c>
      <c r="G55" s="29">
        <v>14</v>
      </c>
      <c r="H55" s="28">
        <v>0</v>
      </c>
      <c r="I55" s="30">
        <f>ROUND(G55*H55,P4)</f>
        <v>0</v>
      </c>
      <c r="L55" s="31">
        <v>0</v>
      </c>
      <c r="M55" s="24">
        <f>ROUND(G55*L55,P4)</f>
        <v>0</v>
      </c>
      <c r="N55" s="25" t="s">
        <v>1067</v>
      </c>
      <c r="O55" s="32">
        <f>M55*AA55</f>
        <v>0</v>
      </c>
      <c r="P55" s="1">
        <v>3</v>
      </c>
      <c r="AA55" s="1">
        <f>IF(P55=1,$O$3,IF(P55=2,$O$4,$O$5))</f>
        <v>0</v>
      </c>
    </row>
    <row r="56">
      <c r="A56" s="1" t="s">
        <v>165</v>
      </c>
      <c r="E56" s="27" t="s">
        <v>188</v>
      </c>
    </row>
    <row r="57" ht="25.5">
      <c r="A57" s="1" t="s">
        <v>167</v>
      </c>
      <c r="E57" s="33" t="s">
        <v>1294</v>
      </c>
    </row>
    <row r="58" ht="127.5">
      <c r="A58" s="1" t="s">
        <v>168</v>
      </c>
      <c r="E58" s="27" t="s">
        <v>1295</v>
      </c>
    </row>
    <row r="59" ht="25.5">
      <c r="A59" s="1" t="s">
        <v>159</v>
      </c>
      <c r="B59" s="1">
        <v>13</v>
      </c>
      <c r="C59" s="26" t="s">
        <v>1296</v>
      </c>
      <c r="D59" t="s">
        <v>157</v>
      </c>
      <c r="E59" s="27" t="s">
        <v>1297</v>
      </c>
      <c r="F59" s="28" t="s">
        <v>804</v>
      </c>
      <c r="G59" s="29">
        <v>5.5999999999999996</v>
      </c>
      <c r="H59" s="28">
        <v>0</v>
      </c>
      <c r="I59" s="30">
        <f>ROUND(G59*H59,P4)</f>
        <v>0</v>
      </c>
      <c r="L59" s="31">
        <v>0</v>
      </c>
      <c r="M59" s="24">
        <f>ROUND(G59*L59,P4)</f>
        <v>0</v>
      </c>
      <c r="N59" s="25" t="s">
        <v>1067</v>
      </c>
      <c r="O59" s="32">
        <f>M59*AA59</f>
        <v>0</v>
      </c>
      <c r="P59" s="1">
        <v>3</v>
      </c>
      <c r="AA59" s="1">
        <f>IF(P59=1,$O$3,IF(P59=2,$O$4,$O$5))</f>
        <v>0</v>
      </c>
    </row>
    <row r="60">
      <c r="A60" s="1" t="s">
        <v>165</v>
      </c>
      <c r="E60" s="27" t="s">
        <v>188</v>
      </c>
    </row>
    <row r="61" ht="25.5">
      <c r="A61" s="1" t="s">
        <v>167</v>
      </c>
      <c r="E61" s="33" t="s">
        <v>1298</v>
      </c>
    </row>
    <row r="62" ht="127.5">
      <c r="A62" s="1" t="s">
        <v>168</v>
      </c>
      <c r="E62" s="27" t="s">
        <v>1291</v>
      </c>
    </row>
    <row r="63">
      <c r="A63" s="1" t="s">
        <v>159</v>
      </c>
      <c r="B63" s="1">
        <v>14</v>
      </c>
      <c r="C63" s="26" t="s">
        <v>1299</v>
      </c>
      <c r="D63" t="s">
        <v>157</v>
      </c>
      <c r="E63" s="27" t="s">
        <v>1300</v>
      </c>
      <c r="F63" s="28" t="s">
        <v>1260</v>
      </c>
      <c r="G63" s="29">
        <v>2</v>
      </c>
      <c r="H63" s="28">
        <v>0</v>
      </c>
      <c r="I63" s="30">
        <f>ROUND(G63*H63,P4)</f>
        <v>0</v>
      </c>
      <c r="L63" s="31">
        <v>0</v>
      </c>
      <c r="M63" s="24">
        <f>ROUND(G63*L63,P4)</f>
        <v>0</v>
      </c>
      <c r="N63" s="25" t="s">
        <v>1067</v>
      </c>
      <c r="O63" s="32">
        <f>M63*AA63</f>
        <v>0</v>
      </c>
      <c r="P63" s="1">
        <v>3</v>
      </c>
      <c r="AA63" s="1">
        <f>IF(P63=1,$O$3,IF(P63=2,$O$4,$O$5))</f>
        <v>0</v>
      </c>
    </row>
    <row r="64">
      <c r="A64" s="1" t="s">
        <v>165</v>
      </c>
      <c r="E64" s="27" t="s">
        <v>1112</v>
      </c>
    </row>
    <row r="65" ht="25.5">
      <c r="A65" s="1" t="s">
        <v>167</v>
      </c>
      <c r="E65" s="33" t="s">
        <v>1301</v>
      </c>
    </row>
    <row r="66">
      <c r="A66" s="1" t="s">
        <v>168</v>
      </c>
      <c r="E66" s="27" t="s">
        <v>344</v>
      </c>
    </row>
    <row r="67">
      <c r="A67" s="1" t="s">
        <v>156</v>
      </c>
      <c r="C67" s="22" t="s">
        <v>946</v>
      </c>
      <c r="E67" s="23" t="s">
        <v>947</v>
      </c>
      <c r="L67" s="24">
        <f>SUMIFS(L68:L71,A68:A71,"P")</f>
        <v>0</v>
      </c>
      <c r="M67" s="24">
        <f>SUMIFS(M68:M71,A68:A71,"P")</f>
        <v>0</v>
      </c>
      <c r="N67" s="25"/>
    </row>
    <row r="68" ht="25.5">
      <c r="A68" s="1" t="s">
        <v>159</v>
      </c>
      <c r="B68" s="1">
        <v>15</v>
      </c>
      <c r="C68" s="26" t="s">
        <v>1302</v>
      </c>
      <c r="D68" t="s">
        <v>1303</v>
      </c>
      <c r="E68" s="27" t="s">
        <v>1304</v>
      </c>
      <c r="F68" s="28" t="s">
        <v>163</v>
      </c>
      <c r="G68" s="29">
        <v>7.0609999999999999</v>
      </c>
      <c r="H68" s="28">
        <v>0</v>
      </c>
      <c r="I68" s="30">
        <f>ROUND(G68*H68,P4)</f>
        <v>0</v>
      </c>
      <c r="L68" s="31">
        <v>0</v>
      </c>
      <c r="M68" s="24">
        <f>ROUND(G68*L68,P4)</f>
        <v>0</v>
      </c>
      <c r="N68" s="25" t="s">
        <v>164</v>
      </c>
      <c r="O68" s="32">
        <f>M68*AA68</f>
        <v>0</v>
      </c>
      <c r="P68" s="1">
        <v>3</v>
      </c>
      <c r="AA68" s="1">
        <f>IF(P68=1,$O$3,IF(P68=2,$O$4,$O$5))</f>
        <v>0</v>
      </c>
    </row>
    <row r="69">
      <c r="A69" s="1" t="s">
        <v>165</v>
      </c>
      <c r="E69" s="27" t="s">
        <v>166</v>
      </c>
    </row>
    <row r="70" ht="25.5">
      <c r="A70" s="1" t="s">
        <v>167</v>
      </c>
      <c r="E70" s="33" t="s">
        <v>1305</v>
      </c>
    </row>
    <row r="71" ht="153">
      <c r="A71" s="1" t="s">
        <v>168</v>
      </c>
      <c r="E71" s="27" t="s">
        <v>169</v>
      </c>
    </row>
  </sheetData>
  <sheetProtection sheet="1" objects="1" scenarios="1" spinCount="100000" saltValue="dYbwNkmtCFCofkONRPYbpnwpAzEQJDSsB7IqLyDnvWbG9CDySaXKybJTqcp4abOhAVnbrN9vEHFqXr1vVifSQQ==" hashValue="vLhD00IF+xGFJ8sJx/5eLw0ZwYP6+sbVB0fnTV9UIcTabj0kUyy0OcLTtF5ebz03B/c3pQ9wJWNeFPi4cpOgf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46</v>
      </c>
      <c r="M3" s="20">
        <f>Rekapitulace!C27</f>
        <v>0</v>
      </c>
      <c r="N3" s="6" t="s">
        <v>3</v>
      </c>
      <c r="O3">
        <v>0</v>
      </c>
      <c r="P3">
        <v>2</v>
      </c>
    </row>
    <row r="4" ht="34.01575" customHeight="1">
      <c r="A4" s="16" t="s">
        <v>137</v>
      </c>
      <c r="B4" s="17" t="s">
        <v>138</v>
      </c>
      <c r="C4" s="18" t="s">
        <v>46</v>
      </c>
      <c r="D4" s="1"/>
      <c r="E4" s="17" t="s">
        <v>47</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COUNTIFS(L8:L210,"=0",A8:A210,"P")+COUNTIFS(L8:L210,"",A8:A210,"P")+SUM(Q8:Q210)</f>
        <v>0</v>
      </c>
    </row>
    <row r="8">
      <c r="A8" s="1" t="s">
        <v>154</v>
      </c>
      <c r="C8" s="22" t="s">
        <v>1306</v>
      </c>
      <c r="E8" s="23" t="s">
        <v>49</v>
      </c>
      <c r="L8" s="24">
        <f>L9+L26+L115+L120+L133+L154+L159+L176+L189</f>
        <v>0</v>
      </c>
      <c r="M8" s="24">
        <f>M9+M26+M115+M120+M133+M154+M159+M176+M189</f>
        <v>0</v>
      </c>
      <c r="N8" s="25"/>
    </row>
    <row r="9">
      <c r="A9" s="1" t="s">
        <v>156</v>
      </c>
      <c r="C9" s="22" t="s">
        <v>157</v>
      </c>
      <c r="E9" s="23" t="s">
        <v>1307</v>
      </c>
      <c r="L9" s="24">
        <f>SUMIFS(L10:L25,A10:A25,"P")</f>
        <v>0</v>
      </c>
      <c r="M9" s="24">
        <f>SUMIFS(M10:M25,A10:A25,"P")</f>
        <v>0</v>
      </c>
      <c r="N9" s="25"/>
    </row>
    <row r="10">
      <c r="A10" s="1" t="s">
        <v>159</v>
      </c>
      <c r="B10" s="1">
        <v>1</v>
      </c>
      <c r="C10" s="26" t="s">
        <v>1308</v>
      </c>
      <c r="D10" t="s">
        <v>157</v>
      </c>
      <c r="E10" s="27" t="s">
        <v>1309</v>
      </c>
      <c r="F10" s="28" t="s">
        <v>186</v>
      </c>
      <c r="G10" s="29">
        <v>41.119999999999997</v>
      </c>
      <c r="H10" s="28">
        <v>0</v>
      </c>
      <c r="I10" s="30">
        <f>ROUND(G10*H10,P4)</f>
        <v>0</v>
      </c>
      <c r="L10" s="31">
        <v>0</v>
      </c>
      <c r="M10" s="24">
        <f>ROUND(G10*L10,P4)</f>
        <v>0</v>
      </c>
      <c r="N10" s="25" t="s">
        <v>1067</v>
      </c>
      <c r="O10" s="32">
        <f>M10*AA10</f>
        <v>0</v>
      </c>
      <c r="P10" s="1">
        <v>3</v>
      </c>
      <c r="AA10" s="1">
        <f>IF(P10=1,$O$3,IF(P10=2,$O$4,$O$5))</f>
        <v>0</v>
      </c>
    </row>
    <row r="11">
      <c r="A11" s="1" t="s">
        <v>165</v>
      </c>
      <c r="E11" s="27" t="s">
        <v>188</v>
      </c>
    </row>
    <row r="12" ht="25.5">
      <c r="A12" s="1" t="s">
        <v>167</v>
      </c>
      <c r="E12" s="33" t="s">
        <v>1310</v>
      </c>
    </row>
    <row r="13" ht="25.5">
      <c r="A13" s="1" t="s">
        <v>168</v>
      </c>
      <c r="E13" s="27" t="s">
        <v>1311</v>
      </c>
    </row>
    <row r="14">
      <c r="A14" s="1" t="s">
        <v>159</v>
      </c>
      <c r="B14" s="1">
        <v>2</v>
      </c>
      <c r="C14" s="26" t="s">
        <v>1312</v>
      </c>
      <c r="D14" t="s">
        <v>157</v>
      </c>
      <c r="E14" s="27" t="s">
        <v>1313</v>
      </c>
      <c r="F14" s="28" t="s">
        <v>705</v>
      </c>
      <c r="G14" s="29">
        <v>1</v>
      </c>
      <c r="H14" s="28">
        <v>0</v>
      </c>
      <c r="I14" s="30">
        <f>ROUND(G14*H14,P4)</f>
        <v>0</v>
      </c>
      <c r="L14" s="31">
        <v>0</v>
      </c>
      <c r="M14" s="24">
        <f>ROUND(G14*L14,P4)</f>
        <v>0</v>
      </c>
      <c r="N14" s="25" t="s">
        <v>1067</v>
      </c>
      <c r="O14" s="32">
        <f>M14*AA14</f>
        <v>0</v>
      </c>
      <c r="P14" s="1">
        <v>3</v>
      </c>
      <c r="AA14" s="1">
        <f>IF(P14=1,$O$3,IF(P14=2,$O$4,$O$5))</f>
        <v>0</v>
      </c>
    </row>
    <row r="15" ht="38.25">
      <c r="A15" s="1" t="s">
        <v>165</v>
      </c>
      <c r="E15" s="27" t="s">
        <v>1314</v>
      </c>
    </row>
    <row r="16" ht="38.25">
      <c r="A16" s="1" t="s">
        <v>167</v>
      </c>
      <c r="E16" s="33" t="s">
        <v>1315</v>
      </c>
    </row>
    <row r="17">
      <c r="A17" s="1" t="s">
        <v>168</v>
      </c>
      <c r="E17" s="27" t="s">
        <v>1316</v>
      </c>
    </row>
    <row r="18">
      <c r="A18" s="1" t="s">
        <v>159</v>
      </c>
      <c r="B18" s="1">
        <v>3</v>
      </c>
      <c r="C18" s="26" t="s">
        <v>1317</v>
      </c>
      <c r="D18" t="s">
        <v>157</v>
      </c>
      <c r="E18" s="27" t="s">
        <v>1318</v>
      </c>
      <c r="F18" s="28" t="s">
        <v>705</v>
      </c>
      <c r="G18" s="29">
        <v>1</v>
      </c>
      <c r="H18" s="28">
        <v>0</v>
      </c>
      <c r="I18" s="30">
        <f>ROUND(G18*H18,P4)</f>
        <v>0</v>
      </c>
      <c r="L18" s="31">
        <v>0</v>
      </c>
      <c r="M18" s="24">
        <f>ROUND(G18*L18,P4)</f>
        <v>0</v>
      </c>
      <c r="N18" s="25" t="s">
        <v>1067</v>
      </c>
      <c r="O18" s="32">
        <f>M18*AA18</f>
        <v>0</v>
      </c>
      <c r="P18" s="1">
        <v>3</v>
      </c>
      <c r="AA18" s="1">
        <f>IF(P18=1,$O$3,IF(P18=2,$O$4,$O$5))</f>
        <v>0</v>
      </c>
    </row>
    <row r="19" ht="51">
      <c r="A19" s="1" t="s">
        <v>165</v>
      </c>
      <c r="E19" s="27" t="s">
        <v>1319</v>
      </c>
    </row>
    <row r="20" ht="38.25">
      <c r="A20" s="1" t="s">
        <v>167</v>
      </c>
      <c r="E20" s="33" t="s">
        <v>1315</v>
      </c>
    </row>
    <row r="21">
      <c r="A21" s="1" t="s">
        <v>168</v>
      </c>
      <c r="E21" s="27" t="s">
        <v>1320</v>
      </c>
    </row>
    <row r="22">
      <c r="A22" s="1" t="s">
        <v>159</v>
      </c>
      <c r="B22" s="1">
        <v>4</v>
      </c>
      <c r="C22" s="26" t="s">
        <v>1321</v>
      </c>
      <c r="D22" t="s">
        <v>157</v>
      </c>
      <c r="E22" s="27" t="s">
        <v>1322</v>
      </c>
      <c r="F22" s="28" t="s">
        <v>705</v>
      </c>
      <c r="G22" s="29">
        <v>1</v>
      </c>
      <c r="H22" s="28">
        <v>0</v>
      </c>
      <c r="I22" s="30">
        <f>ROUND(G22*H22,P4)</f>
        <v>0</v>
      </c>
      <c r="L22" s="31">
        <v>0</v>
      </c>
      <c r="M22" s="24">
        <f>ROUND(G22*L22,P4)</f>
        <v>0</v>
      </c>
      <c r="N22" s="25" t="s">
        <v>1067</v>
      </c>
      <c r="O22" s="32">
        <f>M22*AA22</f>
        <v>0</v>
      </c>
      <c r="P22" s="1">
        <v>3</v>
      </c>
      <c r="AA22" s="1">
        <f>IF(P22=1,$O$3,IF(P22=2,$O$4,$O$5))</f>
        <v>0</v>
      </c>
    </row>
    <row r="23" ht="63.75">
      <c r="A23" s="1" t="s">
        <v>165</v>
      </c>
      <c r="E23" s="27" t="s">
        <v>1323</v>
      </c>
    </row>
    <row r="24" ht="38.25">
      <c r="A24" s="1" t="s">
        <v>167</v>
      </c>
      <c r="E24" s="33" t="s">
        <v>1315</v>
      </c>
    </row>
    <row r="25">
      <c r="A25" s="1" t="s">
        <v>168</v>
      </c>
      <c r="E25" s="27" t="s">
        <v>1324</v>
      </c>
    </row>
    <row r="26">
      <c r="A26" s="1" t="s">
        <v>156</v>
      </c>
      <c r="C26" s="22" t="s">
        <v>182</v>
      </c>
      <c r="E26" s="23" t="s">
        <v>183</v>
      </c>
      <c r="L26" s="24">
        <f>SUMIFS(L27:L114,A27:A114,"P")</f>
        <v>0</v>
      </c>
      <c r="M26" s="24">
        <f>SUMIFS(M27:M114,A27:A114,"P")</f>
        <v>0</v>
      </c>
      <c r="N26" s="25"/>
    </row>
    <row r="27">
      <c r="A27" s="1" t="s">
        <v>159</v>
      </c>
      <c r="B27" s="1">
        <v>5</v>
      </c>
      <c r="C27" s="26" t="s">
        <v>340</v>
      </c>
      <c r="D27" t="s">
        <v>157</v>
      </c>
      <c r="E27" s="27" t="s">
        <v>1325</v>
      </c>
      <c r="F27" s="28" t="s">
        <v>342</v>
      </c>
      <c r="G27" s="29">
        <v>170</v>
      </c>
      <c r="H27" s="28">
        <v>0</v>
      </c>
      <c r="I27" s="30">
        <f>ROUND(G27*H27,P4)</f>
        <v>0</v>
      </c>
      <c r="L27" s="31">
        <v>0</v>
      </c>
      <c r="M27" s="24">
        <f>ROUND(G27*L27,P4)</f>
        <v>0</v>
      </c>
      <c r="N27" s="25" t="s">
        <v>1067</v>
      </c>
      <c r="O27" s="32">
        <f>M27*AA27</f>
        <v>0</v>
      </c>
      <c r="P27" s="1">
        <v>3</v>
      </c>
      <c r="AA27" s="1">
        <f>IF(P27=1,$O$3,IF(P27=2,$O$4,$O$5))</f>
        <v>0</v>
      </c>
    </row>
    <row r="28">
      <c r="A28" s="1" t="s">
        <v>165</v>
      </c>
      <c r="E28" s="27" t="s">
        <v>188</v>
      </c>
    </row>
    <row r="29" ht="25.5">
      <c r="A29" s="1" t="s">
        <v>167</v>
      </c>
      <c r="E29" s="33" t="s">
        <v>1326</v>
      </c>
    </row>
    <row r="30" ht="38.25">
      <c r="A30" s="1" t="s">
        <v>168</v>
      </c>
      <c r="E30" s="27" t="s">
        <v>1327</v>
      </c>
    </row>
    <row r="31">
      <c r="A31" s="1" t="s">
        <v>159</v>
      </c>
      <c r="B31" s="1">
        <v>6</v>
      </c>
      <c r="C31" s="26" t="s">
        <v>1328</v>
      </c>
      <c r="D31" t="s">
        <v>157</v>
      </c>
      <c r="E31" s="27" t="s">
        <v>1329</v>
      </c>
      <c r="F31" s="28" t="s">
        <v>342</v>
      </c>
      <c r="G31" s="29">
        <v>1700</v>
      </c>
      <c r="H31" s="28">
        <v>0</v>
      </c>
      <c r="I31" s="30">
        <f>ROUND(G31*H31,P4)</f>
        <v>0</v>
      </c>
      <c r="L31" s="31">
        <v>0</v>
      </c>
      <c r="M31" s="24">
        <f>ROUND(G31*L31,P4)</f>
        <v>0</v>
      </c>
      <c r="N31" s="25" t="s">
        <v>1067</v>
      </c>
      <c r="O31" s="32">
        <f>M31*AA31</f>
        <v>0</v>
      </c>
      <c r="P31" s="1">
        <v>3</v>
      </c>
      <c r="AA31" s="1">
        <f>IF(P31=1,$O$3,IF(P31=2,$O$4,$O$5))</f>
        <v>0</v>
      </c>
    </row>
    <row r="32">
      <c r="A32" s="1" t="s">
        <v>165</v>
      </c>
      <c r="E32" s="27" t="s">
        <v>1330</v>
      </c>
    </row>
    <row r="33" ht="25.5">
      <c r="A33" s="1" t="s">
        <v>167</v>
      </c>
      <c r="E33" s="33" t="s">
        <v>1331</v>
      </c>
    </row>
    <row r="34">
      <c r="A34" s="1" t="s">
        <v>168</v>
      </c>
      <c r="E34" s="27" t="s">
        <v>1332</v>
      </c>
    </row>
    <row r="35">
      <c r="A35" s="1" t="s">
        <v>159</v>
      </c>
      <c r="B35" s="1">
        <v>7</v>
      </c>
      <c r="C35" s="26" t="s">
        <v>1333</v>
      </c>
      <c r="D35" t="s">
        <v>157</v>
      </c>
      <c r="E35" s="27" t="s">
        <v>1334</v>
      </c>
      <c r="F35" s="28" t="s">
        <v>186</v>
      </c>
      <c r="G35" s="29">
        <v>3201.1959999999999</v>
      </c>
      <c r="H35" s="28">
        <v>0</v>
      </c>
      <c r="I35" s="30">
        <f>ROUND(G35*H35,P4)</f>
        <v>0</v>
      </c>
      <c r="L35" s="31">
        <v>0</v>
      </c>
      <c r="M35" s="24">
        <f>ROUND(G35*L35,P4)</f>
        <v>0</v>
      </c>
      <c r="N35" s="25" t="s">
        <v>1067</v>
      </c>
      <c r="O35" s="32">
        <f>M35*AA35</f>
        <v>0</v>
      </c>
      <c r="P35" s="1">
        <v>3</v>
      </c>
      <c r="AA35" s="1">
        <f>IF(P35=1,$O$3,IF(P35=2,$O$4,$O$5))</f>
        <v>0</v>
      </c>
    </row>
    <row r="36">
      <c r="A36" s="1" t="s">
        <v>165</v>
      </c>
      <c r="E36" s="27" t="s">
        <v>188</v>
      </c>
    </row>
    <row r="37" ht="114.75">
      <c r="A37" s="1" t="s">
        <v>167</v>
      </c>
      <c r="E37" s="33" t="s">
        <v>1335</v>
      </c>
    </row>
    <row r="38" ht="191.25">
      <c r="A38" s="1" t="s">
        <v>168</v>
      </c>
      <c r="E38" s="27" t="s">
        <v>1336</v>
      </c>
    </row>
    <row r="39">
      <c r="A39" s="1" t="s">
        <v>159</v>
      </c>
      <c r="B39" s="1">
        <v>8</v>
      </c>
      <c r="C39" s="26" t="s">
        <v>1337</v>
      </c>
      <c r="D39" t="s">
        <v>157</v>
      </c>
      <c r="E39" s="27" t="s">
        <v>1338</v>
      </c>
      <c r="F39" s="28" t="s">
        <v>186</v>
      </c>
      <c r="G39" s="29">
        <v>4</v>
      </c>
      <c r="H39" s="28">
        <v>0</v>
      </c>
      <c r="I39" s="30">
        <f>ROUND(G39*H39,P4)</f>
        <v>0</v>
      </c>
      <c r="L39" s="31">
        <v>0</v>
      </c>
      <c r="M39" s="24">
        <f>ROUND(G39*L39,P4)</f>
        <v>0</v>
      </c>
      <c r="N39" s="25" t="s">
        <v>1067</v>
      </c>
      <c r="O39" s="32">
        <f>M39*AA39</f>
        <v>0</v>
      </c>
      <c r="P39" s="1">
        <v>3</v>
      </c>
      <c r="AA39" s="1">
        <f>IF(P39=1,$O$3,IF(P39=2,$O$4,$O$5))</f>
        <v>0</v>
      </c>
    </row>
    <row r="40">
      <c r="A40" s="1" t="s">
        <v>165</v>
      </c>
      <c r="E40" s="27" t="s">
        <v>1339</v>
      </c>
    </row>
    <row r="41" ht="25.5">
      <c r="A41" s="1" t="s">
        <v>167</v>
      </c>
      <c r="E41" s="33" t="s">
        <v>1340</v>
      </c>
    </row>
    <row r="42" ht="293.25">
      <c r="A42" s="1" t="s">
        <v>168</v>
      </c>
      <c r="E42" s="27" t="s">
        <v>1341</v>
      </c>
    </row>
    <row r="43">
      <c r="A43" s="1" t="s">
        <v>159</v>
      </c>
      <c r="B43" s="1">
        <v>9</v>
      </c>
      <c r="C43" s="26" t="s">
        <v>1342</v>
      </c>
      <c r="D43" t="s">
        <v>157</v>
      </c>
      <c r="E43" s="27" t="s">
        <v>1343</v>
      </c>
      <c r="F43" s="28" t="s">
        <v>186</v>
      </c>
      <c r="G43" s="29">
        <v>2.8300000000000001</v>
      </c>
      <c r="H43" s="28">
        <v>0</v>
      </c>
      <c r="I43" s="30">
        <f>ROUND(G43*H43,P4)</f>
        <v>0</v>
      </c>
      <c r="L43" s="31">
        <v>0</v>
      </c>
      <c r="M43" s="24">
        <f>ROUND(G43*L43,P4)</f>
        <v>0</v>
      </c>
      <c r="N43" s="25" t="s">
        <v>1067</v>
      </c>
      <c r="O43" s="32">
        <f>M43*AA43</f>
        <v>0</v>
      </c>
      <c r="P43" s="1">
        <v>3</v>
      </c>
      <c r="AA43" s="1">
        <f>IF(P43=1,$O$3,IF(P43=2,$O$4,$O$5))</f>
        <v>0</v>
      </c>
    </row>
    <row r="44">
      <c r="A44" s="1" t="s">
        <v>165</v>
      </c>
      <c r="E44" s="27" t="s">
        <v>1344</v>
      </c>
    </row>
    <row r="45" ht="38.25">
      <c r="A45" s="1" t="s">
        <v>167</v>
      </c>
      <c r="E45" s="33" t="s">
        <v>1345</v>
      </c>
    </row>
    <row r="46" ht="280.5">
      <c r="A46" s="1" t="s">
        <v>168</v>
      </c>
      <c r="E46" s="27" t="s">
        <v>1346</v>
      </c>
    </row>
    <row r="47">
      <c r="A47" s="1" t="s">
        <v>159</v>
      </c>
      <c r="B47" s="1">
        <v>10</v>
      </c>
      <c r="C47" s="26" t="s">
        <v>1347</v>
      </c>
      <c r="D47" t="s">
        <v>157</v>
      </c>
      <c r="E47" s="27" t="s">
        <v>1348</v>
      </c>
      <c r="F47" s="28" t="s">
        <v>342</v>
      </c>
      <c r="G47" s="29">
        <v>5432.1000000000004</v>
      </c>
      <c r="H47" s="28">
        <v>0</v>
      </c>
      <c r="I47" s="30">
        <f>ROUND(G47*H47,P4)</f>
        <v>0</v>
      </c>
      <c r="L47" s="31">
        <v>0</v>
      </c>
      <c r="M47" s="24">
        <f>ROUND(G47*L47,P4)</f>
        <v>0</v>
      </c>
      <c r="N47" s="25" t="s">
        <v>1067</v>
      </c>
      <c r="O47" s="32">
        <f>M47*AA47</f>
        <v>0</v>
      </c>
      <c r="P47" s="1">
        <v>3</v>
      </c>
      <c r="AA47" s="1">
        <f>IF(P47=1,$O$3,IF(P47=2,$O$4,$O$5))</f>
        <v>0</v>
      </c>
    </row>
    <row r="48">
      <c r="A48" s="1" t="s">
        <v>165</v>
      </c>
      <c r="E48" s="27" t="s">
        <v>188</v>
      </c>
    </row>
    <row r="49" ht="38.25">
      <c r="A49" s="1" t="s">
        <v>167</v>
      </c>
      <c r="E49" s="33" t="s">
        <v>1349</v>
      </c>
    </row>
    <row r="50" ht="25.5">
      <c r="A50" s="1" t="s">
        <v>168</v>
      </c>
      <c r="E50" s="27" t="s">
        <v>1350</v>
      </c>
    </row>
    <row r="51">
      <c r="A51" s="1" t="s">
        <v>159</v>
      </c>
      <c r="B51" s="1">
        <v>11</v>
      </c>
      <c r="C51" s="26" t="s">
        <v>1351</v>
      </c>
      <c r="D51" t="s">
        <v>157</v>
      </c>
      <c r="E51" s="27" t="s">
        <v>1352</v>
      </c>
      <c r="F51" s="28" t="s">
        <v>342</v>
      </c>
      <c r="G51" s="29">
        <v>458.80000000000001</v>
      </c>
      <c r="H51" s="28">
        <v>0</v>
      </c>
      <c r="I51" s="30">
        <f>ROUND(G51*H51,P4)</f>
        <v>0</v>
      </c>
      <c r="L51" s="31">
        <v>0</v>
      </c>
      <c r="M51" s="24">
        <f>ROUND(G51*L51,P4)</f>
        <v>0</v>
      </c>
      <c r="N51" s="25" t="s">
        <v>1067</v>
      </c>
      <c r="O51" s="32">
        <f>M51*AA51</f>
        <v>0</v>
      </c>
      <c r="P51" s="1">
        <v>3</v>
      </c>
      <c r="AA51" s="1">
        <f>IF(P51=1,$O$3,IF(P51=2,$O$4,$O$5))</f>
        <v>0</v>
      </c>
    </row>
    <row r="52">
      <c r="A52" s="1" t="s">
        <v>165</v>
      </c>
      <c r="E52" s="27" t="s">
        <v>188</v>
      </c>
    </row>
    <row r="53" ht="38.25">
      <c r="A53" s="1" t="s">
        <v>167</v>
      </c>
      <c r="E53" s="33" t="s">
        <v>1353</v>
      </c>
    </row>
    <row r="54" ht="38.25">
      <c r="A54" s="1" t="s">
        <v>168</v>
      </c>
      <c r="E54" s="27" t="s">
        <v>1354</v>
      </c>
    </row>
    <row r="55">
      <c r="A55" s="1" t="s">
        <v>159</v>
      </c>
      <c r="B55" s="1">
        <v>12</v>
      </c>
      <c r="C55" s="26" t="s">
        <v>1355</v>
      </c>
      <c r="D55" t="s">
        <v>157</v>
      </c>
      <c r="E55" s="27" t="s">
        <v>1356</v>
      </c>
      <c r="F55" s="28" t="s">
        <v>342</v>
      </c>
      <c r="G55" s="29">
        <v>458.80000000000001</v>
      </c>
      <c r="H55" s="28">
        <v>0</v>
      </c>
      <c r="I55" s="30">
        <f>ROUND(G55*H55,P4)</f>
        <v>0</v>
      </c>
      <c r="L55" s="31">
        <v>0</v>
      </c>
      <c r="M55" s="24">
        <f>ROUND(G55*L55,P4)</f>
        <v>0</v>
      </c>
      <c r="N55" s="25" t="s">
        <v>1067</v>
      </c>
      <c r="O55" s="32">
        <f>M55*AA55</f>
        <v>0</v>
      </c>
      <c r="P55" s="1">
        <v>3</v>
      </c>
      <c r="AA55" s="1">
        <f>IF(P55=1,$O$3,IF(P55=2,$O$4,$O$5))</f>
        <v>0</v>
      </c>
    </row>
    <row r="56">
      <c r="A56" s="1" t="s">
        <v>165</v>
      </c>
      <c r="E56" s="27" t="s">
        <v>188</v>
      </c>
    </row>
    <row r="57">
      <c r="A57" s="1" t="s">
        <v>167</v>
      </c>
      <c r="E57" s="33" t="s">
        <v>1357</v>
      </c>
    </row>
    <row r="58" ht="25.5">
      <c r="A58" s="1" t="s">
        <v>168</v>
      </c>
      <c r="E58" s="27" t="s">
        <v>1358</v>
      </c>
    </row>
    <row r="59">
      <c r="A59" s="1" t="s">
        <v>159</v>
      </c>
      <c r="B59" s="1">
        <v>13</v>
      </c>
      <c r="C59" s="26" t="s">
        <v>1359</v>
      </c>
      <c r="D59" t="s">
        <v>157</v>
      </c>
      <c r="E59" s="27" t="s">
        <v>1360</v>
      </c>
      <c r="F59" s="28" t="s">
        <v>342</v>
      </c>
      <c r="G59" s="29">
        <v>458.80000000000001</v>
      </c>
      <c r="H59" s="28">
        <v>0</v>
      </c>
      <c r="I59" s="30">
        <f>ROUND(G59*H59,P4)</f>
        <v>0</v>
      </c>
      <c r="L59" s="31">
        <v>0</v>
      </c>
      <c r="M59" s="24">
        <f>ROUND(G59*L59,P4)</f>
        <v>0</v>
      </c>
      <c r="N59" s="25" t="s">
        <v>1067</v>
      </c>
      <c r="O59" s="32">
        <f>M59*AA59</f>
        <v>0</v>
      </c>
      <c r="P59" s="1">
        <v>3</v>
      </c>
      <c r="AA59" s="1">
        <f>IF(P59=1,$O$3,IF(P59=2,$O$4,$O$5))</f>
        <v>0</v>
      </c>
    </row>
    <row r="60">
      <c r="A60" s="1" t="s">
        <v>165</v>
      </c>
      <c r="E60" s="27" t="s">
        <v>188</v>
      </c>
    </row>
    <row r="61" ht="25.5">
      <c r="A61" s="1" t="s">
        <v>167</v>
      </c>
      <c r="E61" s="33" t="s">
        <v>1361</v>
      </c>
    </row>
    <row r="62" ht="25.5">
      <c r="A62" s="1" t="s">
        <v>168</v>
      </c>
      <c r="E62" s="27" t="s">
        <v>1362</v>
      </c>
    </row>
    <row r="63">
      <c r="A63" s="1" t="s">
        <v>159</v>
      </c>
      <c r="B63" s="1">
        <v>14</v>
      </c>
      <c r="C63" s="26" t="s">
        <v>1363</v>
      </c>
      <c r="D63" t="s">
        <v>157</v>
      </c>
      <c r="E63" s="27" t="s">
        <v>1364</v>
      </c>
      <c r="F63" s="28" t="s">
        <v>342</v>
      </c>
      <c r="G63" s="29">
        <v>458.80000000000001</v>
      </c>
      <c r="H63" s="28">
        <v>0</v>
      </c>
      <c r="I63" s="30">
        <f>ROUND(G63*H63,P4)</f>
        <v>0</v>
      </c>
      <c r="L63" s="31">
        <v>0</v>
      </c>
      <c r="M63" s="24">
        <f>ROUND(G63*L63,P4)</f>
        <v>0</v>
      </c>
      <c r="N63" s="25" t="s">
        <v>1067</v>
      </c>
      <c r="O63" s="32">
        <f>M63*AA63</f>
        <v>0</v>
      </c>
      <c r="P63" s="1">
        <v>3</v>
      </c>
      <c r="AA63" s="1">
        <f>IF(P63=1,$O$3,IF(P63=2,$O$4,$O$5))</f>
        <v>0</v>
      </c>
    </row>
    <row r="64">
      <c r="A64" s="1" t="s">
        <v>165</v>
      </c>
      <c r="E64" s="27" t="s">
        <v>188</v>
      </c>
    </row>
    <row r="65">
      <c r="A65" s="1" t="s">
        <v>167</v>
      </c>
      <c r="E65" s="33" t="s">
        <v>1357</v>
      </c>
    </row>
    <row r="66" ht="38.25">
      <c r="A66" s="1" t="s">
        <v>168</v>
      </c>
      <c r="E66" s="27" t="s">
        <v>1365</v>
      </c>
    </row>
    <row r="67">
      <c r="A67" s="1" t="s">
        <v>159</v>
      </c>
      <c r="B67" s="1">
        <v>15</v>
      </c>
      <c r="C67" s="26" t="s">
        <v>1366</v>
      </c>
      <c r="D67" t="s">
        <v>157</v>
      </c>
      <c r="E67" s="27" t="s">
        <v>1367</v>
      </c>
      <c r="F67" s="28" t="s">
        <v>342</v>
      </c>
      <c r="G67" s="29">
        <v>458.80000000000001</v>
      </c>
      <c r="H67" s="28">
        <v>0</v>
      </c>
      <c r="I67" s="30">
        <f>ROUND(G67*H67,P4)</f>
        <v>0</v>
      </c>
      <c r="L67" s="31">
        <v>0</v>
      </c>
      <c r="M67" s="24">
        <f>ROUND(G67*L67,P4)</f>
        <v>0</v>
      </c>
      <c r="N67" s="25" t="s">
        <v>1067</v>
      </c>
      <c r="O67" s="32">
        <f>M67*AA67</f>
        <v>0</v>
      </c>
      <c r="P67" s="1">
        <v>3</v>
      </c>
      <c r="AA67" s="1">
        <f>IF(P67=1,$O$3,IF(P67=2,$O$4,$O$5))</f>
        <v>0</v>
      </c>
    </row>
    <row r="68">
      <c r="A68" s="1" t="s">
        <v>165</v>
      </c>
      <c r="E68" s="27" t="s">
        <v>188</v>
      </c>
    </row>
    <row r="69" ht="25.5">
      <c r="A69" s="1" t="s">
        <v>167</v>
      </c>
      <c r="E69" s="33" t="s">
        <v>1368</v>
      </c>
    </row>
    <row r="70" ht="25.5">
      <c r="A70" s="1" t="s">
        <v>168</v>
      </c>
      <c r="E70" s="27" t="s">
        <v>1369</v>
      </c>
    </row>
    <row r="71">
      <c r="A71" s="1" t="s">
        <v>159</v>
      </c>
      <c r="B71" s="1">
        <v>16</v>
      </c>
      <c r="C71" s="26" t="s">
        <v>1370</v>
      </c>
      <c r="D71" t="s">
        <v>157</v>
      </c>
      <c r="E71" s="27" t="s">
        <v>1371</v>
      </c>
      <c r="F71" s="28" t="s">
        <v>186</v>
      </c>
      <c r="G71" s="29">
        <v>9.1600000000000001</v>
      </c>
      <c r="H71" s="28">
        <v>0</v>
      </c>
      <c r="I71" s="30">
        <f>ROUND(G71*H71,P4)</f>
        <v>0</v>
      </c>
      <c r="L71" s="31">
        <v>0</v>
      </c>
      <c r="M71" s="24">
        <f>ROUND(G71*L71,P4)</f>
        <v>0</v>
      </c>
      <c r="N71" s="25" t="s">
        <v>1067</v>
      </c>
      <c r="O71" s="32">
        <f>M71*AA71</f>
        <v>0</v>
      </c>
      <c r="P71" s="1">
        <v>3</v>
      </c>
      <c r="AA71" s="1">
        <f>IF(P71=1,$O$3,IF(P71=2,$O$4,$O$5))</f>
        <v>0</v>
      </c>
    </row>
    <row r="72">
      <c r="A72" s="1" t="s">
        <v>165</v>
      </c>
      <c r="E72" s="27" t="s">
        <v>188</v>
      </c>
    </row>
    <row r="73" ht="25.5">
      <c r="A73" s="1" t="s">
        <v>167</v>
      </c>
      <c r="E73" s="33" t="s">
        <v>1372</v>
      </c>
    </row>
    <row r="74" ht="38.25">
      <c r="A74" s="1" t="s">
        <v>168</v>
      </c>
      <c r="E74" s="27" t="s">
        <v>1373</v>
      </c>
    </row>
    <row r="75">
      <c r="A75" s="1" t="s">
        <v>159</v>
      </c>
      <c r="B75" s="1">
        <v>17</v>
      </c>
      <c r="C75" s="26" t="s">
        <v>1374</v>
      </c>
      <c r="D75" t="s">
        <v>157</v>
      </c>
      <c r="E75" s="27" t="s">
        <v>1375</v>
      </c>
      <c r="F75" s="28" t="s">
        <v>186</v>
      </c>
      <c r="G75" s="29">
        <v>27.699999999999999</v>
      </c>
      <c r="H75" s="28">
        <v>0</v>
      </c>
      <c r="I75" s="30">
        <f>ROUND(G75*H75,P4)</f>
        <v>0</v>
      </c>
      <c r="L75" s="31">
        <v>0</v>
      </c>
      <c r="M75" s="24">
        <f>ROUND(G75*L75,P4)</f>
        <v>0</v>
      </c>
      <c r="N75" s="25" t="s">
        <v>1067</v>
      </c>
      <c r="O75" s="32">
        <f>M75*AA75</f>
        <v>0</v>
      </c>
      <c r="P75" s="1">
        <v>3</v>
      </c>
      <c r="AA75" s="1">
        <f>IF(P75=1,$O$3,IF(P75=2,$O$4,$O$5))</f>
        <v>0</v>
      </c>
    </row>
    <row r="76">
      <c r="A76" s="1" t="s">
        <v>165</v>
      </c>
      <c r="E76" s="27" t="s">
        <v>188</v>
      </c>
    </row>
    <row r="77" ht="25.5">
      <c r="A77" s="1" t="s">
        <v>167</v>
      </c>
      <c r="E77" s="33" t="s">
        <v>1376</v>
      </c>
    </row>
    <row r="78" ht="38.25">
      <c r="A78" s="1" t="s">
        <v>168</v>
      </c>
      <c r="E78" s="27" t="s">
        <v>1377</v>
      </c>
    </row>
    <row r="79">
      <c r="A79" s="1" t="s">
        <v>159</v>
      </c>
      <c r="B79" s="1">
        <v>18</v>
      </c>
      <c r="C79" s="26" t="s">
        <v>1378</v>
      </c>
      <c r="D79" t="s">
        <v>157</v>
      </c>
      <c r="E79" s="27" t="s">
        <v>1379</v>
      </c>
      <c r="F79" s="28" t="s">
        <v>186</v>
      </c>
      <c r="G79" s="29">
        <v>27.699999999999999</v>
      </c>
      <c r="H79" s="28">
        <v>0</v>
      </c>
      <c r="I79" s="30">
        <f>ROUND(G79*H79,P4)</f>
        <v>0</v>
      </c>
      <c r="L79" s="31">
        <v>0</v>
      </c>
      <c r="M79" s="24">
        <f>ROUND(G79*L79,P4)</f>
        <v>0</v>
      </c>
      <c r="N79" s="25" t="s">
        <v>406</v>
      </c>
      <c r="O79" s="32">
        <f>M79*AA79</f>
        <v>0</v>
      </c>
      <c r="P79" s="1">
        <v>3</v>
      </c>
      <c r="AA79" s="1">
        <f>IF(P79=1,$O$3,IF(P79=2,$O$4,$O$5))</f>
        <v>0</v>
      </c>
    </row>
    <row r="80">
      <c r="A80" s="1" t="s">
        <v>165</v>
      </c>
      <c r="E80" s="27" t="s">
        <v>188</v>
      </c>
    </row>
    <row r="81" ht="25.5">
      <c r="A81" s="1" t="s">
        <v>167</v>
      </c>
      <c r="E81" s="33" t="s">
        <v>1380</v>
      </c>
    </row>
    <row r="82" ht="25.5">
      <c r="A82" s="1" t="s">
        <v>168</v>
      </c>
      <c r="E82" s="27" t="s">
        <v>1381</v>
      </c>
    </row>
    <row r="83">
      <c r="A83" s="1" t="s">
        <v>159</v>
      </c>
      <c r="B83" s="1">
        <v>19</v>
      </c>
      <c r="C83" s="26" t="s">
        <v>1382</v>
      </c>
      <c r="D83" t="s">
        <v>157</v>
      </c>
      <c r="E83" s="27" t="s">
        <v>1383</v>
      </c>
      <c r="F83" s="28" t="s">
        <v>186</v>
      </c>
      <c r="G83" s="29">
        <v>980.15999999999997</v>
      </c>
      <c r="H83" s="28">
        <v>0</v>
      </c>
      <c r="I83" s="30">
        <f>ROUND(G83*H83,P4)</f>
        <v>0</v>
      </c>
      <c r="L83" s="31">
        <v>0</v>
      </c>
      <c r="M83" s="24">
        <f>ROUND(G83*L83,P4)</f>
        <v>0</v>
      </c>
      <c r="N83" s="25" t="s">
        <v>406</v>
      </c>
      <c r="O83" s="32">
        <f>M83*AA83</f>
        <v>0</v>
      </c>
      <c r="P83" s="1">
        <v>3</v>
      </c>
      <c r="AA83" s="1">
        <f>IF(P83=1,$O$3,IF(P83=2,$O$4,$O$5))</f>
        <v>0</v>
      </c>
    </row>
    <row r="84" ht="25.5">
      <c r="A84" s="1" t="s">
        <v>165</v>
      </c>
      <c r="E84" s="27" t="s">
        <v>1384</v>
      </c>
    </row>
    <row r="85" ht="38.25">
      <c r="A85" s="1" t="s">
        <v>167</v>
      </c>
      <c r="E85" s="33" t="s">
        <v>1385</v>
      </c>
    </row>
    <row r="86" ht="382.5">
      <c r="A86" s="1" t="s">
        <v>168</v>
      </c>
      <c r="E86" s="27" t="s">
        <v>1386</v>
      </c>
    </row>
    <row r="87">
      <c r="A87" s="1" t="s">
        <v>159</v>
      </c>
      <c r="B87" s="1">
        <v>20</v>
      </c>
      <c r="C87" s="26" t="s">
        <v>1387</v>
      </c>
      <c r="D87" t="s">
        <v>157</v>
      </c>
      <c r="E87" s="27" t="s">
        <v>1388</v>
      </c>
      <c r="F87" s="28" t="s">
        <v>186</v>
      </c>
      <c r="G87" s="29">
        <v>245.03999999999999</v>
      </c>
      <c r="H87" s="28">
        <v>0</v>
      </c>
      <c r="I87" s="30">
        <f>ROUND(G87*H87,P4)</f>
        <v>0</v>
      </c>
      <c r="L87" s="31">
        <v>0</v>
      </c>
      <c r="M87" s="24">
        <f>ROUND(G87*L87,P4)</f>
        <v>0</v>
      </c>
      <c r="N87" s="25" t="s">
        <v>406</v>
      </c>
      <c r="O87" s="32">
        <f>M87*AA87</f>
        <v>0</v>
      </c>
      <c r="P87" s="1">
        <v>3</v>
      </c>
      <c r="AA87" s="1">
        <f>IF(P87=1,$O$3,IF(P87=2,$O$4,$O$5))</f>
        <v>0</v>
      </c>
    </row>
    <row r="88" ht="25.5">
      <c r="A88" s="1" t="s">
        <v>165</v>
      </c>
      <c r="E88" s="27" t="s">
        <v>1384</v>
      </c>
    </row>
    <row r="89" ht="38.25">
      <c r="A89" s="1" t="s">
        <v>167</v>
      </c>
      <c r="E89" s="33" t="s">
        <v>1389</v>
      </c>
    </row>
    <row r="90" ht="382.5">
      <c r="A90" s="1" t="s">
        <v>168</v>
      </c>
      <c r="E90" s="27" t="s">
        <v>1390</v>
      </c>
    </row>
    <row r="91">
      <c r="A91" s="1" t="s">
        <v>159</v>
      </c>
      <c r="B91" s="1">
        <v>21</v>
      </c>
      <c r="C91" s="26" t="s">
        <v>1391</v>
      </c>
      <c r="D91" t="s">
        <v>157</v>
      </c>
      <c r="E91" s="27" t="s">
        <v>1392</v>
      </c>
      <c r="F91" s="28" t="s">
        <v>186</v>
      </c>
      <c r="G91" s="29">
        <v>71.650000000000006</v>
      </c>
      <c r="H91" s="28">
        <v>0</v>
      </c>
      <c r="I91" s="30">
        <f>ROUND(G91*H91,P4)</f>
        <v>0</v>
      </c>
      <c r="L91" s="31">
        <v>0</v>
      </c>
      <c r="M91" s="24">
        <f>ROUND(G91*L91,P4)</f>
        <v>0</v>
      </c>
      <c r="N91" s="25" t="s">
        <v>406</v>
      </c>
      <c r="O91" s="32">
        <f>M91*AA91</f>
        <v>0</v>
      </c>
      <c r="P91" s="1">
        <v>3</v>
      </c>
      <c r="AA91" s="1">
        <f>IF(P91=1,$O$3,IF(P91=2,$O$4,$O$5))</f>
        <v>0</v>
      </c>
    </row>
    <row r="92">
      <c r="A92" s="1" t="s">
        <v>165</v>
      </c>
      <c r="E92" s="27" t="s">
        <v>188</v>
      </c>
    </row>
    <row r="93" ht="38.25">
      <c r="A93" s="1" t="s">
        <v>167</v>
      </c>
      <c r="E93" s="33" t="s">
        <v>1393</v>
      </c>
    </row>
    <row r="94" ht="306">
      <c r="A94" s="1" t="s">
        <v>168</v>
      </c>
      <c r="E94" s="27" t="s">
        <v>1394</v>
      </c>
    </row>
    <row r="95">
      <c r="A95" s="1" t="s">
        <v>159</v>
      </c>
      <c r="B95" s="1">
        <v>22</v>
      </c>
      <c r="C95" s="26" t="s">
        <v>1395</v>
      </c>
      <c r="D95" t="s">
        <v>157</v>
      </c>
      <c r="E95" s="27" t="s">
        <v>1396</v>
      </c>
      <c r="F95" s="28" t="s">
        <v>186</v>
      </c>
      <c r="G95" s="29">
        <v>1519.796</v>
      </c>
      <c r="H95" s="28">
        <v>0</v>
      </c>
      <c r="I95" s="30">
        <f>ROUND(G95*H95,P4)</f>
        <v>0</v>
      </c>
      <c r="L95" s="31">
        <v>0</v>
      </c>
      <c r="M95" s="24">
        <f>ROUND(G95*L95,P4)</f>
        <v>0</v>
      </c>
      <c r="N95" s="25" t="s">
        <v>406</v>
      </c>
      <c r="O95" s="32">
        <f>M95*AA95</f>
        <v>0</v>
      </c>
      <c r="P95" s="1">
        <v>3</v>
      </c>
      <c r="AA95" s="1">
        <f>IF(P95=1,$O$3,IF(P95=2,$O$4,$O$5))</f>
        <v>0</v>
      </c>
    </row>
    <row r="96">
      <c r="A96" s="1" t="s">
        <v>165</v>
      </c>
      <c r="E96" s="27" t="s">
        <v>1397</v>
      </c>
    </row>
    <row r="97" ht="25.5">
      <c r="A97" s="1" t="s">
        <v>167</v>
      </c>
      <c r="E97" s="33" t="s">
        <v>1398</v>
      </c>
    </row>
    <row r="98" ht="306">
      <c r="A98" s="1" t="s">
        <v>168</v>
      </c>
      <c r="E98" s="27" t="s">
        <v>1394</v>
      </c>
    </row>
    <row r="99">
      <c r="A99" s="1" t="s">
        <v>159</v>
      </c>
      <c r="B99" s="1">
        <v>23</v>
      </c>
      <c r="C99" s="26" t="s">
        <v>1399</v>
      </c>
      <c r="D99" t="s">
        <v>157</v>
      </c>
      <c r="E99" s="27" t="s">
        <v>1400</v>
      </c>
      <c r="F99" s="28" t="s">
        <v>186</v>
      </c>
      <c r="G99" s="29">
        <v>422.19999999999999</v>
      </c>
      <c r="H99" s="28">
        <v>0</v>
      </c>
      <c r="I99" s="30">
        <f>ROUND(G99*H99,P4)</f>
        <v>0</v>
      </c>
      <c r="L99" s="31">
        <v>0</v>
      </c>
      <c r="M99" s="24">
        <f>ROUND(G99*L99,P4)</f>
        <v>0</v>
      </c>
      <c r="N99" s="25" t="s">
        <v>406</v>
      </c>
      <c r="O99" s="32">
        <f>M99*AA99</f>
        <v>0</v>
      </c>
      <c r="P99" s="1">
        <v>3</v>
      </c>
      <c r="AA99" s="1">
        <f>IF(P99=1,$O$3,IF(P99=2,$O$4,$O$5))</f>
        <v>0</v>
      </c>
    </row>
    <row r="100" ht="25.5">
      <c r="A100" s="1" t="s">
        <v>165</v>
      </c>
      <c r="E100" s="27" t="s">
        <v>1384</v>
      </c>
    </row>
    <row r="101" ht="25.5">
      <c r="A101" s="1" t="s">
        <v>167</v>
      </c>
      <c r="E101" s="33" t="s">
        <v>1401</v>
      </c>
    </row>
    <row r="102" ht="293.25">
      <c r="A102" s="1" t="s">
        <v>168</v>
      </c>
      <c r="E102" s="27" t="s">
        <v>1402</v>
      </c>
    </row>
    <row r="103">
      <c r="A103" s="1" t="s">
        <v>159</v>
      </c>
      <c r="B103" s="1">
        <v>24</v>
      </c>
      <c r="C103" s="26" t="s">
        <v>1403</v>
      </c>
      <c r="D103" t="s">
        <v>157</v>
      </c>
      <c r="E103" s="27" t="s">
        <v>1404</v>
      </c>
      <c r="F103" s="28" t="s">
        <v>186</v>
      </c>
      <c r="G103" s="29">
        <v>3</v>
      </c>
      <c r="H103" s="28">
        <v>0</v>
      </c>
      <c r="I103" s="30">
        <f>ROUND(G103*H103,P4)</f>
        <v>0</v>
      </c>
      <c r="L103" s="31">
        <v>0</v>
      </c>
      <c r="M103" s="24">
        <f>ROUND(G103*L103,P4)</f>
        <v>0</v>
      </c>
      <c r="N103" s="25" t="s">
        <v>406</v>
      </c>
      <c r="O103" s="32">
        <f>M103*AA103</f>
        <v>0</v>
      </c>
      <c r="P103" s="1">
        <v>3</v>
      </c>
      <c r="AA103" s="1">
        <f>IF(P103=1,$O$3,IF(P103=2,$O$4,$O$5))</f>
        <v>0</v>
      </c>
    </row>
    <row r="104" ht="25.5">
      <c r="A104" s="1" t="s">
        <v>165</v>
      </c>
      <c r="E104" s="27" t="s">
        <v>1384</v>
      </c>
    </row>
    <row r="105" ht="25.5">
      <c r="A105" s="1" t="s">
        <v>167</v>
      </c>
      <c r="E105" s="33" t="s">
        <v>1405</v>
      </c>
    </row>
    <row r="106" ht="331.5">
      <c r="A106" s="1" t="s">
        <v>168</v>
      </c>
      <c r="E106" s="27" t="s">
        <v>1406</v>
      </c>
    </row>
    <row r="107">
      <c r="A107" s="1" t="s">
        <v>159</v>
      </c>
      <c r="B107" s="1">
        <v>25</v>
      </c>
      <c r="C107" s="26" t="s">
        <v>1407</v>
      </c>
      <c r="D107" t="s">
        <v>157</v>
      </c>
      <c r="E107" s="27" t="s">
        <v>1408</v>
      </c>
      <c r="F107" s="28" t="s">
        <v>186</v>
      </c>
      <c r="G107" s="29">
        <v>3.2999999999999998</v>
      </c>
      <c r="H107" s="28">
        <v>0</v>
      </c>
      <c r="I107" s="30">
        <f>ROUND(G107*H107,P4)</f>
        <v>0</v>
      </c>
      <c r="L107" s="31">
        <v>0</v>
      </c>
      <c r="M107" s="24">
        <f>ROUND(G107*L107,P4)</f>
        <v>0</v>
      </c>
      <c r="N107" s="25" t="s">
        <v>406</v>
      </c>
      <c r="O107" s="32">
        <f>M107*AA107</f>
        <v>0</v>
      </c>
      <c r="P107" s="1">
        <v>3</v>
      </c>
      <c r="AA107" s="1">
        <f>IF(P107=1,$O$3,IF(P107=2,$O$4,$O$5))</f>
        <v>0</v>
      </c>
    </row>
    <row r="108" ht="25.5">
      <c r="A108" s="1" t="s">
        <v>165</v>
      </c>
      <c r="E108" s="27" t="s">
        <v>1384</v>
      </c>
    </row>
    <row r="109" ht="38.25">
      <c r="A109" s="1" t="s">
        <v>167</v>
      </c>
      <c r="E109" s="33" t="s">
        <v>1409</v>
      </c>
    </row>
    <row r="110" ht="331.5">
      <c r="A110" s="1" t="s">
        <v>168</v>
      </c>
      <c r="E110" s="27" t="s">
        <v>1406</v>
      </c>
    </row>
    <row r="111" ht="25.5">
      <c r="A111" s="1" t="s">
        <v>159</v>
      </c>
      <c r="B111" s="1">
        <v>26</v>
      </c>
      <c r="C111" s="26" t="s">
        <v>1410</v>
      </c>
      <c r="D111" t="s">
        <v>157</v>
      </c>
      <c r="E111" s="27" t="s">
        <v>1411</v>
      </c>
      <c r="F111" s="28" t="s">
        <v>186</v>
      </c>
      <c r="G111" s="29">
        <v>321.69999999999999</v>
      </c>
      <c r="H111" s="28">
        <v>0</v>
      </c>
      <c r="I111" s="30">
        <f>ROUND(G111*H111,P4)</f>
        <v>0</v>
      </c>
      <c r="L111" s="31">
        <v>0</v>
      </c>
      <c r="M111" s="24">
        <f>ROUND(G111*L111,P4)</f>
        <v>0</v>
      </c>
      <c r="N111" s="25" t="s">
        <v>406</v>
      </c>
      <c r="O111" s="32">
        <f>M111*AA111</f>
        <v>0</v>
      </c>
      <c r="P111" s="1">
        <v>3</v>
      </c>
      <c r="AA111" s="1">
        <f>IF(P111=1,$O$3,IF(P111=2,$O$4,$O$5))</f>
        <v>0</v>
      </c>
    </row>
    <row r="112">
      <c r="A112" s="1" t="s">
        <v>165</v>
      </c>
      <c r="E112" s="27" t="s">
        <v>188</v>
      </c>
    </row>
    <row r="113" ht="63.75">
      <c r="A113" s="1" t="s">
        <v>167</v>
      </c>
      <c r="E113" s="33" t="s">
        <v>1412</v>
      </c>
    </row>
    <row r="114" ht="229.5">
      <c r="A114" s="1" t="s">
        <v>168</v>
      </c>
      <c r="E114" s="27" t="s">
        <v>1413</v>
      </c>
    </row>
    <row r="115">
      <c r="A115" s="1" t="s">
        <v>156</v>
      </c>
      <c r="C115" s="22" t="s">
        <v>424</v>
      </c>
      <c r="E115" s="23" t="s">
        <v>1414</v>
      </c>
      <c r="L115" s="24">
        <f>SUMIFS(L116:L119,A116:A119,"P")</f>
        <v>0</v>
      </c>
      <c r="M115" s="24">
        <f>SUMIFS(M116:M119,A116:A119,"P")</f>
        <v>0</v>
      </c>
      <c r="N115" s="25"/>
    </row>
    <row r="116">
      <c r="A116" s="1" t="s">
        <v>159</v>
      </c>
      <c r="B116" s="1">
        <v>27</v>
      </c>
      <c r="C116" s="26" t="s">
        <v>1415</v>
      </c>
      <c r="D116" t="s">
        <v>157</v>
      </c>
      <c r="E116" s="27" t="s">
        <v>1416</v>
      </c>
      <c r="F116" s="28" t="s">
        <v>199</v>
      </c>
      <c r="G116" s="29">
        <v>8</v>
      </c>
      <c r="H116" s="28">
        <v>0</v>
      </c>
      <c r="I116" s="30">
        <f>ROUND(G116*H116,P4)</f>
        <v>0</v>
      </c>
      <c r="L116" s="31">
        <v>0</v>
      </c>
      <c r="M116" s="24">
        <f>ROUND(G116*L116,P4)</f>
        <v>0</v>
      </c>
      <c r="N116" s="25" t="s">
        <v>1067</v>
      </c>
      <c r="O116" s="32">
        <f>M116*AA116</f>
        <v>0</v>
      </c>
      <c r="P116" s="1">
        <v>3</v>
      </c>
      <c r="AA116" s="1">
        <f>IF(P116=1,$O$3,IF(P116=2,$O$4,$O$5))</f>
        <v>0</v>
      </c>
    </row>
    <row r="117">
      <c r="A117" s="1" t="s">
        <v>165</v>
      </c>
      <c r="E117" s="27" t="s">
        <v>188</v>
      </c>
    </row>
    <row r="118" ht="25.5">
      <c r="A118" s="1" t="s">
        <v>167</v>
      </c>
      <c r="E118" s="33" t="s">
        <v>1417</v>
      </c>
    </row>
    <row r="119" ht="165.75">
      <c r="A119" s="1" t="s">
        <v>168</v>
      </c>
      <c r="E119" s="27" t="s">
        <v>1418</v>
      </c>
    </row>
    <row r="120">
      <c r="A120" s="1" t="s">
        <v>156</v>
      </c>
      <c r="C120" s="22" t="s">
        <v>1419</v>
      </c>
      <c r="E120" s="23" t="s">
        <v>1420</v>
      </c>
      <c r="L120" s="24">
        <f>SUMIFS(L121:L132,A121:A132,"P")</f>
        <v>0</v>
      </c>
      <c r="M120" s="24">
        <f>SUMIFS(M121:M132,A121:A132,"P")</f>
        <v>0</v>
      </c>
      <c r="N120" s="25"/>
    </row>
    <row r="121">
      <c r="A121" s="1" t="s">
        <v>159</v>
      </c>
      <c r="B121" s="1">
        <v>28</v>
      </c>
      <c r="C121" s="26" t="s">
        <v>1421</v>
      </c>
      <c r="D121" t="s">
        <v>157</v>
      </c>
      <c r="E121" s="27" t="s">
        <v>1422</v>
      </c>
      <c r="F121" s="28" t="s">
        <v>186</v>
      </c>
      <c r="G121" s="29">
        <v>3.2000000000000002</v>
      </c>
      <c r="H121" s="28">
        <v>0</v>
      </c>
      <c r="I121" s="30">
        <f>ROUND(G121*H121,P4)</f>
        <v>0</v>
      </c>
      <c r="L121" s="31">
        <v>0</v>
      </c>
      <c r="M121" s="24">
        <f>ROUND(G121*L121,P4)</f>
        <v>0</v>
      </c>
      <c r="N121" s="25" t="s">
        <v>1067</v>
      </c>
      <c r="O121" s="32">
        <f>M121*AA121</f>
        <v>0</v>
      </c>
      <c r="P121" s="1">
        <v>3</v>
      </c>
      <c r="AA121" s="1">
        <f>IF(P121=1,$O$3,IF(P121=2,$O$4,$O$5))</f>
        <v>0</v>
      </c>
    </row>
    <row r="122">
      <c r="A122" s="1" t="s">
        <v>165</v>
      </c>
      <c r="E122" s="27" t="s">
        <v>188</v>
      </c>
    </row>
    <row r="123" ht="76.5">
      <c r="A123" s="1" t="s">
        <v>167</v>
      </c>
      <c r="E123" s="33" t="s">
        <v>1423</v>
      </c>
    </row>
    <row r="124" ht="357">
      <c r="A124" s="1" t="s">
        <v>168</v>
      </c>
      <c r="E124" s="27" t="s">
        <v>1424</v>
      </c>
    </row>
    <row r="125">
      <c r="A125" s="1" t="s">
        <v>159</v>
      </c>
      <c r="B125" s="1">
        <v>29</v>
      </c>
      <c r="C125" s="26" t="s">
        <v>1425</v>
      </c>
      <c r="D125" t="s">
        <v>157</v>
      </c>
      <c r="E125" s="27" t="s">
        <v>1426</v>
      </c>
      <c r="F125" s="28" t="s">
        <v>186</v>
      </c>
      <c r="G125" s="29">
        <v>0.40000000000000002</v>
      </c>
      <c r="H125" s="28">
        <v>0</v>
      </c>
      <c r="I125" s="30">
        <f>ROUND(G125*H125,P4)</f>
        <v>0</v>
      </c>
      <c r="L125" s="31">
        <v>0</v>
      </c>
      <c r="M125" s="24">
        <f>ROUND(G125*L125,P4)</f>
        <v>0</v>
      </c>
      <c r="N125" s="25" t="s">
        <v>1067</v>
      </c>
      <c r="O125" s="32">
        <f>M125*AA125</f>
        <v>0</v>
      </c>
      <c r="P125" s="1">
        <v>3</v>
      </c>
      <c r="AA125" s="1">
        <f>IF(P125=1,$O$3,IF(P125=2,$O$4,$O$5))</f>
        <v>0</v>
      </c>
    </row>
    <row r="126">
      <c r="A126" s="1" t="s">
        <v>165</v>
      </c>
      <c r="E126" s="27" t="s">
        <v>188</v>
      </c>
    </row>
    <row r="127" ht="25.5">
      <c r="A127" s="1" t="s">
        <v>167</v>
      </c>
      <c r="E127" s="33" t="s">
        <v>1427</v>
      </c>
    </row>
    <row r="128" ht="38.25">
      <c r="A128" s="1" t="s">
        <v>168</v>
      </c>
      <c r="E128" s="27" t="s">
        <v>1428</v>
      </c>
    </row>
    <row r="129">
      <c r="A129" s="1" t="s">
        <v>159</v>
      </c>
      <c r="B129" s="1">
        <v>30</v>
      </c>
      <c r="C129" s="26" t="s">
        <v>1429</v>
      </c>
      <c r="D129" t="s">
        <v>157</v>
      </c>
      <c r="E129" s="27" t="s">
        <v>1430</v>
      </c>
      <c r="F129" s="28" t="s">
        <v>186</v>
      </c>
      <c r="G129" s="29">
        <v>0.20000000000000001</v>
      </c>
      <c r="H129" s="28">
        <v>0</v>
      </c>
      <c r="I129" s="30">
        <f>ROUND(G129*H129,P4)</f>
        <v>0</v>
      </c>
      <c r="L129" s="31">
        <v>0</v>
      </c>
      <c r="M129" s="24">
        <f>ROUND(G129*L129,P4)</f>
        <v>0</v>
      </c>
      <c r="N129" s="25" t="s">
        <v>1067</v>
      </c>
      <c r="O129" s="32">
        <f>M129*AA129</f>
        <v>0</v>
      </c>
      <c r="P129" s="1">
        <v>3</v>
      </c>
      <c r="AA129" s="1">
        <f>IF(P129=1,$O$3,IF(P129=2,$O$4,$O$5))</f>
        <v>0</v>
      </c>
    </row>
    <row r="130">
      <c r="A130" s="1" t="s">
        <v>165</v>
      </c>
      <c r="E130" s="27" t="s">
        <v>1431</v>
      </c>
    </row>
    <row r="131" ht="25.5">
      <c r="A131" s="1" t="s">
        <v>167</v>
      </c>
      <c r="E131" s="33" t="s">
        <v>1432</v>
      </c>
    </row>
    <row r="132" ht="102">
      <c r="A132" s="1" t="s">
        <v>168</v>
      </c>
      <c r="E132" s="27" t="s">
        <v>1433</v>
      </c>
    </row>
    <row r="133">
      <c r="A133" s="1" t="s">
        <v>156</v>
      </c>
      <c r="C133" s="22" t="s">
        <v>1434</v>
      </c>
      <c r="E133" s="23" t="s">
        <v>1064</v>
      </c>
      <c r="L133" s="24">
        <f>SUMIFS(L134:L153,A134:A153,"P")</f>
        <v>0</v>
      </c>
      <c r="M133" s="24">
        <f>SUMIFS(M134:M153,A134:A153,"P")</f>
        <v>0</v>
      </c>
      <c r="N133" s="25"/>
    </row>
    <row r="134" ht="25.5">
      <c r="A134" s="1" t="s">
        <v>159</v>
      </c>
      <c r="B134" s="1">
        <v>31</v>
      </c>
      <c r="C134" s="26" t="s">
        <v>1435</v>
      </c>
      <c r="D134" t="s">
        <v>157</v>
      </c>
      <c r="E134" s="27" t="s">
        <v>1436</v>
      </c>
      <c r="F134" s="28" t="s">
        <v>186</v>
      </c>
      <c r="G134" s="29">
        <v>763.71799999999996</v>
      </c>
      <c r="H134" s="28">
        <v>0</v>
      </c>
      <c r="I134" s="30">
        <f>ROUND(G134*H134,P4)</f>
        <v>0</v>
      </c>
      <c r="L134" s="31">
        <v>0</v>
      </c>
      <c r="M134" s="24">
        <f>ROUND(G134*L134,P4)</f>
        <v>0</v>
      </c>
      <c r="N134" s="25" t="s">
        <v>1067</v>
      </c>
      <c r="O134" s="32">
        <f>M134*AA134</f>
        <v>0</v>
      </c>
      <c r="P134" s="1">
        <v>3</v>
      </c>
      <c r="AA134" s="1">
        <f>IF(P134=1,$O$3,IF(P134=2,$O$4,$O$5))</f>
        <v>0</v>
      </c>
    </row>
    <row r="135">
      <c r="A135" s="1" t="s">
        <v>165</v>
      </c>
      <c r="E135" s="27" t="s">
        <v>188</v>
      </c>
    </row>
    <row r="136" ht="25.5">
      <c r="A136" s="1" t="s">
        <v>167</v>
      </c>
      <c r="E136" s="33" t="s">
        <v>1437</v>
      </c>
    </row>
    <row r="137" ht="242.25">
      <c r="A137" s="1" t="s">
        <v>168</v>
      </c>
      <c r="E137" s="27" t="s">
        <v>1438</v>
      </c>
    </row>
    <row r="138" ht="25.5">
      <c r="A138" s="1" t="s">
        <v>159</v>
      </c>
      <c r="B138" s="1">
        <v>32</v>
      </c>
      <c r="C138" s="26" t="s">
        <v>1439</v>
      </c>
      <c r="D138" t="s">
        <v>157</v>
      </c>
      <c r="E138" s="27" t="s">
        <v>1440</v>
      </c>
      <c r="F138" s="28" t="s">
        <v>186</v>
      </c>
      <c r="G138" s="29">
        <v>176.982</v>
      </c>
      <c r="H138" s="28">
        <v>0</v>
      </c>
      <c r="I138" s="30">
        <f>ROUND(G138*H138,P4)</f>
        <v>0</v>
      </c>
      <c r="L138" s="31">
        <v>0</v>
      </c>
      <c r="M138" s="24">
        <f>ROUND(G138*L138,P4)</f>
        <v>0</v>
      </c>
      <c r="N138" s="25" t="s">
        <v>1067</v>
      </c>
      <c r="O138" s="32">
        <f>M138*AA138</f>
        <v>0</v>
      </c>
      <c r="P138" s="1">
        <v>3</v>
      </c>
      <c r="AA138" s="1">
        <f>IF(P138=1,$O$3,IF(P138=2,$O$4,$O$5))</f>
        <v>0</v>
      </c>
    </row>
    <row r="139">
      <c r="A139" s="1" t="s">
        <v>165</v>
      </c>
      <c r="E139" s="27" t="s">
        <v>188</v>
      </c>
    </row>
    <row r="140" ht="25.5">
      <c r="A140" s="1" t="s">
        <v>167</v>
      </c>
      <c r="E140" s="33" t="s">
        <v>1441</v>
      </c>
    </row>
    <row r="141" ht="306">
      <c r="A141" s="1" t="s">
        <v>168</v>
      </c>
      <c r="E141" s="27" t="s">
        <v>1442</v>
      </c>
    </row>
    <row r="142">
      <c r="A142" s="1" t="s">
        <v>159</v>
      </c>
      <c r="B142" s="1">
        <v>34</v>
      </c>
      <c r="C142" s="26" t="s">
        <v>1443</v>
      </c>
      <c r="D142" t="s">
        <v>182</v>
      </c>
      <c r="E142" s="27" t="s">
        <v>1444</v>
      </c>
      <c r="F142" s="28" t="s">
        <v>342</v>
      </c>
      <c r="G142" s="29">
        <v>3888.4000000000001</v>
      </c>
      <c r="H142" s="28">
        <v>0</v>
      </c>
      <c r="I142" s="30">
        <f>ROUND(G142*H142,P4)</f>
        <v>0</v>
      </c>
      <c r="L142" s="31">
        <v>0</v>
      </c>
      <c r="M142" s="24">
        <f>ROUND(G142*L142,P4)</f>
        <v>0</v>
      </c>
      <c r="N142" s="25" t="s">
        <v>1067</v>
      </c>
      <c r="O142" s="32">
        <f>M142*AA142</f>
        <v>0</v>
      </c>
      <c r="P142" s="1">
        <v>3</v>
      </c>
      <c r="AA142" s="1">
        <f>IF(P142=1,$O$3,IF(P142=2,$O$4,$O$5))</f>
        <v>0</v>
      </c>
    </row>
    <row r="143" ht="229.5">
      <c r="A143" s="1" t="s">
        <v>165</v>
      </c>
      <c r="E143" s="27" t="s">
        <v>1445</v>
      </c>
    </row>
    <row r="144" ht="25.5">
      <c r="A144" s="1" t="s">
        <v>167</v>
      </c>
      <c r="E144" s="33" t="s">
        <v>1446</v>
      </c>
    </row>
    <row r="145" ht="178.5">
      <c r="A145" s="1" t="s">
        <v>168</v>
      </c>
      <c r="E145" s="27" t="s">
        <v>1447</v>
      </c>
    </row>
    <row r="146">
      <c r="A146" s="1" t="s">
        <v>159</v>
      </c>
      <c r="B146" s="1">
        <v>33</v>
      </c>
      <c r="C146" s="26" t="s">
        <v>1443</v>
      </c>
      <c r="D146" t="s">
        <v>424</v>
      </c>
      <c r="E146" s="27" t="s">
        <v>1444</v>
      </c>
      <c r="F146" s="28" t="s">
        <v>342</v>
      </c>
      <c r="G146" s="29">
        <v>3888.4000000000001</v>
      </c>
      <c r="H146" s="28">
        <v>0</v>
      </c>
      <c r="I146" s="30">
        <f>ROUND(G146*H146,P4)</f>
        <v>0</v>
      </c>
      <c r="L146" s="31">
        <v>0</v>
      </c>
      <c r="M146" s="24">
        <f>ROUND(G146*L146,P4)</f>
        <v>0</v>
      </c>
      <c r="N146" s="25" t="s">
        <v>1067</v>
      </c>
      <c r="O146" s="32">
        <f>M146*AA146</f>
        <v>0</v>
      </c>
      <c r="P146" s="1">
        <v>3</v>
      </c>
      <c r="AA146" s="1">
        <f>IF(P146=1,$O$3,IF(P146=2,$O$4,$O$5))</f>
        <v>0</v>
      </c>
    </row>
    <row r="147">
      <c r="A147" s="1" t="s">
        <v>165</v>
      </c>
      <c r="E147" s="27" t="s">
        <v>188</v>
      </c>
    </row>
    <row r="148" ht="25.5">
      <c r="A148" s="1" t="s">
        <v>167</v>
      </c>
      <c r="E148" s="33" t="s">
        <v>1448</v>
      </c>
    </row>
    <row r="149" ht="178.5">
      <c r="A149" s="1" t="s">
        <v>168</v>
      </c>
      <c r="E149" s="27" t="s">
        <v>1447</v>
      </c>
    </row>
    <row r="150">
      <c r="A150" s="1" t="s">
        <v>159</v>
      </c>
      <c r="B150" s="1">
        <v>35</v>
      </c>
      <c r="C150" s="26" t="s">
        <v>1449</v>
      </c>
      <c r="D150" t="s">
        <v>157</v>
      </c>
      <c r="E150" s="27" t="s">
        <v>1450</v>
      </c>
      <c r="F150" s="28" t="s">
        <v>186</v>
      </c>
      <c r="G150" s="29">
        <v>98.099999999999994</v>
      </c>
      <c r="H150" s="28">
        <v>0</v>
      </c>
      <c r="I150" s="30">
        <f>ROUND(G150*H150,P4)</f>
        <v>0</v>
      </c>
      <c r="L150" s="31">
        <v>0</v>
      </c>
      <c r="M150" s="24">
        <f>ROUND(G150*L150,P4)</f>
        <v>0</v>
      </c>
      <c r="N150" s="25" t="s">
        <v>1067</v>
      </c>
      <c r="O150" s="32">
        <f>M150*AA150</f>
        <v>0</v>
      </c>
      <c r="P150" s="1">
        <v>3</v>
      </c>
      <c r="AA150" s="1">
        <f>IF(P150=1,$O$3,IF(P150=2,$O$4,$O$5))</f>
        <v>0</v>
      </c>
    </row>
    <row r="151">
      <c r="A151" s="1" t="s">
        <v>165</v>
      </c>
      <c r="E151" s="27" t="s">
        <v>1451</v>
      </c>
    </row>
    <row r="152" ht="38.25">
      <c r="A152" s="1" t="s">
        <v>167</v>
      </c>
      <c r="E152" s="33" t="s">
        <v>1452</v>
      </c>
    </row>
    <row r="153" ht="127.5">
      <c r="A153" s="1" t="s">
        <v>168</v>
      </c>
      <c r="E153" s="27" t="s">
        <v>1453</v>
      </c>
    </row>
    <row r="154">
      <c r="A154" s="1" t="s">
        <v>156</v>
      </c>
      <c r="C154" s="22" t="s">
        <v>192</v>
      </c>
      <c r="E154" s="23" t="s">
        <v>193</v>
      </c>
      <c r="L154" s="24">
        <f>SUMIFS(L155:L158,A155:A158,"P")</f>
        <v>0</v>
      </c>
      <c r="M154" s="24">
        <f>SUMIFS(M155:M158,A155:A158,"P")</f>
        <v>0</v>
      </c>
      <c r="N154" s="25"/>
    </row>
    <row r="155" ht="25.5">
      <c r="A155" s="1" t="s">
        <v>159</v>
      </c>
      <c r="B155" s="1">
        <v>36</v>
      </c>
      <c r="C155" s="26" t="s">
        <v>1454</v>
      </c>
      <c r="D155" t="s">
        <v>157</v>
      </c>
      <c r="E155" s="27" t="s">
        <v>1455</v>
      </c>
      <c r="F155" s="28" t="s">
        <v>342</v>
      </c>
      <c r="G155" s="29">
        <v>2.7000000000000002</v>
      </c>
      <c r="H155" s="28">
        <v>0</v>
      </c>
      <c r="I155" s="30">
        <f>ROUND(G155*H155,P4)</f>
        <v>0</v>
      </c>
      <c r="L155" s="31">
        <v>0</v>
      </c>
      <c r="M155" s="24">
        <f>ROUND(G155*L155,P4)</f>
        <v>0</v>
      </c>
      <c r="N155" s="25" t="s">
        <v>1067</v>
      </c>
      <c r="O155" s="32">
        <f>M155*AA155</f>
        <v>0</v>
      </c>
      <c r="P155" s="1">
        <v>3</v>
      </c>
      <c r="AA155" s="1">
        <f>IF(P155=1,$O$3,IF(P155=2,$O$4,$O$5))</f>
        <v>0</v>
      </c>
    </row>
    <row r="156">
      <c r="A156" s="1" t="s">
        <v>165</v>
      </c>
      <c r="E156" s="27" t="s">
        <v>1456</v>
      </c>
    </row>
    <row r="157" ht="25.5">
      <c r="A157" s="1" t="s">
        <v>167</v>
      </c>
      <c r="E157" s="33" t="s">
        <v>1457</v>
      </c>
    </row>
    <row r="158" ht="191.25">
      <c r="A158" s="1" t="s">
        <v>168</v>
      </c>
      <c r="E158" s="27" t="s">
        <v>1458</v>
      </c>
    </row>
    <row r="159">
      <c r="A159" s="1" t="s">
        <v>156</v>
      </c>
      <c r="C159" s="22" t="s">
        <v>1459</v>
      </c>
      <c r="E159" s="23" t="s">
        <v>1460</v>
      </c>
      <c r="L159" s="24">
        <f>SUMIFS(L160:L175,A160:A175,"P")</f>
        <v>0</v>
      </c>
      <c r="M159" s="24">
        <f>SUMIFS(M160:M175,A160:A175,"P")</f>
        <v>0</v>
      </c>
      <c r="N159" s="25"/>
    </row>
    <row r="160">
      <c r="A160" s="1" t="s">
        <v>159</v>
      </c>
      <c r="B160" s="1">
        <v>37</v>
      </c>
      <c r="C160" s="26" t="s">
        <v>1461</v>
      </c>
      <c r="D160" t="s">
        <v>157</v>
      </c>
      <c r="E160" s="27" t="s">
        <v>1462</v>
      </c>
      <c r="F160" s="28" t="s">
        <v>199</v>
      </c>
      <c r="G160" s="29">
        <v>1.8999999999999999</v>
      </c>
      <c r="H160" s="28">
        <v>0</v>
      </c>
      <c r="I160" s="30">
        <f>ROUND(G160*H160,P4)</f>
        <v>0</v>
      </c>
      <c r="L160" s="31">
        <v>0</v>
      </c>
      <c r="M160" s="24">
        <f>ROUND(G160*L160,P4)</f>
        <v>0</v>
      </c>
      <c r="N160" s="25" t="s">
        <v>1067</v>
      </c>
      <c r="O160" s="32">
        <f>M160*AA160</f>
        <v>0</v>
      </c>
      <c r="P160" s="1">
        <v>3</v>
      </c>
      <c r="AA160" s="1">
        <f>IF(P160=1,$O$3,IF(P160=2,$O$4,$O$5))</f>
        <v>0</v>
      </c>
    </row>
    <row r="161">
      <c r="A161" s="1" t="s">
        <v>165</v>
      </c>
      <c r="E161" s="27" t="s">
        <v>188</v>
      </c>
    </row>
    <row r="162" ht="25.5">
      <c r="A162" s="1" t="s">
        <v>167</v>
      </c>
      <c r="E162" s="33" t="s">
        <v>1463</v>
      </c>
    </row>
    <row r="163" ht="255">
      <c r="A163" s="1" t="s">
        <v>168</v>
      </c>
      <c r="E163" s="27" t="s">
        <v>1464</v>
      </c>
    </row>
    <row r="164">
      <c r="A164" s="1" t="s">
        <v>159</v>
      </c>
      <c r="B164" s="1">
        <v>38</v>
      </c>
      <c r="C164" s="26" t="s">
        <v>1465</v>
      </c>
      <c r="D164" t="s">
        <v>157</v>
      </c>
      <c r="E164" s="27" t="s">
        <v>1466</v>
      </c>
      <c r="F164" s="28" t="s">
        <v>196</v>
      </c>
      <c r="G164" s="29">
        <v>2</v>
      </c>
      <c r="H164" s="28">
        <v>0</v>
      </c>
      <c r="I164" s="30">
        <f>ROUND(G164*H164,P4)</f>
        <v>0</v>
      </c>
      <c r="L164" s="31">
        <v>0</v>
      </c>
      <c r="M164" s="24">
        <f>ROUND(G164*L164,P4)</f>
        <v>0</v>
      </c>
      <c r="N164" s="25" t="s">
        <v>1067</v>
      </c>
      <c r="O164" s="32">
        <f>M164*AA164</f>
        <v>0</v>
      </c>
      <c r="P164" s="1">
        <v>3</v>
      </c>
      <c r="AA164" s="1">
        <f>IF(P164=1,$O$3,IF(P164=2,$O$4,$O$5))</f>
        <v>0</v>
      </c>
    </row>
    <row r="165">
      <c r="A165" s="1" t="s">
        <v>165</v>
      </c>
      <c r="E165" s="27" t="s">
        <v>188</v>
      </c>
    </row>
    <row r="166" ht="38.25">
      <c r="A166" s="1" t="s">
        <v>167</v>
      </c>
      <c r="E166" s="33" t="s">
        <v>1467</v>
      </c>
    </row>
    <row r="167" ht="89.25">
      <c r="A167" s="1" t="s">
        <v>168</v>
      </c>
      <c r="E167" s="27" t="s">
        <v>1468</v>
      </c>
    </row>
    <row r="168">
      <c r="A168" s="1" t="s">
        <v>159</v>
      </c>
      <c r="B168" s="1">
        <v>39</v>
      </c>
      <c r="C168" s="26" t="s">
        <v>1469</v>
      </c>
      <c r="D168" t="s">
        <v>157</v>
      </c>
      <c r="E168" s="27" t="s">
        <v>1470</v>
      </c>
      <c r="F168" s="28" t="s">
        <v>196</v>
      </c>
      <c r="G168" s="29">
        <v>2</v>
      </c>
      <c r="H168" s="28">
        <v>0</v>
      </c>
      <c r="I168" s="30">
        <f>ROUND(G168*H168,P4)</f>
        <v>0</v>
      </c>
      <c r="L168" s="31">
        <v>0</v>
      </c>
      <c r="M168" s="24">
        <f>ROUND(G168*L168,P4)</f>
        <v>0</v>
      </c>
      <c r="N168" s="25" t="s">
        <v>1067</v>
      </c>
      <c r="O168" s="32">
        <f>M168*AA168</f>
        <v>0</v>
      </c>
      <c r="P168" s="1">
        <v>3</v>
      </c>
      <c r="AA168" s="1">
        <f>IF(P168=1,$O$3,IF(P168=2,$O$4,$O$5))</f>
        <v>0</v>
      </c>
    </row>
    <row r="169">
      <c r="A169" s="1" t="s">
        <v>165</v>
      </c>
      <c r="E169" s="27" t="s">
        <v>188</v>
      </c>
    </row>
    <row r="170" ht="25.5">
      <c r="A170" s="1" t="s">
        <v>167</v>
      </c>
      <c r="E170" s="33" t="s">
        <v>1471</v>
      </c>
    </row>
    <row r="171" ht="63.75">
      <c r="A171" s="1" t="s">
        <v>168</v>
      </c>
      <c r="E171" s="27" t="s">
        <v>1472</v>
      </c>
    </row>
    <row r="172">
      <c r="A172" s="1" t="s">
        <v>159</v>
      </c>
      <c r="B172" s="1">
        <v>40</v>
      </c>
      <c r="C172" s="26" t="s">
        <v>1473</v>
      </c>
      <c r="D172" t="s">
        <v>157</v>
      </c>
      <c r="E172" s="27" t="s">
        <v>1474</v>
      </c>
      <c r="F172" s="28" t="s">
        <v>186</v>
      </c>
      <c r="G172" s="29">
        <v>1.2749999999999999</v>
      </c>
      <c r="H172" s="28">
        <v>0</v>
      </c>
      <c r="I172" s="30">
        <f>ROUND(G172*H172,P4)</f>
        <v>0</v>
      </c>
      <c r="L172" s="31">
        <v>0</v>
      </c>
      <c r="M172" s="24">
        <f>ROUND(G172*L172,P4)</f>
        <v>0</v>
      </c>
      <c r="N172" s="25" t="s">
        <v>1067</v>
      </c>
      <c r="O172" s="32">
        <f>M172*AA172</f>
        <v>0</v>
      </c>
      <c r="P172" s="1">
        <v>3</v>
      </c>
      <c r="AA172" s="1">
        <f>IF(P172=1,$O$3,IF(P172=2,$O$4,$O$5))</f>
        <v>0</v>
      </c>
    </row>
    <row r="173">
      <c r="A173" s="1" t="s">
        <v>165</v>
      </c>
      <c r="E173" s="27" t="s">
        <v>1475</v>
      </c>
    </row>
    <row r="174" ht="38.25">
      <c r="A174" s="1" t="s">
        <v>167</v>
      </c>
      <c r="E174" s="33" t="s">
        <v>1476</v>
      </c>
    </row>
    <row r="175" ht="357">
      <c r="A175" s="1" t="s">
        <v>168</v>
      </c>
      <c r="E175" s="27" t="s">
        <v>1477</v>
      </c>
    </row>
    <row r="176">
      <c r="A176" s="1" t="s">
        <v>156</v>
      </c>
      <c r="C176" s="22" t="s">
        <v>332</v>
      </c>
      <c r="E176" s="23" t="s">
        <v>1478</v>
      </c>
      <c r="L176" s="24">
        <f>SUMIFS(L177:L188,A177:A188,"P")</f>
        <v>0</v>
      </c>
      <c r="M176" s="24">
        <f>SUMIFS(M177:M188,A177:A188,"P")</f>
        <v>0</v>
      </c>
      <c r="N176" s="25"/>
    </row>
    <row r="177">
      <c r="A177" s="1" t="s">
        <v>159</v>
      </c>
      <c r="B177" s="1">
        <v>41</v>
      </c>
      <c r="C177" s="26" t="s">
        <v>1479</v>
      </c>
      <c r="D177" t="s">
        <v>157</v>
      </c>
      <c r="E177" s="27" t="s">
        <v>1480</v>
      </c>
      <c r="F177" s="28" t="s">
        <v>199</v>
      </c>
      <c r="G177" s="29">
        <v>15</v>
      </c>
      <c r="H177" s="28">
        <v>0</v>
      </c>
      <c r="I177" s="30">
        <f>ROUND(G177*H177,P4)</f>
        <v>0</v>
      </c>
      <c r="L177" s="31">
        <v>0</v>
      </c>
      <c r="M177" s="24">
        <f>ROUND(G177*L177,P4)</f>
        <v>0</v>
      </c>
      <c r="N177" s="25" t="s">
        <v>1067</v>
      </c>
      <c r="O177" s="32">
        <f>M177*AA177</f>
        <v>0</v>
      </c>
      <c r="P177" s="1">
        <v>3</v>
      </c>
      <c r="AA177" s="1">
        <f>IF(P177=1,$O$3,IF(P177=2,$O$4,$O$5))</f>
        <v>0</v>
      </c>
    </row>
    <row r="178">
      <c r="A178" s="1" t="s">
        <v>165</v>
      </c>
      <c r="E178" s="27" t="s">
        <v>188</v>
      </c>
    </row>
    <row r="179" ht="38.25">
      <c r="A179" s="1" t="s">
        <v>167</v>
      </c>
      <c r="E179" s="33" t="s">
        <v>1481</v>
      </c>
    </row>
    <row r="180" ht="89.25">
      <c r="A180" s="1" t="s">
        <v>168</v>
      </c>
      <c r="E180" s="27" t="s">
        <v>1482</v>
      </c>
    </row>
    <row r="181">
      <c r="A181" s="1" t="s">
        <v>159</v>
      </c>
      <c r="B181" s="1">
        <v>42</v>
      </c>
      <c r="C181" s="26" t="s">
        <v>1483</v>
      </c>
      <c r="D181" t="s">
        <v>157</v>
      </c>
      <c r="E181" s="27" t="s">
        <v>1484</v>
      </c>
      <c r="F181" s="28" t="s">
        <v>186</v>
      </c>
      <c r="G181" s="29">
        <v>5</v>
      </c>
      <c r="H181" s="28">
        <v>0</v>
      </c>
      <c r="I181" s="30">
        <f>ROUND(G181*H181,P4)</f>
        <v>0</v>
      </c>
      <c r="L181" s="31">
        <v>0</v>
      </c>
      <c r="M181" s="24">
        <f>ROUND(G181*L181,P4)</f>
        <v>0</v>
      </c>
      <c r="N181" s="25" t="s">
        <v>406</v>
      </c>
      <c r="O181" s="32">
        <f>M181*AA181</f>
        <v>0</v>
      </c>
      <c r="P181" s="1">
        <v>3</v>
      </c>
      <c r="AA181" s="1">
        <f>IF(P181=1,$O$3,IF(P181=2,$O$4,$O$5))</f>
        <v>0</v>
      </c>
    </row>
    <row r="182">
      <c r="A182" s="1" t="s">
        <v>165</v>
      </c>
      <c r="E182" s="27" t="s">
        <v>188</v>
      </c>
    </row>
    <row r="183" ht="38.25">
      <c r="A183" s="1" t="s">
        <v>167</v>
      </c>
      <c r="E183" s="33" t="s">
        <v>1485</v>
      </c>
    </row>
    <row r="184" ht="89.25">
      <c r="A184" s="1" t="s">
        <v>168</v>
      </c>
      <c r="E184" s="27" t="s">
        <v>1486</v>
      </c>
    </row>
    <row r="185">
      <c r="A185" s="1" t="s">
        <v>159</v>
      </c>
      <c r="B185" s="1">
        <v>43</v>
      </c>
      <c r="C185" s="26" t="s">
        <v>1487</v>
      </c>
      <c r="D185" t="s">
        <v>157</v>
      </c>
      <c r="E185" s="27" t="s">
        <v>1488</v>
      </c>
      <c r="F185" s="28" t="s">
        <v>186</v>
      </c>
      <c r="G185" s="29">
        <v>5</v>
      </c>
      <c r="H185" s="28">
        <v>0</v>
      </c>
      <c r="I185" s="30">
        <f>ROUND(G185*H185,P4)</f>
        <v>0</v>
      </c>
      <c r="L185" s="31">
        <v>0</v>
      </c>
      <c r="M185" s="24">
        <f>ROUND(G185*L185,P4)</f>
        <v>0</v>
      </c>
      <c r="N185" s="25" t="s">
        <v>406</v>
      </c>
      <c r="O185" s="32">
        <f>M185*AA185</f>
        <v>0</v>
      </c>
      <c r="P185" s="1">
        <v>3</v>
      </c>
      <c r="AA185" s="1">
        <f>IF(P185=1,$O$3,IF(P185=2,$O$4,$O$5))</f>
        <v>0</v>
      </c>
    </row>
    <row r="186">
      <c r="A186" s="1" t="s">
        <v>165</v>
      </c>
      <c r="E186" s="27" t="s">
        <v>188</v>
      </c>
    </row>
    <row r="187" ht="25.5">
      <c r="A187" s="1" t="s">
        <v>167</v>
      </c>
      <c r="E187" s="33" t="s">
        <v>1489</v>
      </c>
    </row>
    <row r="188" ht="89.25">
      <c r="A188" s="1" t="s">
        <v>168</v>
      </c>
      <c r="E188" s="27" t="s">
        <v>1490</v>
      </c>
    </row>
    <row r="189">
      <c r="A189" s="1" t="s">
        <v>156</v>
      </c>
      <c r="C189" s="22" t="s">
        <v>946</v>
      </c>
      <c r="E189" s="23" t="s">
        <v>947</v>
      </c>
      <c r="L189" s="24">
        <f>SUMIFS(L190:L209,A190:A209,"P")</f>
        <v>0</v>
      </c>
      <c r="M189" s="24">
        <f>SUMIFS(M190:M209,A190:A209,"P")</f>
        <v>0</v>
      </c>
      <c r="N189" s="25"/>
    </row>
    <row r="190" ht="25.5">
      <c r="A190" s="1" t="s">
        <v>159</v>
      </c>
      <c r="B190" s="1">
        <v>44</v>
      </c>
      <c r="C190" s="26" t="s">
        <v>160</v>
      </c>
      <c r="D190" t="s">
        <v>161</v>
      </c>
      <c r="E190" s="27" t="s">
        <v>162</v>
      </c>
      <c r="F190" s="28" t="s">
        <v>163</v>
      </c>
      <c r="G190" s="29">
        <v>2549.5120000000002</v>
      </c>
      <c r="H190" s="28">
        <v>0</v>
      </c>
      <c r="I190" s="30">
        <f>ROUND(G190*H190,P4)</f>
        <v>0</v>
      </c>
      <c r="L190" s="31">
        <v>0</v>
      </c>
      <c r="M190" s="24">
        <f>ROUND(G190*L190,P4)</f>
        <v>0</v>
      </c>
      <c r="N190" s="25" t="s">
        <v>164</v>
      </c>
      <c r="O190" s="32">
        <f>M190*AA190</f>
        <v>0</v>
      </c>
      <c r="P190" s="1">
        <v>3</v>
      </c>
      <c r="AA190" s="1">
        <f>IF(P190=1,$O$3,IF(P190=2,$O$4,$O$5))</f>
        <v>0</v>
      </c>
    </row>
    <row r="191">
      <c r="A191" s="1" t="s">
        <v>165</v>
      </c>
      <c r="E191" s="27" t="s">
        <v>166</v>
      </c>
    </row>
    <row r="192" ht="25.5">
      <c r="A192" s="1" t="s">
        <v>167</v>
      </c>
      <c r="E192" s="33" t="s">
        <v>1491</v>
      </c>
    </row>
    <row r="193" ht="153">
      <c r="A193" s="1" t="s">
        <v>168</v>
      </c>
      <c r="E193" s="27" t="s">
        <v>169</v>
      </c>
    </row>
    <row r="194" ht="25.5">
      <c r="A194" s="1" t="s">
        <v>159</v>
      </c>
      <c r="B194" s="1">
        <v>45</v>
      </c>
      <c r="C194" s="26" t="s">
        <v>1492</v>
      </c>
      <c r="D194" t="s">
        <v>1493</v>
      </c>
      <c r="E194" s="27" t="s">
        <v>1494</v>
      </c>
      <c r="F194" s="28" t="s">
        <v>163</v>
      </c>
      <c r="G194" s="29">
        <v>490.07999999999998</v>
      </c>
      <c r="H194" s="28">
        <v>0</v>
      </c>
      <c r="I194" s="30">
        <f>ROUND(G194*H194,P4)</f>
        <v>0</v>
      </c>
      <c r="L194" s="31">
        <v>0</v>
      </c>
      <c r="M194" s="24">
        <f>ROUND(G194*L194,P4)</f>
        <v>0</v>
      </c>
      <c r="N194" s="25" t="s">
        <v>164</v>
      </c>
      <c r="O194" s="32">
        <f>M194*AA194</f>
        <v>0</v>
      </c>
      <c r="P194" s="1">
        <v>3</v>
      </c>
      <c r="AA194" s="1">
        <f>IF(P194=1,$O$3,IF(P194=2,$O$4,$O$5))</f>
        <v>0</v>
      </c>
    </row>
    <row r="195">
      <c r="A195" s="1" t="s">
        <v>165</v>
      </c>
      <c r="E195" s="27" t="s">
        <v>166</v>
      </c>
    </row>
    <row r="196" ht="25.5">
      <c r="A196" s="1" t="s">
        <v>167</v>
      </c>
      <c r="E196" s="33" t="s">
        <v>1495</v>
      </c>
    </row>
    <row r="197" ht="153">
      <c r="A197" s="1" t="s">
        <v>168</v>
      </c>
      <c r="E197" s="27" t="s">
        <v>169</v>
      </c>
    </row>
    <row r="198" ht="25.5">
      <c r="A198" s="1" t="s">
        <v>159</v>
      </c>
      <c r="B198" s="1">
        <v>46</v>
      </c>
      <c r="C198" s="26" t="s">
        <v>1302</v>
      </c>
      <c r="D198" t="s">
        <v>1303</v>
      </c>
      <c r="E198" s="27" t="s">
        <v>1304</v>
      </c>
      <c r="F198" s="28" t="s">
        <v>163</v>
      </c>
      <c r="G198" s="29">
        <v>11.5</v>
      </c>
      <c r="H198" s="28">
        <v>0</v>
      </c>
      <c r="I198" s="30">
        <f>ROUND(G198*H198,P4)</f>
        <v>0</v>
      </c>
      <c r="L198" s="31">
        <v>0</v>
      </c>
      <c r="M198" s="24">
        <f>ROUND(G198*L198,P4)</f>
        <v>0</v>
      </c>
      <c r="N198" s="25" t="s">
        <v>164</v>
      </c>
      <c r="O198" s="32">
        <f>M198*AA198</f>
        <v>0</v>
      </c>
      <c r="P198" s="1">
        <v>3</v>
      </c>
      <c r="AA198" s="1">
        <f>IF(P198=1,$O$3,IF(P198=2,$O$4,$O$5))</f>
        <v>0</v>
      </c>
    </row>
    <row r="199">
      <c r="A199" s="1" t="s">
        <v>165</v>
      </c>
      <c r="E199" s="27" t="s">
        <v>166</v>
      </c>
    </row>
    <row r="200" ht="25.5">
      <c r="A200" s="1" t="s">
        <v>167</v>
      </c>
      <c r="E200" s="33" t="s">
        <v>1496</v>
      </c>
    </row>
    <row r="201" ht="153">
      <c r="A201" s="1" t="s">
        <v>168</v>
      </c>
      <c r="E201" s="27" t="s">
        <v>169</v>
      </c>
    </row>
    <row r="202" ht="25.5">
      <c r="A202" s="1" t="s">
        <v>159</v>
      </c>
      <c r="B202" s="1">
        <v>47</v>
      </c>
      <c r="C202" s="26" t="s">
        <v>170</v>
      </c>
      <c r="D202" t="s">
        <v>171</v>
      </c>
      <c r="E202" s="27" t="s">
        <v>172</v>
      </c>
      <c r="F202" s="28" t="s">
        <v>163</v>
      </c>
      <c r="G202" s="29">
        <v>1.2</v>
      </c>
      <c r="H202" s="28">
        <v>0</v>
      </c>
      <c r="I202" s="30">
        <f>ROUND(G202*H202,P4)</f>
        <v>0</v>
      </c>
      <c r="L202" s="31">
        <v>0</v>
      </c>
      <c r="M202" s="24">
        <f>ROUND(G202*L202,P4)</f>
        <v>0</v>
      </c>
      <c r="N202" s="25" t="s">
        <v>164</v>
      </c>
      <c r="O202" s="32">
        <f>M202*AA202</f>
        <v>0</v>
      </c>
      <c r="P202" s="1">
        <v>3</v>
      </c>
      <c r="AA202" s="1">
        <f>IF(P202=1,$O$3,IF(P202=2,$O$4,$O$5))</f>
        <v>0</v>
      </c>
    </row>
    <row r="203">
      <c r="A203" s="1" t="s">
        <v>165</v>
      </c>
      <c r="E203" s="27" t="s">
        <v>166</v>
      </c>
    </row>
    <row r="204" ht="25.5">
      <c r="A204" s="1" t="s">
        <v>167</v>
      </c>
      <c r="E204" s="33" t="s">
        <v>1497</v>
      </c>
    </row>
    <row r="205" ht="153">
      <c r="A205" s="1" t="s">
        <v>168</v>
      </c>
      <c r="E205" s="27" t="s">
        <v>169</v>
      </c>
    </row>
    <row r="206" ht="25.5">
      <c r="A206" s="1" t="s">
        <v>159</v>
      </c>
      <c r="B206" s="1">
        <v>48</v>
      </c>
      <c r="C206" s="26" t="s">
        <v>1498</v>
      </c>
      <c r="D206" t="s">
        <v>1499</v>
      </c>
      <c r="E206" s="27" t="s">
        <v>1500</v>
      </c>
      <c r="F206" s="28" t="s">
        <v>163</v>
      </c>
      <c r="G206" s="29">
        <v>13</v>
      </c>
      <c r="H206" s="28">
        <v>0</v>
      </c>
      <c r="I206" s="30">
        <f>ROUND(G206*H206,P4)</f>
        <v>0</v>
      </c>
      <c r="L206" s="31">
        <v>0</v>
      </c>
      <c r="M206" s="24">
        <f>ROUND(G206*L206,P4)</f>
        <v>0</v>
      </c>
      <c r="N206" s="25" t="s">
        <v>164</v>
      </c>
      <c r="O206" s="32">
        <f>M206*AA206</f>
        <v>0</v>
      </c>
      <c r="P206" s="1">
        <v>3</v>
      </c>
      <c r="AA206" s="1">
        <f>IF(P206=1,$O$3,IF(P206=2,$O$4,$O$5))</f>
        <v>0</v>
      </c>
    </row>
    <row r="207">
      <c r="A207" s="1" t="s">
        <v>165</v>
      </c>
      <c r="E207" s="27" t="s">
        <v>166</v>
      </c>
    </row>
    <row r="208" ht="25.5">
      <c r="A208" s="1" t="s">
        <v>167</v>
      </c>
      <c r="E208" s="33" t="s">
        <v>1501</v>
      </c>
    </row>
    <row r="209" ht="153">
      <c r="A209" s="1" t="s">
        <v>168</v>
      </c>
      <c r="E209" s="27" t="s">
        <v>169</v>
      </c>
    </row>
  </sheetData>
  <sheetProtection sheet="1" objects="1" scenarios="1" spinCount="100000" saltValue="ER8i4j8Zq2dA1KZmnmYx+7ZO5+AS0/Bcf5KCwpCTVWKL2GH1cSpXSY1DIH+KRDnt/MHKr8qQZ5uiv/Y1iUmA5A==" hashValue="XJqdk51zkmo6ZOnTLQrYFQnecpGmJfqAnsSXn6yJAwPuHDk766qVtcbOLlQmiMT1mR0KQTjx5pafQ0uThqr0R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46</v>
      </c>
      <c r="M3" s="20">
        <f>Rekapitulace!C27</f>
        <v>0</v>
      </c>
      <c r="N3" s="6" t="s">
        <v>3</v>
      </c>
      <c r="O3">
        <v>0</v>
      </c>
      <c r="P3">
        <v>2</v>
      </c>
    </row>
    <row r="4" ht="34.01575" customHeight="1">
      <c r="A4" s="16" t="s">
        <v>137</v>
      </c>
      <c r="B4" s="17" t="s">
        <v>138</v>
      </c>
      <c r="C4" s="18" t="s">
        <v>46</v>
      </c>
      <c r="D4" s="1"/>
      <c r="E4" s="17" t="s">
        <v>47</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COUNTIFS(L8:L161,"=0",A8:A161,"P")+COUNTIFS(L8:L161,"",A8:A161,"P")+SUM(Q8:Q161)</f>
        <v>0</v>
      </c>
    </row>
    <row r="8">
      <c r="A8" s="1" t="s">
        <v>154</v>
      </c>
      <c r="C8" s="22" t="s">
        <v>1502</v>
      </c>
      <c r="E8" s="23" t="s">
        <v>51</v>
      </c>
      <c r="L8" s="24">
        <f>L9+L18+L67+L76+L93+L102+L115+L140</f>
        <v>0</v>
      </c>
      <c r="M8" s="24">
        <f>M9+M18+M67+M76+M93+M102+M115+M140</f>
        <v>0</v>
      </c>
      <c r="N8" s="25"/>
    </row>
    <row r="9">
      <c r="A9" s="1" t="s">
        <v>156</v>
      </c>
      <c r="C9" s="22" t="s">
        <v>157</v>
      </c>
      <c r="E9" s="23" t="s">
        <v>1307</v>
      </c>
      <c r="L9" s="24">
        <f>SUMIFS(L10:L17,A10:A17,"P")</f>
        <v>0</v>
      </c>
      <c r="M9" s="24">
        <f>SUMIFS(M10:M17,A10:A17,"P")</f>
        <v>0</v>
      </c>
      <c r="N9" s="25"/>
    </row>
    <row r="10">
      <c r="A10" s="1" t="s">
        <v>159</v>
      </c>
      <c r="B10" s="1">
        <v>1</v>
      </c>
      <c r="C10" s="26" t="s">
        <v>1317</v>
      </c>
      <c r="D10" t="s">
        <v>157</v>
      </c>
      <c r="E10" s="27" t="s">
        <v>1318</v>
      </c>
      <c r="F10" s="28" t="s">
        <v>705</v>
      </c>
      <c r="G10" s="29">
        <v>1</v>
      </c>
      <c r="H10" s="28">
        <v>0</v>
      </c>
      <c r="I10" s="30">
        <f>ROUND(G10*H10,P4)</f>
        <v>0</v>
      </c>
      <c r="L10" s="31">
        <v>0</v>
      </c>
      <c r="M10" s="24">
        <f>ROUND(G10*L10,P4)</f>
        <v>0</v>
      </c>
      <c r="N10" s="25" t="s">
        <v>1067</v>
      </c>
      <c r="O10" s="32">
        <f>M10*AA10</f>
        <v>0</v>
      </c>
      <c r="P10" s="1">
        <v>3</v>
      </c>
      <c r="AA10" s="1">
        <f>IF(P10=1,$O$3,IF(P10=2,$O$4,$O$5))</f>
        <v>0</v>
      </c>
    </row>
    <row r="11" ht="51">
      <c r="A11" s="1" t="s">
        <v>165</v>
      </c>
      <c r="E11" s="27" t="s">
        <v>1319</v>
      </c>
    </row>
    <row r="12" ht="38.25">
      <c r="A12" s="1" t="s">
        <v>167</v>
      </c>
      <c r="E12" s="33" t="s">
        <v>1315</v>
      </c>
    </row>
    <row r="13">
      <c r="A13" s="1" t="s">
        <v>168</v>
      </c>
      <c r="E13" s="27" t="s">
        <v>1320</v>
      </c>
    </row>
    <row r="14">
      <c r="A14" s="1" t="s">
        <v>159</v>
      </c>
      <c r="B14" s="1">
        <v>2</v>
      </c>
      <c r="C14" s="26" t="s">
        <v>1321</v>
      </c>
      <c r="D14" t="s">
        <v>157</v>
      </c>
      <c r="E14" s="27" t="s">
        <v>1322</v>
      </c>
      <c r="F14" s="28" t="s">
        <v>705</v>
      </c>
      <c r="G14" s="29">
        <v>1</v>
      </c>
      <c r="H14" s="28">
        <v>0</v>
      </c>
      <c r="I14" s="30">
        <f>ROUND(G14*H14,P4)</f>
        <v>0</v>
      </c>
      <c r="L14" s="31">
        <v>0</v>
      </c>
      <c r="M14" s="24">
        <f>ROUND(G14*L14,P4)</f>
        <v>0</v>
      </c>
      <c r="N14" s="25" t="s">
        <v>1067</v>
      </c>
      <c r="O14" s="32">
        <f>M14*AA14</f>
        <v>0</v>
      </c>
      <c r="P14" s="1">
        <v>3</v>
      </c>
      <c r="AA14" s="1">
        <f>IF(P14=1,$O$3,IF(P14=2,$O$4,$O$5))</f>
        <v>0</v>
      </c>
    </row>
    <row r="15" ht="63.75">
      <c r="A15" s="1" t="s">
        <v>165</v>
      </c>
      <c r="E15" s="27" t="s">
        <v>1323</v>
      </c>
    </row>
    <row r="16" ht="38.25">
      <c r="A16" s="1" t="s">
        <v>167</v>
      </c>
      <c r="E16" s="33" t="s">
        <v>1315</v>
      </c>
    </row>
    <row r="17">
      <c r="A17" s="1" t="s">
        <v>168</v>
      </c>
      <c r="E17" s="27" t="s">
        <v>1324</v>
      </c>
    </row>
    <row r="18">
      <c r="A18" s="1" t="s">
        <v>156</v>
      </c>
      <c r="C18" s="22" t="s">
        <v>182</v>
      </c>
      <c r="E18" s="23" t="s">
        <v>183</v>
      </c>
      <c r="L18" s="24">
        <f>SUMIFS(L19:L66,A19:A66,"P")</f>
        <v>0</v>
      </c>
      <c r="M18" s="24">
        <f>SUMIFS(M19:M66,A19:A66,"P")</f>
        <v>0</v>
      </c>
      <c r="N18" s="25"/>
    </row>
    <row r="19">
      <c r="A19" s="1" t="s">
        <v>159</v>
      </c>
      <c r="B19" s="1">
        <v>3</v>
      </c>
      <c r="C19" s="26" t="s">
        <v>1333</v>
      </c>
      <c r="D19" t="s">
        <v>157</v>
      </c>
      <c r="E19" s="27" t="s">
        <v>1334</v>
      </c>
      <c r="F19" s="28" t="s">
        <v>186</v>
      </c>
      <c r="G19" s="29">
        <v>958.41200000000003</v>
      </c>
      <c r="H19" s="28">
        <v>0</v>
      </c>
      <c r="I19" s="30">
        <f>ROUND(G19*H19,P4)</f>
        <v>0</v>
      </c>
      <c r="L19" s="31">
        <v>0</v>
      </c>
      <c r="M19" s="24">
        <f>ROUND(G19*L19,P4)</f>
        <v>0</v>
      </c>
      <c r="N19" s="25" t="s">
        <v>1067</v>
      </c>
      <c r="O19" s="32">
        <f>M19*AA19</f>
        <v>0</v>
      </c>
      <c r="P19" s="1">
        <v>3</v>
      </c>
      <c r="AA19" s="1">
        <f>IF(P19=1,$O$3,IF(P19=2,$O$4,$O$5))</f>
        <v>0</v>
      </c>
    </row>
    <row r="20">
      <c r="A20" s="1" t="s">
        <v>165</v>
      </c>
      <c r="E20" s="27" t="s">
        <v>188</v>
      </c>
    </row>
    <row r="21" ht="114.75">
      <c r="A21" s="1" t="s">
        <v>167</v>
      </c>
      <c r="E21" s="33" t="s">
        <v>1503</v>
      </c>
    </row>
    <row r="22" ht="191.25">
      <c r="A22" s="1" t="s">
        <v>168</v>
      </c>
      <c r="E22" s="27" t="s">
        <v>1336</v>
      </c>
    </row>
    <row r="23">
      <c r="A23" s="1" t="s">
        <v>159</v>
      </c>
      <c r="B23" s="1">
        <v>4</v>
      </c>
      <c r="C23" s="26" t="s">
        <v>1337</v>
      </c>
      <c r="D23" t="s">
        <v>157</v>
      </c>
      <c r="E23" s="27" t="s">
        <v>1338</v>
      </c>
      <c r="F23" s="28" t="s">
        <v>186</v>
      </c>
      <c r="G23" s="29">
        <v>41.75</v>
      </c>
      <c r="H23" s="28">
        <v>0</v>
      </c>
      <c r="I23" s="30">
        <f>ROUND(G23*H23,P4)</f>
        <v>0</v>
      </c>
      <c r="L23" s="31">
        <v>0</v>
      </c>
      <c r="M23" s="24">
        <f>ROUND(G23*L23,P4)</f>
        <v>0</v>
      </c>
      <c r="N23" s="25" t="s">
        <v>1067</v>
      </c>
      <c r="O23" s="32">
        <f>M23*AA23</f>
        <v>0</v>
      </c>
      <c r="P23" s="1">
        <v>3</v>
      </c>
      <c r="AA23" s="1">
        <f>IF(P23=1,$O$3,IF(P23=2,$O$4,$O$5))</f>
        <v>0</v>
      </c>
    </row>
    <row r="24">
      <c r="A24" s="1" t="s">
        <v>165</v>
      </c>
      <c r="E24" s="27" t="s">
        <v>1504</v>
      </c>
    </row>
    <row r="25" ht="38.25">
      <c r="A25" s="1" t="s">
        <v>167</v>
      </c>
      <c r="E25" s="33" t="s">
        <v>1505</v>
      </c>
    </row>
    <row r="26" ht="293.25">
      <c r="A26" s="1" t="s">
        <v>168</v>
      </c>
      <c r="E26" s="27" t="s">
        <v>1341</v>
      </c>
    </row>
    <row r="27">
      <c r="A27" s="1" t="s">
        <v>159</v>
      </c>
      <c r="B27" s="1">
        <v>5</v>
      </c>
      <c r="C27" s="26" t="s">
        <v>1342</v>
      </c>
      <c r="D27" t="s">
        <v>157</v>
      </c>
      <c r="E27" s="27" t="s">
        <v>1343</v>
      </c>
      <c r="F27" s="28" t="s">
        <v>186</v>
      </c>
      <c r="G27" s="29">
        <v>6.6500000000000004</v>
      </c>
      <c r="H27" s="28">
        <v>0</v>
      </c>
      <c r="I27" s="30">
        <f>ROUND(G27*H27,P4)</f>
        <v>0</v>
      </c>
      <c r="L27" s="31">
        <v>0</v>
      </c>
      <c r="M27" s="24">
        <f>ROUND(G27*L27,P4)</f>
        <v>0</v>
      </c>
      <c r="N27" s="25" t="s">
        <v>1067</v>
      </c>
      <c r="O27" s="32">
        <f>M27*AA27</f>
        <v>0</v>
      </c>
      <c r="P27" s="1">
        <v>3</v>
      </c>
      <c r="AA27" s="1">
        <f>IF(P27=1,$O$3,IF(P27=2,$O$4,$O$5))</f>
        <v>0</v>
      </c>
    </row>
    <row r="28">
      <c r="A28" s="1" t="s">
        <v>165</v>
      </c>
      <c r="E28" s="27" t="s">
        <v>1506</v>
      </c>
    </row>
    <row r="29" ht="25.5">
      <c r="A29" s="1" t="s">
        <v>167</v>
      </c>
      <c r="E29" s="33" t="s">
        <v>1507</v>
      </c>
    </row>
    <row r="30" ht="280.5">
      <c r="A30" s="1" t="s">
        <v>168</v>
      </c>
      <c r="E30" s="27" t="s">
        <v>1346</v>
      </c>
    </row>
    <row r="31">
      <c r="A31" s="1" t="s">
        <v>159</v>
      </c>
      <c r="B31" s="1">
        <v>6</v>
      </c>
      <c r="C31" s="26" t="s">
        <v>1347</v>
      </c>
      <c r="D31" t="s">
        <v>157</v>
      </c>
      <c r="E31" s="27" t="s">
        <v>1348</v>
      </c>
      <c r="F31" s="28" t="s">
        <v>342</v>
      </c>
      <c r="G31" s="29">
        <v>708</v>
      </c>
      <c r="H31" s="28">
        <v>0</v>
      </c>
      <c r="I31" s="30">
        <f>ROUND(G31*H31,P4)</f>
        <v>0</v>
      </c>
      <c r="L31" s="31">
        <v>0</v>
      </c>
      <c r="M31" s="24">
        <f>ROUND(G31*L31,P4)</f>
        <v>0</v>
      </c>
      <c r="N31" s="25" t="s">
        <v>1067</v>
      </c>
      <c r="O31" s="32">
        <f>M31*AA31</f>
        <v>0</v>
      </c>
      <c r="P31" s="1">
        <v>3</v>
      </c>
      <c r="AA31" s="1">
        <f>IF(P31=1,$O$3,IF(P31=2,$O$4,$O$5))</f>
        <v>0</v>
      </c>
    </row>
    <row r="32">
      <c r="A32" s="1" t="s">
        <v>165</v>
      </c>
      <c r="E32" s="27" t="s">
        <v>188</v>
      </c>
    </row>
    <row r="33" ht="25.5">
      <c r="A33" s="1" t="s">
        <v>167</v>
      </c>
      <c r="E33" s="33" t="s">
        <v>1508</v>
      </c>
    </row>
    <row r="34" ht="25.5">
      <c r="A34" s="1" t="s">
        <v>168</v>
      </c>
      <c r="E34" s="27" t="s">
        <v>1350</v>
      </c>
    </row>
    <row r="35">
      <c r="A35" s="1" t="s">
        <v>159</v>
      </c>
      <c r="B35" s="1">
        <v>7</v>
      </c>
      <c r="C35" s="26" t="s">
        <v>1382</v>
      </c>
      <c r="D35" t="s">
        <v>157</v>
      </c>
      <c r="E35" s="27" t="s">
        <v>1383</v>
      </c>
      <c r="F35" s="28" t="s">
        <v>186</v>
      </c>
      <c r="G35" s="29">
        <v>290.99200000000002</v>
      </c>
      <c r="H35" s="28">
        <v>0</v>
      </c>
      <c r="I35" s="30">
        <f>ROUND(G35*H35,P4)</f>
        <v>0</v>
      </c>
      <c r="L35" s="31">
        <v>0</v>
      </c>
      <c r="M35" s="24">
        <f>ROUND(G35*L35,P4)</f>
        <v>0</v>
      </c>
      <c r="N35" s="25" t="s">
        <v>406</v>
      </c>
      <c r="O35" s="32">
        <f>M35*AA35</f>
        <v>0</v>
      </c>
      <c r="P35" s="1">
        <v>3</v>
      </c>
      <c r="AA35" s="1">
        <f>IF(P35=1,$O$3,IF(P35=2,$O$4,$O$5))</f>
        <v>0</v>
      </c>
    </row>
    <row r="36" ht="25.5">
      <c r="A36" s="1" t="s">
        <v>165</v>
      </c>
      <c r="E36" s="27" t="s">
        <v>1384</v>
      </c>
    </row>
    <row r="37" ht="51">
      <c r="A37" s="1" t="s">
        <v>167</v>
      </c>
      <c r="E37" s="33" t="s">
        <v>1509</v>
      </c>
    </row>
    <row r="38" ht="382.5">
      <c r="A38" s="1" t="s">
        <v>168</v>
      </c>
      <c r="E38" s="27" t="s">
        <v>1386</v>
      </c>
    </row>
    <row r="39">
      <c r="A39" s="1" t="s">
        <v>159</v>
      </c>
      <c r="B39" s="1">
        <v>8</v>
      </c>
      <c r="C39" s="26" t="s">
        <v>1387</v>
      </c>
      <c r="D39" t="s">
        <v>157</v>
      </c>
      <c r="E39" s="27" t="s">
        <v>1388</v>
      </c>
      <c r="F39" s="28" t="s">
        <v>186</v>
      </c>
      <c r="G39" s="29">
        <v>156.68799999999999</v>
      </c>
      <c r="H39" s="28">
        <v>0</v>
      </c>
      <c r="I39" s="30">
        <f>ROUND(G39*H39,P4)</f>
        <v>0</v>
      </c>
      <c r="L39" s="31">
        <v>0</v>
      </c>
      <c r="M39" s="24">
        <f>ROUND(G39*L39,P4)</f>
        <v>0</v>
      </c>
      <c r="N39" s="25" t="s">
        <v>406</v>
      </c>
      <c r="O39" s="32">
        <f>M39*AA39</f>
        <v>0</v>
      </c>
      <c r="P39" s="1">
        <v>3</v>
      </c>
      <c r="AA39" s="1">
        <f>IF(P39=1,$O$3,IF(P39=2,$O$4,$O$5))</f>
        <v>0</v>
      </c>
    </row>
    <row r="40" ht="25.5">
      <c r="A40" s="1" t="s">
        <v>165</v>
      </c>
      <c r="E40" s="27" t="s">
        <v>1384</v>
      </c>
    </row>
    <row r="41" ht="51">
      <c r="A41" s="1" t="s">
        <v>167</v>
      </c>
      <c r="E41" s="33" t="s">
        <v>1510</v>
      </c>
    </row>
    <row r="42" ht="382.5">
      <c r="A42" s="1" t="s">
        <v>168</v>
      </c>
      <c r="E42" s="27" t="s">
        <v>1390</v>
      </c>
    </row>
    <row r="43">
      <c r="A43" s="1" t="s">
        <v>159</v>
      </c>
      <c r="B43" s="1">
        <v>9</v>
      </c>
      <c r="C43" s="26" t="s">
        <v>1391</v>
      </c>
      <c r="D43" t="s">
        <v>157</v>
      </c>
      <c r="E43" s="27" t="s">
        <v>1392</v>
      </c>
      <c r="F43" s="28" t="s">
        <v>186</v>
      </c>
      <c r="G43" s="29">
        <v>6.6500000000000004</v>
      </c>
      <c r="H43" s="28">
        <v>0</v>
      </c>
      <c r="I43" s="30">
        <f>ROUND(G43*H43,P4)</f>
        <v>0</v>
      </c>
      <c r="L43" s="31">
        <v>0</v>
      </c>
      <c r="M43" s="24">
        <f>ROUND(G43*L43,P4)</f>
        <v>0</v>
      </c>
      <c r="N43" s="25" t="s">
        <v>406</v>
      </c>
      <c r="O43" s="32">
        <f>M43*AA43</f>
        <v>0</v>
      </c>
      <c r="P43" s="1">
        <v>3</v>
      </c>
      <c r="AA43" s="1">
        <f>IF(P43=1,$O$3,IF(P43=2,$O$4,$O$5))</f>
        <v>0</v>
      </c>
    </row>
    <row r="44">
      <c r="A44" s="1" t="s">
        <v>165</v>
      </c>
      <c r="E44" s="27" t="s">
        <v>188</v>
      </c>
    </row>
    <row r="45" ht="25.5">
      <c r="A45" s="1" t="s">
        <v>167</v>
      </c>
      <c r="E45" s="33" t="s">
        <v>1511</v>
      </c>
    </row>
    <row r="46" ht="306">
      <c r="A46" s="1" t="s">
        <v>168</v>
      </c>
      <c r="E46" s="27" t="s">
        <v>1394</v>
      </c>
    </row>
    <row r="47">
      <c r="A47" s="1" t="s">
        <v>159</v>
      </c>
      <c r="B47" s="1">
        <v>10</v>
      </c>
      <c r="C47" s="26" t="s">
        <v>1395</v>
      </c>
      <c r="D47" t="s">
        <v>157</v>
      </c>
      <c r="E47" s="27" t="s">
        <v>1512</v>
      </c>
      <c r="F47" s="28" t="s">
        <v>186</v>
      </c>
      <c r="G47" s="29">
        <v>475.88099999999997</v>
      </c>
      <c r="H47" s="28">
        <v>0</v>
      </c>
      <c r="I47" s="30">
        <f>ROUND(G47*H47,P4)</f>
        <v>0</v>
      </c>
      <c r="L47" s="31">
        <v>0</v>
      </c>
      <c r="M47" s="24">
        <f>ROUND(G47*L47,P4)</f>
        <v>0</v>
      </c>
      <c r="N47" s="25" t="s">
        <v>406</v>
      </c>
      <c r="O47" s="32">
        <f>M47*AA47</f>
        <v>0</v>
      </c>
      <c r="P47" s="1">
        <v>3</v>
      </c>
      <c r="AA47" s="1">
        <f>IF(P47=1,$O$3,IF(P47=2,$O$4,$O$5))</f>
        <v>0</v>
      </c>
    </row>
    <row r="48">
      <c r="A48" s="1" t="s">
        <v>165</v>
      </c>
      <c r="E48" s="27" t="s">
        <v>1397</v>
      </c>
    </row>
    <row r="49" ht="25.5">
      <c r="A49" s="1" t="s">
        <v>167</v>
      </c>
      <c r="E49" s="33" t="s">
        <v>1513</v>
      </c>
    </row>
    <row r="50" ht="306">
      <c r="A50" s="1" t="s">
        <v>168</v>
      </c>
      <c r="E50" s="27" t="s">
        <v>1394</v>
      </c>
    </row>
    <row r="51">
      <c r="A51" s="1" t="s">
        <v>159</v>
      </c>
      <c r="B51" s="1">
        <v>11</v>
      </c>
      <c r="C51" s="26" t="s">
        <v>1403</v>
      </c>
      <c r="D51" t="s">
        <v>157</v>
      </c>
      <c r="E51" s="27" t="s">
        <v>1404</v>
      </c>
      <c r="F51" s="28" t="s">
        <v>186</v>
      </c>
      <c r="G51" s="29">
        <v>2.9249999999999998</v>
      </c>
      <c r="H51" s="28">
        <v>0</v>
      </c>
      <c r="I51" s="30">
        <f>ROUND(G51*H51,P4)</f>
        <v>0</v>
      </c>
      <c r="L51" s="31">
        <v>0</v>
      </c>
      <c r="M51" s="24">
        <f>ROUND(G51*L51,P4)</f>
        <v>0</v>
      </c>
      <c r="N51" s="25" t="s">
        <v>406</v>
      </c>
      <c r="O51" s="32">
        <f>M51*AA51</f>
        <v>0</v>
      </c>
      <c r="P51" s="1">
        <v>3</v>
      </c>
      <c r="AA51" s="1">
        <f>IF(P51=1,$O$3,IF(P51=2,$O$4,$O$5))</f>
        <v>0</v>
      </c>
    </row>
    <row r="52" ht="25.5">
      <c r="A52" s="1" t="s">
        <v>165</v>
      </c>
      <c r="E52" s="27" t="s">
        <v>1384</v>
      </c>
    </row>
    <row r="53" ht="25.5">
      <c r="A53" s="1" t="s">
        <v>167</v>
      </c>
      <c r="E53" s="33" t="s">
        <v>1514</v>
      </c>
    </row>
    <row r="54" ht="331.5">
      <c r="A54" s="1" t="s">
        <v>168</v>
      </c>
      <c r="E54" s="27" t="s">
        <v>1406</v>
      </c>
    </row>
    <row r="55">
      <c r="A55" s="1" t="s">
        <v>159</v>
      </c>
      <c r="B55" s="1">
        <v>12</v>
      </c>
      <c r="C55" s="26" t="s">
        <v>1515</v>
      </c>
      <c r="D55" t="s">
        <v>157</v>
      </c>
      <c r="E55" s="27" t="s">
        <v>1516</v>
      </c>
      <c r="F55" s="28" t="s">
        <v>186</v>
      </c>
      <c r="G55" s="29">
        <v>1.575</v>
      </c>
      <c r="H55" s="28">
        <v>0</v>
      </c>
      <c r="I55" s="30">
        <f>ROUND(G55*H55,P4)</f>
        <v>0</v>
      </c>
      <c r="L55" s="31">
        <v>0</v>
      </c>
      <c r="M55" s="24">
        <f>ROUND(G55*L55,P4)</f>
        <v>0</v>
      </c>
      <c r="N55" s="25" t="s">
        <v>406</v>
      </c>
      <c r="O55" s="32">
        <f>M55*AA55</f>
        <v>0</v>
      </c>
      <c r="P55" s="1">
        <v>3</v>
      </c>
      <c r="AA55" s="1">
        <f>IF(P55=1,$O$3,IF(P55=2,$O$4,$O$5))</f>
        <v>0</v>
      </c>
    </row>
    <row r="56" ht="25.5">
      <c r="A56" s="1" t="s">
        <v>165</v>
      </c>
      <c r="E56" s="27" t="s">
        <v>1384</v>
      </c>
    </row>
    <row r="57" ht="25.5">
      <c r="A57" s="1" t="s">
        <v>167</v>
      </c>
      <c r="E57" s="33" t="s">
        <v>1517</v>
      </c>
    </row>
    <row r="58" ht="331.5">
      <c r="A58" s="1" t="s">
        <v>168</v>
      </c>
      <c r="E58" s="27" t="s">
        <v>1518</v>
      </c>
    </row>
    <row r="59">
      <c r="A59" s="1" t="s">
        <v>159</v>
      </c>
      <c r="B59" s="1">
        <v>13</v>
      </c>
      <c r="C59" s="26" t="s">
        <v>1407</v>
      </c>
      <c r="D59" t="s">
        <v>157</v>
      </c>
      <c r="E59" s="27" t="s">
        <v>1519</v>
      </c>
      <c r="F59" s="28" t="s">
        <v>186</v>
      </c>
      <c r="G59" s="29">
        <v>19.728000000000002</v>
      </c>
      <c r="H59" s="28">
        <v>0</v>
      </c>
      <c r="I59" s="30">
        <f>ROUND(G59*H59,P4)</f>
        <v>0</v>
      </c>
      <c r="L59" s="31">
        <v>0</v>
      </c>
      <c r="M59" s="24">
        <f>ROUND(G59*L59,P4)</f>
        <v>0</v>
      </c>
      <c r="N59" s="25" t="s">
        <v>406</v>
      </c>
      <c r="O59" s="32">
        <f>M59*AA59</f>
        <v>0</v>
      </c>
      <c r="P59" s="1">
        <v>3</v>
      </c>
      <c r="AA59" s="1">
        <f>IF(P59=1,$O$3,IF(P59=2,$O$4,$O$5))</f>
        <v>0</v>
      </c>
    </row>
    <row r="60" ht="25.5">
      <c r="A60" s="1" t="s">
        <v>165</v>
      </c>
      <c r="E60" s="27" t="s">
        <v>1384</v>
      </c>
    </row>
    <row r="61" ht="38.25">
      <c r="A61" s="1" t="s">
        <v>167</v>
      </c>
      <c r="E61" s="33" t="s">
        <v>1520</v>
      </c>
    </row>
    <row r="62" ht="331.5">
      <c r="A62" s="1" t="s">
        <v>168</v>
      </c>
      <c r="E62" s="27" t="s">
        <v>1406</v>
      </c>
    </row>
    <row r="63">
      <c r="A63" s="1" t="s">
        <v>159</v>
      </c>
      <c r="B63" s="1">
        <v>14</v>
      </c>
      <c r="C63" s="26" t="s">
        <v>1521</v>
      </c>
      <c r="D63" t="s">
        <v>157</v>
      </c>
      <c r="E63" s="27" t="s">
        <v>1522</v>
      </c>
      <c r="F63" s="28" t="s">
        <v>186</v>
      </c>
      <c r="G63" s="29">
        <v>10.622999999999999</v>
      </c>
      <c r="H63" s="28">
        <v>0</v>
      </c>
      <c r="I63" s="30">
        <f>ROUND(G63*H63,P4)</f>
        <v>0</v>
      </c>
      <c r="L63" s="31">
        <v>0</v>
      </c>
      <c r="M63" s="24">
        <f>ROUND(G63*L63,P4)</f>
        <v>0</v>
      </c>
      <c r="N63" s="25" t="s">
        <v>406</v>
      </c>
      <c r="O63" s="32">
        <f>M63*AA63</f>
        <v>0</v>
      </c>
      <c r="P63" s="1">
        <v>3</v>
      </c>
      <c r="AA63" s="1">
        <f>IF(P63=1,$O$3,IF(P63=2,$O$4,$O$5))</f>
        <v>0</v>
      </c>
    </row>
    <row r="64" ht="25.5">
      <c r="A64" s="1" t="s">
        <v>165</v>
      </c>
      <c r="E64" s="27" t="s">
        <v>1384</v>
      </c>
    </row>
    <row r="65" ht="38.25">
      <c r="A65" s="1" t="s">
        <v>167</v>
      </c>
      <c r="E65" s="33" t="s">
        <v>1523</v>
      </c>
    </row>
    <row r="66" ht="331.5">
      <c r="A66" s="1" t="s">
        <v>168</v>
      </c>
      <c r="E66" s="27" t="s">
        <v>1518</v>
      </c>
    </row>
    <row r="67">
      <c r="A67" s="1" t="s">
        <v>156</v>
      </c>
      <c r="C67" s="22" t="s">
        <v>424</v>
      </c>
      <c r="E67" s="23" t="s">
        <v>1414</v>
      </c>
      <c r="L67" s="24">
        <f>SUMIFS(L68:L75,A68:A75,"P")</f>
        <v>0</v>
      </c>
      <c r="M67" s="24">
        <f>SUMIFS(M68:M75,A68:A75,"P")</f>
        <v>0</v>
      </c>
      <c r="N67" s="25"/>
    </row>
    <row r="68">
      <c r="A68" s="1" t="s">
        <v>159</v>
      </c>
      <c r="B68" s="1">
        <v>15</v>
      </c>
      <c r="C68" s="26" t="s">
        <v>1415</v>
      </c>
      <c r="D68" t="s">
        <v>157</v>
      </c>
      <c r="E68" s="27" t="s">
        <v>1416</v>
      </c>
      <c r="F68" s="28" t="s">
        <v>199</v>
      </c>
      <c r="G68" s="29">
        <v>79</v>
      </c>
      <c r="H68" s="28">
        <v>0</v>
      </c>
      <c r="I68" s="30">
        <f>ROUND(G68*H68,P4)</f>
        <v>0</v>
      </c>
      <c r="L68" s="31">
        <v>0</v>
      </c>
      <c r="M68" s="24">
        <f>ROUND(G68*L68,P4)</f>
        <v>0</v>
      </c>
      <c r="N68" s="25" t="s">
        <v>1067</v>
      </c>
      <c r="O68" s="32">
        <f>M68*AA68</f>
        <v>0</v>
      </c>
      <c r="P68" s="1">
        <v>3</v>
      </c>
      <c r="AA68" s="1">
        <f>IF(P68=1,$O$3,IF(P68=2,$O$4,$O$5))</f>
        <v>0</v>
      </c>
    </row>
    <row r="69">
      <c r="A69" s="1" t="s">
        <v>165</v>
      </c>
      <c r="E69" s="27" t="s">
        <v>188</v>
      </c>
    </row>
    <row r="70" ht="25.5">
      <c r="A70" s="1" t="s">
        <v>167</v>
      </c>
      <c r="E70" s="33" t="s">
        <v>1524</v>
      </c>
    </row>
    <row r="71" ht="165.75">
      <c r="A71" s="1" t="s">
        <v>168</v>
      </c>
      <c r="E71" s="27" t="s">
        <v>1418</v>
      </c>
    </row>
    <row r="72">
      <c r="A72" s="1" t="s">
        <v>159</v>
      </c>
      <c r="B72" s="1">
        <v>16</v>
      </c>
      <c r="C72" s="26" t="s">
        <v>1525</v>
      </c>
      <c r="D72" t="s">
        <v>157</v>
      </c>
      <c r="E72" s="27" t="s">
        <v>1526</v>
      </c>
      <c r="F72" s="28" t="s">
        <v>342</v>
      </c>
      <c r="G72" s="29">
        <v>205.40000000000001</v>
      </c>
      <c r="H72" s="28">
        <v>0</v>
      </c>
      <c r="I72" s="30">
        <f>ROUND(G72*H72,P4)</f>
        <v>0</v>
      </c>
      <c r="L72" s="31">
        <v>0</v>
      </c>
      <c r="M72" s="24">
        <f>ROUND(G72*L72,P4)</f>
        <v>0</v>
      </c>
      <c r="N72" s="25" t="s">
        <v>1067</v>
      </c>
      <c r="O72" s="32">
        <f>M72*AA72</f>
        <v>0</v>
      </c>
      <c r="P72" s="1">
        <v>3</v>
      </c>
      <c r="AA72" s="1">
        <f>IF(P72=1,$O$3,IF(P72=2,$O$4,$O$5))</f>
        <v>0</v>
      </c>
    </row>
    <row r="73">
      <c r="A73" s="1" t="s">
        <v>165</v>
      </c>
      <c r="E73" s="27" t="s">
        <v>188</v>
      </c>
    </row>
    <row r="74" ht="25.5">
      <c r="A74" s="1" t="s">
        <v>167</v>
      </c>
      <c r="E74" s="33" t="s">
        <v>1527</v>
      </c>
    </row>
    <row r="75" ht="102">
      <c r="A75" s="1" t="s">
        <v>168</v>
      </c>
      <c r="E75" s="27" t="s">
        <v>1528</v>
      </c>
    </row>
    <row r="76">
      <c r="A76" s="1" t="s">
        <v>156</v>
      </c>
      <c r="C76" s="22" t="s">
        <v>1419</v>
      </c>
      <c r="E76" s="23" t="s">
        <v>1420</v>
      </c>
      <c r="L76" s="24">
        <f>SUMIFS(L77:L92,A77:A92,"P")</f>
        <v>0</v>
      </c>
      <c r="M76" s="24">
        <f>SUMIFS(M77:M92,A77:A92,"P")</f>
        <v>0</v>
      </c>
      <c r="N76" s="25"/>
    </row>
    <row r="77">
      <c r="A77" s="1" t="s">
        <v>159</v>
      </c>
      <c r="B77" s="1">
        <v>17</v>
      </c>
      <c r="C77" s="26" t="s">
        <v>1529</v>
      </c>
      <c r="D77" t="s">
        <v>157</v>
      </c>
      <c r="E77" s="27" t="s">
        <v>1530</v>
      </c>
      <c r="F77" s="28" t="s">
        <v>186</v>
      </c>
      <c r="G77" s="29">
        <v>3.7200000000000002</v>
      </c>
      <c r="H77" s="28">
        <v>0</v>
      </c>
      <c r="I77" s="30">
        <f>ROUND(G77*H77,P4)</f>
        <v>0</v>
      </c>
      <c r="L77" s="31">
        <v>0</v>
      </c>
      <c r="M77" s="24">
        <f>ROUND(G77*L77,P4)</f>
        <v>0</v>
      </c>
      <c r="N77" s="25" t="s">
        <v>1067</v>
      </c>
      <c r="O77" s="32">
        <f>M77*AA77</f>
        <v>0</v>
      </c>
      <c r="P77" s="1">
        <v>3</v>
      </c>
      <c r="AA77" s="1">
        <f>IF(P77=1,$O$3,IF(P77=2,$O$4,$O$5))</f>
        <v>0</v>
      </c>
    </row>
    <row r="78">
      <c r="A78" s="1" t="s">
        <v>165</v>
      </c>
      <c r="E78" s="27" t="s">
        <v>1531</v>
      </c>
    </row>
    <row r="79" ht="76.5">
      <c r="A79" s="1" t="s">
        <v>167</v>
      </c>
      <c r="E79" s="33" t="s">
        <v>1532</v>
      </c>
    </row>
    <row r="80" ht="357">
      <c r="A80" s="1" t="s">
        <v>168</v>
      </c>
      <c r="E80" s="27" t="s">
        <v>1477</v>
      </c>
    </row>
    <row r="81">
      <c r="A81" s="1" t="s">
        <v>159</v>
      </c>
      <c r="B81" s="1">
        <v>18</v>
      </c>
      <c r="C81" s="26" t="s">
        <v>1421</v>
      </c>
      <c r="D81" t="s">
        <v>157</v>
      </c>
      <c r="E81" s="27" t="s">
        <v>1422</v>
      </c>
      <c r="F81" s="28" t="s">
        <v>186</v>
      </c>
      <c r="G81" s="29">
        <v>0.20000000000000001</v>
      </c>
      <c r="H81" s="28">
        <v>0</v>
      </c>
      <c r="I81" s="30">
        <f>ROUND(G81*H81,P4)</f>
        <v>0</v>
      </c>
      <c r="L81" s="31">
        <v>0</v>
      </c>
      <c r="M81" s="24">
        <f>ROUND(G81*L81,P4)</f>
        <v>0</v>
      </c>
      <c r="N81" s="25" t="s">
        <v>1067</v>
      </c>
      <c r="O81" s="32">
        <f>M81*AA81</f>
        <v>0</v>
      </c>
      <c r="P81" s="1">
        <v>3</v>
      </c>
      <c r="AA81" s="1">
        <f>IF(P81=1,$O$3,IF(P81=2,$O$4,$O$5))</f>
        <v>0</v>
      </c>
    </row>
    <row r="82">
      <c r="A82" s="1" t="s">
        <v>165</v>
      </c>
      <c r="E82" s="27" t="s">
        <v>1533</v>
      </c>
    </row>
    <row r="83" ht="25.5">
      <c r="A83" s="1" t="s">
        <v>167</v>
      </c>
      <c r="E83" s="33" t="s">
        <v>1534</v>
      </c>
    </row>
    <row r="84" ht="357">
      <c r="A84" s="1" t="s">
        <v>168</v>
      </c>
      <c r="E84" s="27" t="s">
        <v>1424</v>
      </c>
    </row>
    <row r="85">
      <c r="A85" s="1" t="s">
        <v>159</v>
      </c>
      <c r="B85" s="1">
        <v>19</v>
      </c>
      <c r="C85" s="26" t="s">
        <v>1425</v>
      </c>
      <c r="D85" t="s">
        <v>157</v>
      </c>
      <c r="E85" s="27" t="s">
        <v>1426</v>
      </c>
      <c r="F85" s="28" t="s">
        <v>186</v>
      </c>
      <c r="G85" s="29">
        <v>0.59999999999999998</v>
      </c>
      <c r="H85" s="28">
        <v>0</v>
      </c>
      <c r="I85" s="30">
        <f>ROUND(G85*H85,P4)</f>
        <v>0</v>
      </c>
      <c r="L85" s="31">
        <v>0</v>
      </c>
      <c r="M85" s="24">
        <f>ROUND(G85*L85,P4)</f>
        <v>0</v>
      </c>
      <c r="N85" s="25" t="s">
        <v>1067</v>
      </c>
      <c r="O85" s="32">
        <f>M85*AA85</f>
        <v>0</v>
      </c>
      <c r="P85" s="1">
        <v>3</v>
      </c>
      <c r="AA85" s="1">
        <f>IF(P85=1,$O$3,IF(P85=2,$O$4,$O$5))</f>
        <v>0</v>
      </c>
    </row>
    <row r="86">
      <c r="A86" s="1" t="s">
        <v>165</v>
      </c>
      <c r="E86" s="27" t="s">
        <v>188</v>
      </c>
    </row>
    <row r="87" ht="25.5">
      <c r="A87" s="1" t="s">
        <v>167</v>
      </c>
      <c r="E87" s="33" t="s">
        <v>1535</v>
      </c>
    </row>
    <row r="88" ht="38.25">
      <c r="A88" s="1" t="s">
        <v>168</v>
      </c>
      <c r="E88" s="27" t="s">
        <v>1428</v>
      </c>
    </row>
    <row r="89">
      <c r="A89" s="1" t="s">
        <v>159</v>
      </c>
      <c r="B89" s="1">
        <v>20</v>
      </c>
      <c r="C89" s="26" t="s">
        <v>1429</v>
      </c>
      <c r="D89" t="s">
        <v>157</v>
      </c>
      <c r="E89" s="27" t="s">
        <v>1430</v>
      </c>
      <c r="F89" s="28" t="s">
        <v>186</v>
      </c>
      <c r="G89" s="29">
        <v>0.40000000000000002</v>
      </c>
      <c r="H89" s="28">
        <v>0</v>
      </c>
      <c r="I89" s="30">
        <f>ROUND(G89*H89,P4)</f>
        <v>0</v>
      </c>
      <c r="L89" s="31">
        <v>0</v>
      </c>
      <c r="M89" s="24">
        <f>ROUND(G89*L89,P4)</f>
        <v>0</v>
      </c>
      <c r="N89" s="25" t="s">
        <v>1067</v>
      </c>
      <c r="O89" s="32">
        <f>M89*AA89</f>
        <v>0</v>
      </c>
      <c r="P89" s="1">
        <v>3</v>
      </c>
      <c r="AA89" s="1">
        <f>IF(P89=1,$O$3,IF(P89=2,$O$4,$O$5))</f>
        <v>0</v>
      </c>
    </row>
    <row r="90">
      <c r="A90" s="1" t="s">
        <v>165</v>
      </c>
      <c r="E90" s="27" t="s">
        <v>1431</v>
      </c>
    </row>
    <row r="91" ht="25.5">
      <c r="A91" s="1" t="s">
        <v>167</v>
      </c>
      <c r="E91" s="33" t="s">
        <v>1536</v>
      </c>
    </row>
    <row r="92" ht="102">
      <c r="A92" s="1" t="s">
        <v>168</v>
      </c>
      <c r="E92" s="27" t="s">
        <v>1433</v>
      </c>
    </row>
    <row r="93">
      <c r="A93" s="1" t="s">
        <v>156</v>
      </c>
      <c r="C93" s="22" t="s">
        <v>1434</v>
      </c>
      <c r="E93" s="23" t="s">
        <v>1064</v>
      </c>
      <c r="L93" s="24">
        <f>SUMIFS(L94:L101,A94:A101,"P")</f>
        <v>0</v>
      </c>
      <c r="M93" s="24">
        <f>SUMIFS(M94:M101,A94:A101,"P")</f>
        <v>0</v>
      </c>
      <c r="N93" s="25"/>
    </row>
    <row r="94" ht="25.5">
      <c r="A94" s="1" t="s">
        <v>159</v>
      </c>
      <c r="B94" s="1">
        <v>21</v>
      </c>
      <c r="C94" s="26" t="s">
        <v>1435</v>
      </c>
      <c r="D94" t="s">
        <v>157</v>
      </c>
      <c r="E94" s="27" t="s">
        <v>1436</v>
      </c>
      <c r="F94" s="28" t="s">
        <v>186</v>
      </c>
      <c r="G94" s="29">
        <v>180.28800000000001</v>
      </c>
      <c r="H94" s="28">
        <v>0</v>
      </c>
      <c r="I94" s="30">
        <f>ROUND(G94*H94,P4)</f>
        <v>0</v>
      </c>
      <c r="L94" s="31">
        <v>0</v>
      </c>
      <c r="M94" s="24">
        <f>ROUND(G94*L94,P4)</f>
        <v>0</v>
      </c>
      <c r="N94" s="25" t="s">
        <v>1067</v>
      </c>
      <c r="O94" s="32">
        <f>M94*AA94</f>
        <v>0</v>
      </c>
      <c r="P94" s="1">
        <v>3</v>
      </c>
      <c r="AA94" s="1">
        <f>IF(P94=1,$O$3,IF(P94=2,$O$4,$O$5))</f>
        <v>0</v>
      </c>
    </row>
    <row r="95">
      <c r="A95" s="1" t="s">
        <v>165</v>
      </c>
      <c r="E95" s="27" t="s">
        <v>188</v>
      </c>
    </row>
    <row r="96" ht="38.25">
      <c r="A96" s="1" t="s">
        <v>167</v>
      </c>
      <c r="E96" s="33" t="s">
        <v>1537</v>
      </c>
    </row>
    <row r="97" ht="242.25">
      <c r="A97" s="1" t="s">
        <v>168</v>
      </c>
      <c r="E97" s="27" t="s">
        <v>1438</v>
      </c>
    </row>
    <row r="98">
      <c r="A98" s="1" t="s">
        <v>159</v>
      </c>
      <c r="B98" s="1">
        <v>22</v>
      </c>
      <c r="C98" s="26" t="s">
        <v>1449</v>
      </c>
      <c r="D98" t="s">
        <v>157</v>
      </c>
      <c r="E98" s="27" t="s">
        <v>1450</v>
      </c>
      <c r="F98" s="28" t="s">
        <v>186</v>
      </c>
      <c r="G98" s="29">
        <v>169.02000000000001</v>
      </c>
      <c r="H98" s="28">
        <v>0</v>
      </c>
      <c r="I98" s="30">
        <f>ROUND(G98*H98,P4)</f>
        <v>0</v>
      </c>
      <c r="L98" s="31">
        <v>0</v>
      </c>
      <c r="M98" s="24">
        <f>ROUND(G98*L98,P4)</f>
        <v>0</v>
      </c>
      <c r="N98" s="25" t="s">
        <v>1067</v>
      </c>
      <c r="O98" s="32">
        <f>M98*AA98</f>
        <v>0</v>
      </c>
      <c r="P98" s="1">
        <v>3</v>
      </c>
      <c r="AA98" s="1">
        <f>IF(P98=1,$O$3,IF(P98=2,$O$4,$O$5))</f>
        <v>0</v>
      </c>
    </row>
    <row r="99">
      <c r="A99" s="1" t="s">
        <v>165</v>
      </c>
      <c r="E99" s="27" t="s">
        <v>1451</v>
      </c>
    </row>
    <row r="100" ht="25.5">
      <c r="A100" s="1" t="s">
        <v>167</v>
      </c>
      <c r="E100" s="33" t="s">
        <v>1538</v>
      </c>
    </row>
    <row r="101" ht="127.5">
      <c r="A101" s="1" t="s">
        <v>168</v>
      </c>
      <c r="E101" s="27" t="s">
        <v>1453</v>
      </c>
    </row>
    <row r="102">
      <c r="A102" s="1" t="s">
        <v>156</v>
      </c>
      <c r="C102" s="22" t="s">
        <v>1459</v>
      </c>
      <c r="E102" s="23" t="s">
        <v>1460</v>
      </c>
      <c r="L102" s="24">
        <f>SUMIFS(L103:L114,A103:A114,"P")</f>
        <v>0</v>
      </c>
      <c r="M102" s="24">
        <f>SUMIFS(M103:M114,A103:A114,"P")</f>
        <v>0</v>
      </c>
      <c r="N102" s="25"/>
    </row>
    <row r="103">
      <c r="A103" s="1" t="s">
        <v>159</v>
      </c>
      <c r="B103" s="1">
        <v>23</v>
      </c>
      <c r="C103" s="26" t="s">
        <v>1461</v>
      </c>
      <c r="D103" t="s">
        <v>157</v>
      </c>
      <c r="E103" s="27" t="s">
        <v>1462</v>
      </c>
      <c r="F103" s="28" t="s">
        <v>199</v>
      </c>
      <c r="G103" s="29">
        <v>13.300000000000001</v>
      </c>
      <c r="H103" s="28">
        <v>0</v>
      </c>
      <c r="I103" s="30">
        <f>ROUND(G103*H103,P4)</f>
        <v>0</v>
      </c>
      <c r="L103" s="31">
        <v>0</v>
      </c>
      <c r="M103" s="24">
        <f>ROUND(G103*L103,P4)</f>
        <v>0</v>
      </c>
      <c r="N103" s="25" t="s">
        <v>1067</v>
      </c>
      <c r="O103" s="32">
        <f>M103*AA103</f>
        <v>0</v>
      </c>
      <c r="P103" s="1">
        <v>3</v>
      </c>
      <c r="AA103" s="1">
        <f>IF(P103=1,$O$3,IF(P103=2,$O$4,$O$5))</f>
        <v>0</v>
      </c>
    </row>
    <row r="104">
      <c r="A104" s="1" t="s">
        <v>165</v>
      </c>
      <c r="E104" s="27" t="s">
        <v>188</v>
      </c>
    </row>
    <row r="105" ht="25.5">
      <c r="A105" s="1" t="s">
        <v>167</v>
      </c>
      <c r="E105" s="33" t="s">
        <v>1539</v>
      </c>
    </row>
    <row r="106" ht="255">
      <c r="A106" s="1" t="s">
        <v>168</v>
      </c>
      <c r="E106" s="27" t="s">
        <v>1464</v>
      </c>
    </row>
    <row r="107">
      <c r="A107" s="1" t="s">
        <v>159</v>
      </c>
      <c r="B107" s="1">
        <v>24</v>
      </c>
      <c r="C107" s="26" t="s">
        <v>1465</v>
      </c>
      <c r="D107" t="s">
        <v>157</v>
      </c>
      <c r="E107" s="27" t="s">
        <v>1466</v>
      </c>
      <c r="F107" s="28" t="s">
        <v>196</v>
      </c>
      <c r="G107" s="29">
        <v>3</v>
      </c>
      <c r="H107" s="28">
        <v>0</v>
      </c>
      <c r="I107" s="30">
        <f>ROUND(G107*H107,P4)</f>
        <v>0</v>
      </c>
      <c r="L107" s="31">
        <v>0</v>
      </c>
      <c r="M107" s="24">
        <f>ROUND(G107*L107,P4)</f>
        <v>0</v>
      </c>
      <c r="N107" s="25" t="s">
        <v>1067</v>
      </c>
      <c r="O107" s="32">
        <f>M107*AA107</f>
        <v>0</v>
      </c>
      <c r="P107" s="1">
        <v>3</v>
      </c>
      <c r="AA107" s="1">
        <f>IF(P107=1,$O$3,IF(P107=2,$O$4,$O$5))</f>
        <v>0</v>
      </c>
    </row>
    <row r="108">
      <c r="A108" s="1" t="s">
        <v>165</v>
      </c>
      <c r="E108" s="27" t="s">
        <v>1540</v>
      </c>
    </row>
    <row r="109" ht="25.5">
      <c r="A109" s="1" t="s">
        <v>167</v>
      </c>
      <c r="E109" s="33" t="s">
        <v>1541</v>
      </c>
    </row>
    <row r="110" ht="89.25">
      <c r="A110" s="1" t="s">
        <v>168</v>
      </c>
      <c r="E110" s="27" t="s">
        <v>1468</v>
      </c>
    </row>
    <row r="111">
      <c r="A111" s="1" t="s">
        <v>159</v>
      </c>
      <c r="B111" s="1">
        <v>25</v>
      </c>
      <c r="C111" s="26" t="s">
        <v>1473</v>
      </c>
      <c r="D111" t="s">
        <v>157</v>
      </c>
      <c r="E111" s="27" t="s">
        <v>1474</v>
      </c>
      <c r="F111" s="28" t="s">
        <v>186</v>
      </c>
      <c r="G111" s="29">
        <v>5.0250000000000004</v>
      </c>
      <c r="H111" s="28">
        <v>0</v>
      </c>
      <c r="I111" s="30">
        <f>ROUND(G111*H111,P4)</f>
        <v>0</v>
      </c>
      <c r="L111" s="31">
        <v>0</v>
      </c>
      <c r="M111" s="24">
        <f>ROUND(G111*L111,P4)</f>
        <v>0</v>
      </c>
      <c r="N111" s="25" t="s">
        <v>1067</v>
      </c>
      <c r="O111" s="32">
        <f>M111*AA111</f>
        <v>0</v>
      </c>
      <c r="P111" s="1">
        <v>3</v>
      </c>
      <c r="AA111" s="1">
        <f>IF(P111=1,$O$3,IF(P111=2,$O$4,$O$5))</f>
        <v>0</v>
      </c>
    </row>
    <row r="112">
      <c r="A112" s="1" t="s">
        <v>165</v>
      </c>
      <c r="E112" s="27" t="s">
        <v>1475</v>
      </c>
    </row>
    <row r="113" ht="51">
      <c r="A113" s="1" t="s">
        <v>167</v>
      </c>
      <c r="E113" s="33" t="s">
        <v>1542</v>
      </c>
    </row>
    <row r="114" ht="357">
      <c r="A114" s="1" t="s">
        <v>168</v>
      </c>
      <c r="E114" s="27" t="s">
        <v>1477</v>
      </c>
    </row>
    <row r="115">
      <c r="A115" s="1" t="s">
        <v>156</v>
      </c>
      <c r="C115" s="22" t="s">
        <v>332</v>
      </c>
      <c r="E115" s="23" t="s">
        <v>1478</v>
      </c>
      <c r="L115" s="24">
        <f>SUMIFS(L116:L139,A116:A139,"P")</f>
        <v>0</v>
      </c>
      <c r="M115" s="24">
        <f>SUMIFS(M116:M139,A116:A139,"P")</f>
        <v>0</v>
      </c>
      <c r="N115" s="25"/>
    </row>
    <row r="116">
      <c r="A116" s="1" t="s">
        <v>159</v>
      </c>
      <c r="B116" s="1">
        <v>26</v>
      </c>
      <c r="C116" s="26" t="s">
        <v>1543</v>
      </c>
      <c r="D116" t="s">
        <v>157</v>
      </c>
      <c r="E116" s="27" t="s">
        <v>1544</v>
      </c>
      <c r="F116" s="28" t="s">
        <v>196</v>
      </c>
      <c r="G116" s="29">
        <v>3</v>
      </c>
      <c r="H116" s="28">
        <v>0</v>
      </c>
      <c r="I116" s="30">
        <f>ROUND(G116*H116,P4)</f>
        <v>0</v>
      </c>
      <c r="L116" s="31">
        <v>0</v>
      </c>
      <c r="M116" s="24">
        <f>ROUND(G116*L116,P4)</f>
        <v>0</v>
      </c>
      <c r="N116" s="25" t="s">
        <v>1067</v>
      </c>
      <c r="O116" s="32">
        <f>M116*AA116</f>
        <v>0</v>
      </c>
      <c r="P116" s="1">
        <v>3</v>
      </c>
      <c r="AA116" s="1">
        <f>IF(P116=1,$O$3,IF(P116=2,$O$4,$O$5))</f>
        <v>0</v>
      </c>
    </row>
    <row r="117">
      <c r="A117" s="1" t="s">
        <v>165</v>
      </c>
      <c r="E117" s="27" t="s">
        <v>188</v>
      </c>
    </row>
    <row r="118" ht="25.5">
      <c r="A118" s="1" t="s">
        <v>167</v>
      </c>
      <c r="E118" s="33" t="s">
        <v>1545</v>
      </c>
    </row>
    <row r="119" ht="89.25">
      <c r="A119" s="1" t="s">
        <v>168</v>
      </c>
      <c r="E119" s="27" t="s">
        <v>1546</v>
      </c>
    </row>
    <row r="120">
      <c r="A120" s="1" t="s">
        <v>159</v>
      </c>
      <c r="B120" s="1">
        <v>27</v>
      </c>
      <c r="C120" s="26" t="s">
        <v>1547</v>
      </c>
      <c r="D120" t="s">
        <v>157</v>
      </c>
      <c r="E120" s="27" t="s">
        <v>1548</v>
      </c>
      <c r="F120" s="28" t="s">
        <v>199</v>
      </c>
      <c r="G120" s="29">
        <v>76</v>
      </c>
      <c r="H120" s="28">
        <v>0</v>
      </c>
      <c r="I120" s="30">
        <f>ROUND(G120*H120,P4)</f>
        <v>0</v>
      </c>
      <c r="L120" s="31">
        <v>0</v>
      </c>
      <c r="M120" s="24">
        <f>ROUND(G120*L120,P4)</f>
        <v>0</v>
      </c>
      <c r="N120" s="25" t="s">
        <v>1067</v>
      </c>
      <c r="O120" s="32">
        <f>M120*AA120</f>
        <v>0</v>
      </c>
      <c r="P120" s="1">
        <v>3</v>
      </c>
      <c r="AA120" s="1">
        <f>IF(P120=1,$O$3,IF(P120=2,$O$4,$O$5))</f>
        <v>0</v>
      </c>
    </row>
    <row r="121">
      <c r="A121" s="1" t="s">
        <v>165</v>
      </c>
      <c r="E121" s="27" t="s">
        <v>1549</v>
      </c>
    </row>
    <row r="122" ht="25.5">
      <c r="A122" s="1" t="s">
        <v>167</v>
      </c>
      <c r="E122" s="33" t="s">
        <v>1550</v>
      </c>
    </row>
    <row r="123" ht="76.5">
      <c r="A123" s="1" t="s">
        <v>168</v>
      </c>
      <c r="E123" s="27" t="s">
        <v>1551</v>
      </c>
    </row>
    <row r="124">
      <c r="A124" s="1" t="s">
        <v>159</v>
      </c>
      <c r="B124" s="1">
        <v>28</v>
      </c>
      <c r="C124" s="26" t="s">
        <v>1552</v>
      </c>
      <c r="D124" t="s">
        <v>157</v>
      </c>
      <c r="E124" s="27" t="s">
        <v>1553</v>
      </c>
      <c r="F124" s="28" t="s">
        <v>199</v>
      </c>
      <c r="G124" s="29">
        <v>13.300000000000001</v>
      </c>
      <c r="H124" s="28">
        <v>0</v>
      </c>
      <c r="I124" s="30">
        <f>ROUND(G124*H124,P4)</f>
        <v>0</v>
      </c>
      <c r="L124" s="31">
        <v>0</v>
      </c>
      <c r="M124" s="24">
        <f>ROUND(G124*L124,P4)</f>
        <v>0</v>
      </c>
      <c r="N124" s="25" t="s">
        <v>1067</v>
      </c>
      <c r="O124" s="32">
        <f>M124*AA124</f>
        <v>0</v>
      </c>
      <c r="P124" s="1">
        <v>3</v>
      </c>
      <c r="AA124" s="1">
        <f>IF(P124=1,$O$3,IF(P124=2,$O$4,$O$5))</f>
        <v>0</v>
      </c>
    </row>
    <row r="125">
      <c r="A125" s="1" t="s">
        <v>165</v>
      </c>
      <c r="E125" s="27" t="s">
        <v>1554</v>
      </c>
    </row>
    <row r="126" ht="25.5">
      <c r="A126" s="1" t="s">
        <v>167</v>
      </c>
      <c r="E126" s="33" t="s">
        <v>1555</v>
      </c>
    </row>
    <row r="127" ht="76.5">
      <c r="A127" s="1" t="s">
        <v>168</v>
      </c>
      <c r="E127" s="27" t="s">
        <v>1551</v>
      </c>
    </row>
    <row r="128">
      <c r="A128" s="1" t="s">
        <v>159</v>
      </c>
      <c r="B128" s="1">
        <v>29</v>
      </c>
      <c r="C128" s="26" t="s">
        <v>1483</v>
      </c>
      <c r="D128" t="s">
        <v>157</v>
      </c>
      <c r="E128" s="27" t="s">
        <v>1484</v>
      </c>
      <c r="F128" s="28" t="s">
        <v>186</v>
      </c>
      <c r="G128" s="29">
        <v>3</v>
      </c>
      <c r="H128" s="28">
        <v>0</v>
      </c>
      <c r="I128" s="30">
        <f>ROUND(G128*H128,P4)</f>
        <v>0</v>
      </c>
      <c r="L128" s="31">
        <v>0</v>
      </c>
      <c r="M128" s="24">
        <f>ROUND(G128*L128,P4)</f>
        <v>0</v>
      </c>
      <c r="N128" s="25" t="s">
        <v>406</v>
      </c>
      <c r="O128" s="32">
        <f>M128*AA128</f>
        <v>0</v>
      </c>
      <c r="P128" s="1">
        <v>3</v>
      </c>
      <c r="AA128" s="1">
        <f>IF(P128=1,$O$3,IF(P128=2,$O$4,$O$5))</f>
        <v>0</v>
      </c>
    </row>
    <row r="129">
      <c r="A129" s="1" t="s">
        <v>165</v>
      </c>
      <c r="E129" s="27" t="s">
        <v>188</v>
      </c>
    </row>
    <row r="130" ht="38.25">
      <c r="A130" s="1" t="s">
        <v>167</v>
      </c>
      <c r="E130" s="33" t="s">
        <v>1556</v>
      </c>
    </row>
    <row r="131" ht="89.25">
      <c r="A131" s="1" t="s">
        <v>168</v>
      </c>
      <c r="E131" s="27" t="s">
        <v>1486</v>
      </c>
    </row>
    <row r="132">
      <c r="A132" s="1" t="s">
        <v>159</v>
      </c>
      <c r="B132" s="1">
        <v>30</v>
      </c>
      <c r="C132" s="26" t="s">
        <v>1487</v>
      </c>
      <c r="D132" t="s">
        <v>157</v>
      </c>
      <c r="E132" s="27" t="s">
        <v>1488</v>
      </c>
      <c r="F132" s="28" t="s">
        <v>186</v>
      </c>
      <c r="G132" s="29">
        <v>3</v>
      </c>
      <c r="H132" s="28">
        <v>0</v>
      </c>
      <c r="I132" s="30">
        <f>ROUND(G132*H132,P4)</f>
        <v>0</v>
      </c>
      <c r="L132" s="31">
        <v>0</v>
      </c>
      <c r="M132" s="24">
        <f>ROUND(G132*L132,P4)</f>
        <v>0</v>
      </c>
      <c r="N132" s="25" t="s">
        <v>406</v>
      </c>
      <c r="O132" s="32">
        <f>M132*AA132</f>
        <v>0</v>
      </c>
      <c r="P132" s="1">
        <v>3</v>
      </c>
      <c r="AA132" s="1">
        <f>IF(P132=1,$O$3,IF(P132=2,$O$4,$O$5))</f>
        <v>0</v>
      </c>
    </row>
    <row r="133">
      <c r="A133" s="1" t="s">
        <v>165</v>
      </c>
      <c r="E133" s="27" t="s">
        <v>188</v>
      </c>
    </row>
    <row r="134" ht="25.5">
      <c r="A134" s="1" t="s">
        <v>167</v>
      </c>
      <c r="E134" s="33" t="s">
        <v>1557</v>
      </c>
    </row>
    <row r="135" ht="89.25">
      <c r="A135" s="1" t="s">
        <v>168</v>
      </c>
      <c r="E135" s="27" t="s">
        <v>1490</v>
      </c>
    </row>
    <row r="136">
      <c r="A136" s="1" t="s">
        <v>159</v>
      </c>
      <c r="B136" s="1">
        <v>31</v>
      </c>
      <c r="C136" s="26" t="s">
        <v>1558</v>
      </c>
      <c r="D136" t="s">
        <v>157</v>
      </c>
      <c r="E136" s="27" t="s">
        <v>1559</v>
      </c>
      <c r="F136" s="28" t="s">
        <v>342</v>
      </c>
      <c r="G136" s="29">
        <v>571</v>
      </c>
      <c r="H136" s="28">
        <v>0</v>
      </c>
      <c r="I136" s="30">
        <f>ROUND(G136*H136,P4)</f>
        <v>0</v>
      </c>
      <c r="L136" s="31">
        <v>0</v>
      </c>
      <c r="M136" s="24">
        <f>ROUND(G136*L136,P4)</f>
        <v>0</v>
      </c>
      <c r="N136" s="25" t="s">
        <v>406</v>
      </c>
      <c r="O136" s="32">
        <f>M136*AA136</f>
        <v>0</v>
      </c>
      <c r="P136" s="1">
        <v>3</v>
      </c>
      <c r="AA136" s="1">
        <f>IF(P136=1,$O$3,IF(P136=2,$O$4,$O$5))</f>
        <v>0</v>
      </c>
    </row>
    <row r="137">
      <c r="A137" s="1" t="s">
        <v>165</v>
      </c>
      <c r="E137" s="27" t="s">
        <v>1560</v>
      </c>
    </row>
    <row r="138" ht="25.5">
      <c r="A138" s="1" t="s">
        <v>167</v>
      </c>
      <c r="E138" s="33" t="s">
        <v>1561</v>
      </c>
    </row>
    <row r="139" ht="51">
      <c r="A139" s="1" t="s">
        <v>168</v>
      </c>
      <c r="E139" s="27" t="s">
        <v>1562</v>
      </c>
    </row>
    <row r="140">
      <c r="A140" s="1" t="s">
        <v>156</v>
      </c>
      <c r="C140" s="22" t="s">
        <v>946</v>
      </c>
      <c r="E140" s="23" t="s">
        <v>947</v>
      </c>
      <c r="L140" s="24">
        <f>SUMIFS(L141:L160,A141:A160,"P")</f>
        <v>0</v>
      </c>
      <c r="M140" s="24">
        <f>SUMIFS(M141:M160,A141:A160,"P")</f>
        <v>0</v>
      </c>
      <c r="N140" s="25"/>
    </row>
    <row r="141" ht="25.5">
      <c r="A141" s="1" t="s">
        <v>159</v>
      </c>
      <c r="B141" s="1">
        <v>32</v>
      </c>
      <c r="C141" s="26" t="s">
        <v>160</v>
      </c>
      <c r="D141" t="s">
        <v>161</v>
      </c>
      <c r="E141" s="27" t="s">
        <v>162</v>
      </c>
      <c r="F141" s="28" t="s">
        <v>163</v>
      </c>
      <c r="G141" s="29">
        <v>613.99000000000001</v>
      </c>
      <c r="H141" s="28">
        <v>0</v>
      </c>
      <c r="I141" s="30">
        <f>ROUND(G141*H141,P4)</f>
        <v>0</v>
      </c>
      <c r="L141" s="31">
        <v>0</v>
      </c>
      <c r="M141" s="24">
        <f>ROUND(G141*L141,P4)</f>
        <v>0</v>
      </c>
      <c r="N141" s="25" t="s">
        <v>164</v>
      </c>
      <c r="O141" s="32">
        <f>M141*AA141</f>
        <v>0</v>
      </c>
      <c r="P141" s="1">
        <v>3</v>
      </c>
      <c r="AA141" s="1">
        <f>IF(P141=1,$O$3,IF(P141=2,$O$4,$O$5))</f>
        <v>0</v>
      </c>
    </row>
    <row r="142">
      <c r="A142" s="1" t="s">
        <v>165</v>
      </c>
      <c r="E142" s="27" t="s">
        <v>166</v>
      </c>
    </row>
    <row r="143" ht="25.5">
      <c r="A143" s="1" t="s">
        <v>167</v>
      </c>
      <c r="E143" s="33" t="s">
        <v>1563</v>
      </c>
    </row>
    <row r="144" ht="153">
      <c r="A144" s="1" t="s">
        <v>168</v>
      </c>
      <c r="E144" s="27" t="s">
        <v>169</v>
      </c>
    </row>
    <row r="145" ht="25.5">
      <c r="A145" s="1" t="s">
        <v>159</v>
      </c>
      <c r="B145" s="1">
        <v>33</v>
      </c>
      <c r="C145" s="26" t="s">
        <v>1492</v>
      </c>
      <c r="D145" t="s">
        <v>1493</v>
      </c>
      <c r="E145" s="27" t="s">
        <v>1494</v>
      </c>
      <c r="F145" s="28" t="s">
        <v>163</v>
      </c>
      <c r="G145" s="29">
        <v>337.77199999999999</v>
      </c>
      <c r="H145" s="28">
        <v>0</v>
      </c>
      <c r="I145" s="30">
        <f>ROUND(G145*H145,P4)</f>
        <v>0</v>
      </c>
      <c r="L145" s="31">
        <v>0</v>
      </c>
      <c r="M145" s="24">
        <f>ROUND(G145*L145,P4)</f>
        <v>0</v>
      </c>
      <c r="N145" s="25" t="s">
        <v>164</v>
      </c>
      <c r="O145" s="32">
        <f>M145*AA145</f>
        <v>0</v>
      </c>
      <c r="P145" s="1">
        <v>3</v>
      </c>
      <c r="AA145" s="1">
        <f>IF(P145=1,$O$3,IF(P145=2,$O$4,$O$5))</f>
        <v>0</v>
      </c>
    </row>
    <row r="146">
      <c r="A146" s="1" t="s">
        <v>165</v>
      </c>
      <c r="E146" s="27" t="s">
        <v>166</v>
      </c>
    </row>
    <row r="147" ht="25.5">
      <c r="A147" s="1" t="s">
        <v>167</v>
      </c>
      <c r="E147" s="33" t="s">
        <v>1564</v>
      </c>
    </row>
    <row r="148" ht="153">
      <c r="A148" s="1" t="s">
        <v>168</v>
      </c>
      <c r="E148" s="27" t="s">
        <v>169</v>
      </c>
    </row>
    <row r="149" ht="25.5">
      <c r="A149" s="1" t="s">
        <v>159</v>
      </c>
      <c r="B149" s="1">
        <v>34</v>
      </c>
      <c r="C149" s="26" t="s">
        <v>1302</v>
      </c>
      <c r="D149" t="s">
        <v>1303</v>
      </c>
      <c r="E149" s="27" t="s">
        <v>1304</v>
      </c>
      <c r="F149" s="28" t="s">
        <v>163</v>
      </c>
      <c r="G149" s="29">
        <v>6.9000000000000004</v>
      </c>
      <c r="H149" s="28">
        <v>0</v>
      </c>
      <c r="I149" s="30">
        <f>ROUND(G149*H149,P4)</f>
        <v>0</v>
      </c>
      <c r="L149" s="31">
        <v>0</v>
      </c>
      <c r="M149" s="24">
        <f>ROUND(G149*L149,P4)</f>
        <v>0</v>
      </c>
      <c r="N149" s="25" t="s">
        <v>164</v>
      </c>
      <c r="O149" s="32">
        <f>M149*AA149</f>
        <v>0</v>
      </c>
      <c r="P149" s="1">
        <v>3</v>
      </c>
      <c r="AA149" s="1">
        <f>IF(P149=1,$O$3,IF(P149=2,$O$4,$O$5))</f>
        <v>0</v>
      </c>
    </row>
    <row r="150">
      <c r="A150" s="1" t="s">
        <v>165</v>
      </c>
      <c r="E150" s="27" t="s">
        <v>166</v>
      </c>
    </row>
    <row r="151" ht="25.5">
      <c r="A151" s="1" t="s">
        <v>167</v>
      </c>
      <c r="E151" s="33" t="s">
        <v>1565</v>
      </c>
    </row>
    <row r="152" ht="153">
      <c r="A152" s="1" t="s">
        <v>168</v>
      </c>
      <c r="E152" s="27" t="s">
        <v>169</v>
      </c>
    </row>
    <row r="153" ht="25.5">
      <c r="A153" s="1" t="s">
        <v>159</v>
      </c>
      <c r="B153" s="1">
        <v>35</v>
      </c>
      <c r="C153" s="26" t="s">
        <v>176</v>
      </c>
      <c r="D153" t="s">
        <v>177</v>
      </c>
      <c r="E153" s="27" t="s">
        <v>178</v>
      </c>
      <c r="F153" s="28" t="s">
        <v>163</v>
      </c>
      <c r="G153" s="29">
        <v>0.27200000000000002</v>
      </c>
      <c r="H153" s="28">
        <v>0</v>
      </c>
      <c r="I153" s="30">
        <f>ROUND(G153*H153,P4)</f>
        <v>0</v>
      </c>
      <c r="L153" s="31">
        <v>0</v>
      </c>
      <c r="M153" s="24">
        <f>ROUND(G153*L153,P4)</f>
        <v>0</v>
      </c>
      <c r="N153" s="25" t="s">
        <v>164</v>
      </c>
      <c r="O153" s="32">
        <f>M153*AA153</f>
        <v>0</v>
      </c>
      <c r="P153" s="1">
        <v>3</v>
      </c>
      <c r="AA153" s="1">
        <f>IF(P153=1,$O$3,IF(P153=2,$O$4,$O$5))</f>
        <v>0</v>
      </c>
    </row>
    <row r="154">
      <c r="A154" s="1" t="s">
        <v>165</v>
      </c>
      <c r="E154" s="27" t="s">
        <v>166</v>
      </c>
    </row>
    <row r="155" ht="51">
      <c r="A155" s="1" t="s">
        <v>167</v>
      </c>
      <c r="E155" s="33" t="s">
        <v>1566</v>
      </c>
    </row>
    <row r="156" ht="153">
      <c r="A156" s="1" t="s">
        <v>168</v>
      </c>
      <c r="E156" s="27" t="s">
        <v>169</v>
      </c>
    </row>
    <row r="157" ht="25.5">
      <c r="A157" s="1" t="s">
        <v>159</v>
      </c>
      <c r="B157" s="1">
        <v>36</v>
      </c>
      <c r="C157" s="26" t="s">
        <v>1498</v>
      </c>
      <c r="D157" t="s">
        <v>1499</v>
      </c>
      <c r="E157" s="27" t="s">
        <v>1500</v>
      </c>
      <c r="F157" s="28" t="s">
        <v>163</v>
      </c>
      <c r="G157" s="29">
        <v>7.7999999999999998</v>
      </c>
      <c r="H157" s="28">
        <v>0</v>
      </c>
      <c r="I157" s="30">
        <f>ROUND(G157*H157,P4)</f>
        <v>0</v>
      </c>
      <c r="L157" s="31">
        <v>0</v>
      </c>
      <c r="M157" s="24">
        <f>ROUND(G157*L157,P4)</f>
        <v>0</v>
      </c>
      <c r="N157" s="25" t="s">
        <v>164</v>
      </c>
      <c r="O157" s="32">
        <f>M157*AA157</f>
        <v>0</v>
      </c>
      <c r="P157" s="1">
        <v>3</v>
      </c>
      <c r="AA157" s="1">
        <f>IF(P157=1,$O$3,IF(P157=2,$O$4,$O$5))</f>
        <v>0</v>
      </c>
    </row>
    <row r="158">
      <c r="A158" s="1" t="s">
        <v>165</v>
      </c>
      <c r="E158" s="27" t="s">
        <v>166</v>
      </c>
    </row>
    <row r="159" ht="25.5">
      <c r="A159" s="1" t="s">
        <v>167</v>
      </c>
      <c r="E159" s="33" t="s">
        <v>1567</v>
      </c>
    </row>
    <row r="160" ht="153">
      <c r="A160" s="1" t="s">
        <v>168</v>
      </c>
      <c r="E160" s="27" t="s">
        <v>169</v>
      </c>
    </row>
  </sheetData>
  <sheetProtection sheet="1" objects="1" scenarios="1" spinCount="100000" saltValue="kECMECw9kGGnfQQRoQlE1Dpd0WqsDHIWVP6E4wl72Xci+EU/tWt3g+po9rypx9vb0xS2XTHPwnE2GD3bs9EeBg==" hashValue="S1rng02SLpO3GmbPwngkUe/ksGOR3f7UWe+KM+uaQbfXRR6nQSwAGV60r13HoRV6bFE6W+TXLrDOVdWtPZLD3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52</v>
      </c>
      <c r="M3" s="20">
        <f>Rekapitulace!C30</f>
        <v>0</v>
      </c>
      <c r="N3" s="6" t="s">
        <v>3</v>
      </c>
      <c r="O3">
        <v>0</v>
      </c>
      <c r="P3">
        <v>2</v>
      </c>
    </row>
    <row r="4" ht="34.01575" customHeight="1">
      <c r="A4" s="16" t="s">
        <v>137</v>
      </c>
      <c r="B4" s="17" t="s">
        <v>138</v>
      </c>
      <c r="C4" s="18" t="s">
        <v>52</v>
      </c>
      <c r="D4" s="1"/>
      <c r="E4" s="17" t="s">
        <v>53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COUNTIFS(L8:L145,"=0",A8:A145,"P")+COUNTIFS(L8:L145,"",A8:A145,"P")+SUM(Q8:Q145)</f>
        <v>0</v>
      </c>
    </row>
    <row r="8" ht="25.5">
      <c r="A8" s="1" t="s">
        <v>154</v>
      </c>
      <c r="C8" s="22" t="s">
        <v>1568</v>
      </c>
      <c r="E8" s="23" t="s">
        <v>55</v>
      </c>
      <c r="L8" s="24">
        <f>L9+L14+L75+L80+L85+L94+L123+L136</f>
        <v>0</v>
      </c>
      <c r="M8" s="24">
        <f>M9+M14+M75+M80+M85+M94+M123+M136</f>
        <v>0</v>
      </c>
      <c r="N8" s="25"/>
    </row>
    <row r="9">
      <c r="A9" s="1" t="s">
        <v>156</v>
      </c>
      <c r="C9" s="22" t="s">
        <v>157</v>
      </c>
      <c r="E9" s="23" t="s">
        <v>1307</v>
      </c>
      <c r="L9" s="24">
        <f>SUMIFS(L10:L13,A10:A13,"P")</f>
        <v>0</v>
      </c>
      <c r="M9" s="24">
        <f>SUMIFS(M10:M13,A10:A13,"P")</f>
        <v>0</v>
      </c>
      <c r="N9" s="25"/>
    </row>
    <row r="10">
      <c r="A10" s="1" t="s">
        <v>159</v>
      </c>
      <c r="B10" s="1">
        <v>1</v>
      </c>
      <c r="C10" s="26" t="s">
        <v>1569</v>
      </c>
      <c r="D10" t="s">
        <v>157</v>
      </c>
      <c r="E10" s="27" t="s">
        <v>1570</v>
      </c>
      <c r="F10" s="28" t="s">
        <v>705</v>
      </c>
      <c r="G10" s="29">
        <v>1</v>
      </c>
      <c r="H10" s="28">
        <v>0</v>
      </c>
      <c r="I10" s="30">
        <f>ROUND(G10*H10,P4)</f>
        <v>0</v>
      </c>
      <c r="L10" s="31">
        <v>0</v>
      </c>
      <c r="M10" s="24">
        <f>ROUND(G10*L10,P4)</f>
        <v>0</v>
      </c>
      <c r="N10" s="25" t="s">
        <v>1067</v>
      </c>
      <c r="O10" s="32">
        <f>M10*AA10</f>
        <v>0</v>
      </c>
      <c r="P10" s="1">
        <v>3</v>
      </c>
      <c r="AA10" s="1">
        <f>IF(P10=1,$O$3,IF(P10=2,$O$4,$O$5))</f>
        <v>0</v>
      </c>
    </row>
    <row r="11" ht="63.75">
      <c r="A11" s="1" t="s">
        <v>165</v>
      </c>
      <c r="E11" s="27" t="s">
        <v>1571</v>
      </c>
    </row>
    <row r="12" ht="25.5">
      <c r="A12" s="1" t="s">
        <v>167</v>
      </c>
      <c r="E12" s="33" t="s">
        <v>1572</v>
      </c>
    </row>
    <row r="13">
      <c r="A13" s="1" t="s">
        <v>168</v>
      </c>
      <c r="E13" s="27" t="s">
        <v>1320</v>
      </c>
    </row>
    <row r="14">
      <c r="A14" s="1" t="s">
        <v>156</v>
      </c>
      <c r="C14" s="22" t="s">
        <v>182</v>
      </c>
      <c r="E14" s="23" t="s">
        <v>183</v>
      </c>
      <c r="L14" s="24">
        <f>SUMIFS(L15:L74,A15:A74,"P")</f>
        <v>0</v>
      </c>
      <c r="M14" s="24">
        <f>SUMIFS(M15:M74,A15:A74,"P")</f>
        <v>0</v>
      </c>
      <c r="N14" s="25"/>
    </row>
    <row r="15">
      <c r="A15" s="1" t="s">
        <v>159</v>
      </c>
      <c r="B15" s="1">
        <v>2</v>
      </c>
      <c r="C15" s="26" t="s">
        <v>1573</v>
      </c>
      <c r="D15" t="s">
        <v>157</v>
      </c>
      <c r="E15" s="27" t="s">
        <v>1574</v>
      </c>
      <c r="F15" s="28" t="s">
        <v>199</v>
      </c>
      <c r="G15" s="29">
        <v>8.0199999999999996</v>
      </c>
      <c r="H15" s="28">
        <v>0</v>
      </c>
      <c r="I15" s="30">
        <f>ROUND(G15*H15,P4)</f>
        <v>0</v>
      </c>
      <c r="L15" s="31">
        <v>0</v>
      </c>
      <c r="M15" s="24">
        <f>ROUND(G15*L15,P4)</f>
        <v>0</v>
      </c>
      <c r="N15" s="25" t="s">
        <v>1067</v>
      </c>
      <c r="O15" s="32">
        <f>M15*AA15</f>
        <v>0</v>
      </c>
      <c r="P15" s="1">
        <v>3</v>
      </c>
      <c r="AA15" s="1">
        <f>IF(P15=1,$O$3,IF(P15=2,$O$4,$O$5))</f>
        <v>0</v>
      </c>
    </row>
    <row r="16">
      <c r="A16" s="1" t="s">
        <v>165</v>
      </c>
      <c r="E16" s="27" t="s">
        <v>188</v>
      </c>
    </row>
    <row r="17" ht="25.5">
      <c r="A17" s="1" t="s">
        <v>167</v>
      </c>
      <c r="E17" s="33" t="s">
        <v>1575</v>
      </c>
    </row>
    <row r="18" ht="25.5">
      <c r="A18" s="1" t="s">
        <v>168</v>
      </c>
      <c r="E18" s="27" t="s">
        <v>1576</v>
      </c>
    </row>
    <row r="19">
      <c r="A19" s="1" t="s">
        <v>159</v>
      </c>
      <c r="B19" s="1">
        <v>3</v>
      </c>
      <c r="C19" s="26" t="s">
        <v>1333</v>
      </c>
      <c r="D19" t="s">
        <v>157</v>
      </c>
      <c r="E19" s="27" t="s">
        <v>1334</v>
      </c>
      <c r="F19" s="28" t="s">
        <v>186</v>
      </c>
      <c r="G19" s="29">
        <v>9.9900000000000002</v>
      </c>
      <c r="H19" s="28">
        <v>0</v>
      </c>
      <c r="I19" s="30">
        <f>ROUND(G19*H19,P4)</f>
        <v>0</v>
      </c>
      <c r="L19" s="31">
        <v>0</v>
      </c>
      <c r="M19" s="24">
        <f>ROUND(G19*L19,P4)</f>
        <v>0</v>
      </c>
      <c r="N19" s="25" t="s">
        <v>1067</v>
      </c>
      <c r="O19" s="32">
        <f>M19*AA19</f>
        <v>0</v>
      </c>
      <c r="P19" s="1">
        <v>3</v>
      </c>
      <c r="AA19" s="1">
        <f>IF(P19=1,$O$3,IF(P19=2,$O$4,$O$5))</f>
        <v>0</v>
      </c>
    </row>
    <row r="20">
      <c r="A20" s="1" t="s">
        <v>165</v>
      </c>
      <c r="E20" s="27" t="s">
        <v>188</v>
      </c>
    </row>
    <row r="21" ht="25.5">
      <c r="A21" s="1" t="s">
        <v>167</v>
      </c>
      <c r="E21" s="33" t="s">
        <v>1577</v>
      </c>
    </row>
    <row r="22" ht="191.25">
      <c r="A22" s="1" t="s">
        <v>168</v>
      </c>
      <c r="E22" s="27" t="s">
        <v>1336</v>
      </c>
    </row>
    <row r="23">
      <c r="A23" s="1" t="s">
        <v>159</v>
      </c>
      <c r="B23" s="1">
        <v>4</v>
      </c>
      <c r="C23" s="26" t="s">
        <v>1578</v>
      </c>
      <c r="D23" t="s">
        <v>157</v>
      </c>
      <c r="E23" s="27" t="s">
        <v>1579</v>
      </c>
      <c r="F23" s="28" t="s">
        <v>186</v>
      </c>
      <c r="G23" s="29">
        <v>10.42</v>
      </c>
      <c r="H23" s="28">
        <v>0</v>
      </c>
      <c r="I23" s="30">
        <f>ROUND(G23*H23,P4)</f>
        <v>0</v>
      </c>
      <c r="L23" s="31">
        <v>0</v>
      </c>
      <c r="M23" s="24">
        <f>ROUND(G23*L23,P4)</f>
        <v>0</v>
      </c>
      <c r="N23" s="25" t="s">
        <v>1067</v>
      </c>
      <c r="O23" s="32">
        <f>M23*AA23</f>
        <v>0</v>
      </c>
      <c r="P23" s="1">
        <v>3</v>
      </c>
      <c r="AA23" s="1">
        <f>IF(P23=1,$O$3,IF(P23=2,$O$4,$O$5))</f>
        <v>0</v>
      </c>
    </row>
    <row r="24">
      <c r="A24" s="1" t="s">
        <v>165</v>
      </c>
      <c r="E24" s="27" t="s">
        <v>188</v>
      </c>
    </row>
    <row r="25" ht="25.5">
      <c r="A25" s="1" t="s">
        <v>167</v>
      </c>
      <c r="E25" s="33" t="s">
        <v>1580</v>
      </c>
    </row>
    <row r="26" ht="280.5">
      <c r="A26" s="1" t="s">
        <v>168</v>
      </c>
      <c r="E26" s="27" t="s">
        <v>1581</v>
      </c>
    </row>
    <row r="27">
      <c r="A27" s="1" t="s">
        <v>159</v>
      </c>
      <c r="B27" s="1">
        <v>5</v>
      </c>
      <c r="C27" s="26" t="s">
        <v>1347</v>
      </c>
      <c r="D27" t="s">
        <v>157</v>
      </c>
      <c r="E27" s="27" t="s">
        <v>1348</v>
      </c>
      <c r="F27" s="28" t="s">
        <v>342</v>
      </c>
      <c r="G27" s="29">
        <v>68.090000000000003</v>
      </c>
      <c r="H27" s="28">
        <v>0</v>
      </c>
      <c r="I27" s="30">
        <f>ROUND(G27*H27,P4)</f>
        <v>0</v>
      </c>
      <c r="L27" s="31">
        <v>0</v>
      </c>
      <c r="M27" s="24">
        <f>ROUND(G27*L27,P4)</f>
        <v>0</v>
      </c>
      <c r="N27" s="25" t="s">
        <v>1067</v>
      </c>
      <c r="O27" s="32">
        <f>M27*AA27</f>
        <v>0</v>
      </c>
      <c r="P27" s="1">
        <v>3</v>
      </c>
      <c r="AA27" s="1">
        <f>IF(P27=1,$O$3,IF(P27=2,$O$4,$O$5))</f>
        <v>0</v>
      </c>
    </row>
    <row r="28">
      <c r="A28" s="1" t="s">
        <v>165</v>
      </c>
      <c r="E28" s="27" t="s">
        <v>188</v>
      </c>
    </row>
    <row r="29" ht="25.5">
      <c r="A29" s="1" t="s">
        <v>167</v>
      </c>
      <c r="E29" s="33" t="s">
        <v>1582</v>
      </c>
    </row>
    <row r="30" ht="25.5">
      <c r="A30" s="1" t="s">
        <v>168</v>
      </c>
      <c r="E30" s="27" t="s">
        <v>1350</v>
      </c>
    </row>
    <row r="31">
      <c r="A31" s="1" t="s">
        <v>159</v>
      </c>
      <c r="B31" s="1">
        <v>6</v>
      </c>
      <c r="C31" s="26" t="s">
        <v>1583</v>
      </c>
      <c r="D31" t="s">
        <v>157</v>
      </c>
      <c r="E31" s="27" t="s">
        <v>1584</v>
      </c>
      <c r="F31" s="28" t="s">
        <v>342</v>
      </c>
      <c r="G31" s="29">
        <v>12.25</v>
      </c>
      <c r="H31" s="28">
        <v>0</v>
      </c>
      <c r="I31" s="30">
        <f>ROUND(G31*H31,P4)</f>
        <v>0</v>
      </c>
      <c r="L31" s="31">
        <v>0</v>
      </c>
      <c r="M31" s="24">
        <f>ROUND(G31*L31,P4)</f>
        <v>0</v>
      </c>
      <c r="N31" s="25" t="s">
        <v>1067</v>
      </c>
      <c r="O31" s="32">
        <f>M31*AA31</f>
        <v>0</v>
      </c>
      <c r="P31" s="1">
        <v>3</v>
      </c>
      <c r="AA31" s="1">
        <f>IF(P31=1,$O$3,IF(P31=2,$O$4,$O$5))</f>
        <v>0</v>
      </c>
    </row>
    <row r="32">
      <c r="A32" s="1" t="s">
        <v>165</v>
      </c>
      <c r="E32" s="27" t="s">
        <v>188</v>
      </c>
    </row>
    <row r="33" ht="25.5">
      <c r="A33" s="1" t="s">
        <v>167</v>
      </c>
      <c r="E33" s="33" t="s">
        <v>1585</v>
      </c>
    </row>
    <row r="34" ht="38.25">
      <c r="A34" s="1" t="s">
        <v>168</v>
      </c>
      <c r="E34" s="27" t="s">
        <v>1586</v>
      </c>
    </row>
    <row r="35">
      <c r="A35" s="1" t="s">
        <v>159</v>
      </c>
      <c r="B35" s="1">
        <v>7</v>
      </c>
      <c r="C35" s="26" t="s">
        <v>1587</v>
      </c>
      <c r="D35" t="s">
        <v>157</v>
      </c>
      <c r="E35" s="27" t="s">
        <v>1588</v>
      </c>
      <c r="F35" s="28" t="s">
        <v>342</v>
      </c>
      <c r="G35" s="29">
        <v>12.25</v>
      </c>
      <c r="H35" s="28">
        <v>0</v>
      </c>
      <c r="I35" s="30">
        <f>ROUND(G35*H35,P4)</f>
        <v>0</v>
      </c>
      <c r="L35" s="31">
        <v>0</v>
      </c>
      <c r="M35" s="24">
        <f>ROUND(G35*L35,P4)</f>
        <v>0</v>
      </c>
      <c r="N35" s="25" t="s">
        <v>1067</v>
      </c>
      <c r="O35" s="32">
        <f>M35*AA35</f>
        <v>0</v>
      </c>
      <c r="P35" s="1">
        <v>3</v>
      </c>
      <c r="AA35" s="1">
        <f>IF(P35=1,$O$3,IF(P35=2,$O$4,$O$5))</f>
        <v>0</v>
      </c>
    </row>
    <row r="36">
      <c r="A36" s="1" t="s">
        <v>165</v>
      </c>
      <c r="E36" s="27" t="s">
        <v>188</v>
      </c>
    </row>
    <row r="37" ht="25.5">
      <c r="A37" s="1" t="s">
        <v>167</v>
      </c>
      <c r="E37" s="33" t="s">
        <v>1585</v>
      </c>
    </row>
    <row r="38" ht="25.5">
      <c r="A38" s="1" t="s">
        <v>168</v>
      </c>
      <c r="E38" s="27" t="s">
        <v>1589</v>
      </c>
    </row>
    <row r="39">
      <c r="A39" s="1" t="s">
        <v>159</v>
      </c>
      <c r="B39" s="1">
        <v>8</v>
      </c>
      <c r="C39" s="26" t="s">
        <v>1363</v>
      </c>
      <c r="D39" t="s">
        <v>157</v>
      </c>
      <c r="E39" s="27" t="s">
        <v>1364</v>
      </c>
      <c r="F39" s="28" t="s">
        <v>342</v>
      </c>
      <c r="G39" s="29">
        <v>12.25</v>
      </c>
      <c r="H39" s="28">
        <v>0</v>
      </c>
      <c r="I39" s="30">
        <f>ROUND(G39*H39,P4)</f>
        <v>0</v>
      </c>
      <c r="L39" s="31">
        <v>0</v>
      </c>
      <c r="M39" s="24">
        <f>ROUND(G39*L39,P4)</f>
        <v>0</v>
      </c>
      <c r="N39" s="25" t="s">
        <v>1067</v>
      </c>
      <c r="O39" s="32">
        <f>M39*AA39</f>
        <v>0</v>
      </c>
      <c r="P39" s="1">
        <v>3</v>
      </c>
      <c r="AA39" s="1">
        <f>IF(P39=1,$O$3,IF(P39=2,$O$4,$O$5))</f>
        <v>0</v>
      </c>
    </row>
    <row r="40">
      <c r="A40" s="1" t="s">
        <v>165</v>
      </c>
      <c r="E40" s="27" t="s">
        <v>188</v>
      </c>
    </row>
    <row r="41" ht="25.5">
      <c r="A41" s="1" t="s">
        <v>167</v>
      </c>
      <c r="E41" s="33" t="s">
        <v>1585</v>
      </c>
    </row>
    <row r="42" ht="38.25">
      <c r="A42" s="1" t="s">
        <v>168</v>
      </c>
      <c r="E42" s="27" t="s">
        <v>1365</v>
      </c>
    </row>
    <row r="43">
      <c r="A43" s="1" t="s">
        <v>159</v>
      </c>
      <c r="B43" s="1">
        <v>9</v>
      </c>
      <c r="C43" s="26" t="s">
        <v>1366</v>
      </c>
      <c r="D43" t="s">
        <v>157</v>
      </c>
      <c r="E43" s="27" t="s">
        <v>1367</v>
      </c>
      <c r="F43" s="28" t="s">
        <v>342</v>
      </c>
      <c r="G43" s="29">
        <v>12.25</v>
      </c>
      <c r="H43" s="28">
        <v>0</v>
      </c>
      <c r="I43" s="30">
        <f>ROUND(G43*H43,P4)</f>
        <v>0</v>
      </c>
      <c r="L43" s="31">
        <v>0</v>
      </c>
      <c r="M43" s="24">
        <f>ROUND(G43*L43,P4)</f>
        <v>0</v>
      </c>
      <c r="N43" s="25" t="s">
        <v>1067</v>
      </c>
      <c r="O43" s="32">
        <f>M43*AA43</f>
        <v>0</v>
      </c>
      <c r="P43" s="1">
        <v>3</v>
      </c>
      <c r="AA43" s="1">
        <f>IF(P43=1,$O$3,IF(P43=2,$O$4,$O$5))</f>
        <v>0</v>
      </c>
    </row>
    <row r="44">
      <c r="A44" s="1" t="s">
        <v>165</v>
      </c>
      <c r="E44" s="27" t="s">
        <v>188</v>
      </c>
    </row>
    <row r="45" ht="25.5">
      <c r="A45" s="1" t="s">
        <v>167</v>
      </c>
      <c r="E45" s="33" t="s">
        <v>1585</v>
      </c>
    </row>
    <row r="46" ht="25.5">
      <c r="A46" s="1" t="s">
        <v>168</v>
      </c>
      <c r="E46" s="27" t="s">
        <v>1369</v>
      </c>
    </row>
    <row r="47">
      <c r="A47" s="1" t="s">
        <v>159</v>
      </c>
      <c r="B47" s="1">
        <v>10</v>
      </c>
      <c r="C47" s="26" t="s">
        <v>1370</v>
      </c>
      <c r="D47" t="s">
        <v>157</v>
      </c>
      <c r="E47" s="27" t="s">
        <v>1371</v>
      </c>
      <c r="F47" s="28" t="s">
        <v>186</v>
      </c>
      <c r="G47" s="29">
        <v>0.61299999999999999</v>
      </c>
      <c r="H47" s="28">
        <v>0</v>
      </c>
      <c r="I47" s="30">
        <f>ROUND(G47*H47,P4)</f>
        <v>0</v>
      </c>
      <c r="L47" s="31">
        <v>0</v>
      </c>
      <c r="M47" s="24">
        <f>ROUND(G47*L47,P4)</f>
        <v>0</v>
      </c>
      <c r="N47" s="25" t="s">
        <v>1067</v>
      </c>
      <c r="O47" s="32">
        <f>M47*AA47</f>
        <v>0</v>
      </c>
      <c r="P47" s="1">
        <v>3</v>
      </c>
      <c r="AA47" s="1">
        <f>IF(P47=1,$O$3,IF(P47=2,$O$4,$O$5))</f>
        <v>0</v>
      </c>
    </row>
    <row r="48">
      <c r="A48" s="1" t="s">
        <v>165</v>
      </c>
      <c r="E48" s="27" t="s">
        <v>188</v>
      </c>
    </row>
    <row r="49" ht="25.5">
      <c r="A49" s="1" t="s">
        <v>167</v>
      </c>
      <c r="E49" s="33" t="s">
        <v>1590</v>
      </c>
    </row>
    <row r="50" ht="38.25">
      <c r="A50" s="1" t="s">
        <v>168</v>
      </c>
      <c r="E50" s="27" t="s">
        <v>1373</v>
      </c>
    </row>
    <row r="51">
      <c r="A51" s="1" t="s">
        <v>159</v>
      </c>
      <c r="B51" s="1">
        <v>11</v>
      </c>
      <c r="C51" s="26" t="s">
        <v>1374</v>
      </c>
      <c r="D51" t="s">
        <v>157</v>
      </c>
      <c r="E51" s="27" t="s">
        <v>1375</v>
      </c>
      <c r="F51" s="28" t="s">
        <v>186</v>
      </c>
      <c r="G51" s="29">
        <v>9.9900000000000002</v>
      </c>
      <c r="H51" s="28">
        <v>0</v>
      </c>
      <c r="I51" s="30">
        <f>ROUND(G51*H51,P4)</f>
        <v>0</v>
      </c>
      <c r="L51" s="31">
        <v>0</v>
      </c>
      <c r="M51" s="24">
        <f>ROUND(G51*L51,P4)</f>
        <v>0</v>
      </c>
      <c r="N51" s="25" t="s">
        <v>1067</v>
      </c>
      <c r="O51" s="32">
        <f>M51*AA51</f>
        <v>0</v>
      </c>
      <c r="P51" s="1">
        <v>3</v>
      </c>
      <c r="AA51" s="1">
        <f>IF(P51=1,$O$3,IF(P51=2,$O$4,$O$5))</f>
        <v>0</v>
      </c>
    </row>
    <row r="52">
      <c r="A52" s="1" t="s">
        <v>165</v>
      </c>
      <c r="E52" s="27" t="s">
        <v>188</v>
      </c>
    </row>
    <row r="53" ht="25.5">
      <c r="A53" s="1" t="s">
        <v>167</v>
      </c>
      <c r="E53" s="33" t="s">
        <v>1591</v>
      </c>
    </row>
    <row r="54" ht="38.25">
      <c r="A54" s="1" t="s">
        <v>168</v>
      </c>
      <c r="E54" s="27" t="s">
        <v>1377</v>
      </c>
    </row>
    <row r="55" ht="25.5">
      <c r="A55" s="1" t="s">
        <v>159</v>
      </c>
      <c r="B55" s="1">
        <v>12</v>
      </c>
      <c r="C55" s="26" t="s">
        <v>1592</v>
      </c>
      <c r="D55" t="s">
        <v>157</v>
      </c>
      <c r="E55" s="27" t="s">
        <v>1593</v>
      </c>
      <c r="F55" s="28" t="s">
        <v>186</v>
      </c>
      <c r="G55" s="29">
        <v>8.5299999999999994</v>
      </c>
      <c r="H55" s="28">
        <v>0</v>
      </c>
      <c r="I55" s="30">
        <f>ROUND(G55*H55,P4)</f>
        <v>0</v>
      </c>
      <c r="L55" s="31">
        <v>0</v>
      </c>
      <c r="M55" s="24">
        <f>ROUND(G55*L55,P4)</f>
        <v>0</v>
      </c>
      <c r="N55" s="25" t="s">
        <v>406</v>
      </c>
      <c r="O55" s="32">
        <f>M55*AA55</f>
        <v>0</v>
      </c>
      <c r="P55" s="1">
        <v>3</v>
      </c>
      <c r="AA55" s="1">
        <f>IF(P55=1,$O$3,IF(P55=2,$O$4,$O$5))</f>
        <v>0</v>
      </c>
    </row>
    <row r="56">
      <c r="A56" s="1" t="s">
        <v>165</v>
      </c>
      <c r="E56" s="27" t="s">
        <v>188</v>
      </c>
    </row>
    <row r="57" ht="38.25">
      <c r="A57" s="1" t="s">
        <v>167</v>
      </c>
      <c r="E57" s="33" t="s">
        <v>1594</v>
      </c>
    </row>
    <row r="58" ht="38.25">
      <c r="A58" s="1" t="s">
        <v>168</v>
      </c>
      <c r="E58" s="27" t="s">
        <v>1595</v>
      </c>
    </row>
    <row r="59" ht="25.5">
      <c r="A59" s="1" t="s">
        <v>159</v>
      </c>
      <c r="B59" s="1">
        <v>13</v>
      </c>
      <c r="C59" s="26" t="s">
        <v>1596</v>
      </c>
      <c r="D59" t="s">
        <v>157</v>
      </c>
      <c r="E59" s="27" t="s">
        <v>1597</v>
      </c>
      <c r="F59" s="28" t="s">
        <v>186</v>
      </c>
      <c r="G59" s="29">
        <v>8.6600000000000001</v>
      </c>
      <c r="H59" s="28">
        <v>0</v>
      </c>
      <c r="I59" s="30">
        <f>ROUND(G59*H59,P4)</f>
        <v>0</v>
      </c>
      <c r="L59" s="31">
        <v>0</v>
      </c>
      <c r="M59" s="24">
        <f>ROUND(G59*L59,P4)</f>
        <v>0</v>
      </c>
      <c r="N59" s="25" t="s">
        <v>406</v>
      </c>
      <c r="O59" s="32">
        <f>M59*AA59</f>
        <v>0</v>
      </c>
      <c r="P59" s="1">
        <v>3</v>
      </c>
      <c r="AA59" s="1">
        <f>IF(P59=1,$O$3,IF(P59=2,$O$4,$O$5))</f>
        <v>0</v>
      </c>
    </row>
    <row r="60">
      <c r="A60" s="1" t="s">
        <v>165</v>
      </c>
      <c r="E60" s="27" t="s">
        <v>188</v>
      </c>
    </row>
    <row r="61" ht="25.5">
      <c r="A61" s="1" t="s">
        <v>167</v>
      </c>
      <c r="E61" s="33" t="s">
        <v>1598</v>
      </c>
    </row>
    <row r="62" ht="38.25">
      <c r="A62" s="1" t="s">
        <v>168</v>
      </c>
      <c r="E62" s="27" t="s">
        <v>1595</v>
      </c>
    </row>
    <row r="63">
      <c r="A63" s="1" t="s">
        <v>159</v>
      </c>
      <c r="B63" s="1">
        <v>14</v>
      </c>
      <c r="C63" s="26" t="s">
        <v>1378</v>
      </c>
      <c r="D63" t="s">
        <v>157</v>
      </c>
      <c r="E63" s="27" t="s">
        <v>1599</v>
      </c>
      <c r="F63" s="28" t="s">
        <v>186</v>
      </c>
      <c r="G63" s="29">
        <v>3.1899999999999999</v>
      </c>
      <c r="H63" s="28">
        <v>0</v>
      </c>
      <c r="I63" s="30">
        <f>ROUND(G63*H63,P4)</f>
        <v>0</v>
      </c>
      <c r="L63" s="31">
        <v>0</v>
      </c>
      <c r="M63" s="24">
        <f>ROUND(G63*L63,P4)</f>
        <v>0</v>
      </c>
      <c r="N63" s="25" t="s">
        <v>406</v>
      </c>
      <c r="O63" s="32">
        <f>M63*AA63</f>
        <v>0</v>
      </c>
      <c r="P63" s="1">
        <v>3</v>
      </c>
      <c r="AA63" s="1">
        <f>IF(P63=1,$O$3,IF(P63=2,$O$4,$O$5))</f>
        <v>0</v>
      </c>
    </row>
    <row r="64" ht="25.5">
      <c r="A64" s="1" t="s">
        <v>165</v>
      </c>
      <c r="E64" s="27" t="s">
        <v>1384</v>
      </c>
    </row>
    <row r="65" ht="25.5">
      <c r="A65" s="1" t="s">
        <v>167</v>
      </c>
      <c r="E65" s="33" t="s">
        <v>1600</v>
      </c>
    </row>
    <row r="66" ht="25.5">
      <c r="A66" s="1" t="s">
        <v>168</v>
      </c>
      <c r="E66" s="27" t="s">
        <v>1381</v>
      </c>
    </row>
    <row r="67">
      <c r="A67" s="1" t="s">
        <v>159</v>
      </c>
      <c r="B67" s="1">
        <v>15</v>
      </c>
      <c r="C67" s="26" t="s">
        <v>1391</v>
      </c>
      <c r="D67" t="s">
        <v>157</v>
      </c>
      <c r="E67" s="27" t="s">
        <v>1392</v>
      </c>
      <c r="F67" s="28" t="s">
        <v>186</v>
      </c>
      <c r="G67" s="29">
        <v>1.8380000000000001</v>
      </c>
      <c r="H67" s="28">
        <v>0</v>
      </c>
      <c r="I67" s="30">
        <f>ROUND(G67*H67,P4)</f>
        <v>0</v>
      </c>
      <c r="L67" s="31">
        <v>0</v>
      </c>
      <c r="M67" s="24">
        <f>ROUND(G67*L67,P4)</f>
        <v>0</v>
      </c>
      <c r="N67" s="25" t="s">
        <v>406</v>
      </c>
      <c r="O67" s="32">
        <f>M67*AA67</f>
        <v>0</v>
      </c>
      <c r="P67" s="1">
        <v>3</v>
      </c>
      <c r="AA67" s="1">
        <f>IF(P67=1,$O$3,IF(P67=2,$O$4,$O$5))</f>
        <v>0</v>
      </c>
    </row>
    <row r="68">
      <c r="A68" s="1" t="s">
        <v>165</v>
      </c>
      <c r="E68" s="27" t="s">
        <v>188</v>
      </c>
    </row>
    <row r="69" ht="25.5">
      <c r="A69" s="1" t="s">
        <v>167</v>
      </c>
      <c r="E69" s="33" t="s">
        <v>1601</v>
      </c>
    </row>
    <row r="70" ht="306">
      <c r="A70" s="1" t="s">
        <v>168</v>
      </c>
      <c r="E70" s="27" t="s">
        <v>1394</v>
      </c>
    </row>
    <row r="71">
      <c r="A71" s="1" t="s">
        <v>159</v>
      </c>
      <c r="B71" s="1">
        <v>16</v>
      </c>
      <c r="C71" s="26" t="s">
        <v>1395</v>
      </c>
      <c r="D71" t="s">
        <v>157</v>
      </c>
      <c r="E71" s="27" t="s">
        <v>1396</v>
      </c>
      <c r="F71" s="28" t="s">
        <v>186</v>
      </c>
      <c r="G71" s="29">
        <v>17.190000000000001</v>
      </c>
      <c r="H71" s="28">
        <v>0</v>
      </c>
      <c r="I71" s="30">
        <f>ROUND(G71*H71,P4)</f>
        <v>0</v>
      </c>
      <c r="L71" s="31">
        <v>0</v>
      </c>
      <c r="M71" s="24">
        <f>ROUND(G71*L71,P4)</f>
        <v>0</v>
      </c>
      <c r="N71" s="25" t="s">
        <v>406</v>
      </c>
      <c r="O71" s="32">
        <f>M71*AA71</f>
        <v>0</v>
      </c>
      <c r="P71" s="1">
        <v>3</v>
      </c>
      <c r="AA71" s="1">
        <f>IF(P71=1,$O$3,IF(P71=2,$O$4,$O$5))</f>
        <v>0</v>
      </c>
    </row>
    <row r="72">
      <c r="A72" s="1" t="s">
        <v>165</v>
      </c>
      <c r="E72" s="27" t="s">
        <v>1602</v>
      </c>
    </row>
    <row r="73" ht="25.5">
      <c r="A73" s="1" t="s">
        <v>167</v>
      </c>
      <c r="E73" s="33" t="s">
        <v>1603</v>
      </c>
    </row>
    <row r="74" ht="306">
      <c r="A74" s="1" t="s">
        <v>168</v>
      </c>
      <c r="E74" s="27" t="s">
        <v>1604</v>
      </c>
    </row>
    <row r="75">
      <c r="A75" s="1" t="s">
        <v>156</v>
      </c>
      <c r="C75" s="22" t="s">
        <v>424</v>
      </c>
      <c r="E75" s="23" t="s">
        <v>1414</v>
      </c>
      <c r="L75" s="24">
        <f>SUMIFS(L76:L79,A76:A79,"P")</f>
        <v>0</v>
      </c>
      <c r="M75" s="24">
        <f>SUMIFS(M76:M79,A76:A79,"P")</f>
        <v>0</v>
      </c>
      <c r="N75" s="25"/>
    </row>
    <row r="76">
      <c r="A76" s="1" t="s">
        <v>159</v>
      </c>
      <c r="B76" s="1">
        <v>17</v>
      </c>
      <c r="C76" s="26" t="s">
        <v>1605</v>
      </c>
      <c r="D76" t="s">
        <v>157</v>
      </c>
      <c r="E76" s="27" t="s">
        <v>1606</v>
      </c>
      <c r="F76" s="28" t="s">
        <v>186</v>
      </c>
      <c r="G76" s="29">
        <v>0.95999999999999996</v>
      </c>
      <c r="H76" s="28">
        <v>0</v>
      </c>
      <c r="I76" s="30">
        <f>ROUND(G76*H76,P4)</f>
        <v>0</v>
      </c>
      <c r="L76" s="31">
        <v>0</v>
      </c>
      <c r="M76" s="24">
        <f>ROUND(G76*L76,P4)</f>
        <v>0</v>
      </c>
      <c r="N76" s="25" t="s">
        <v>1067</v>
      </c>
      <c r="O76" s="32">
        <f>M76*AA76</f>
        <v>0</v>
      </c>
      <c r="P76" s="1">
        <v>3</v>
      </c>
      <c r="AA76" s="1">
        <f>IF(P76=1,$O$3,IF(P76=2,$O$4,$O$5))</f>
        <v>0</v>
      </c>
    </row>
    <row r="77">
      <c r="A77" s="1" t="s">
        <v>165</v>
      </c>
      <c r="E77" s="27" t="s">
        <v>188</v>
      </c>
    </row>
    <row r="78" ht="25.5">
      <c r="A78" s="1" t="s">
        <v>167</v>
      </c>
      <c r="E78" s="33" t="s">
        <v>1607</v>
      </c>
    </row>
    <row r="79" ht="229.5">
      <c r="A79" s="1" t="s">
        <v>168</v>
      </c>
      <c r="E79" s="27" t="s">
        <v>1608</v>
      </c>
    </row>
    <row r="80">
      <c r="A80" s="1" t="s">
        <v>156</v>
      </c>
      <c r="C80" s="22" t="s">
        <v>711</v>
      </c>
      <c r="E80" s="23" t="s">
        <v>1609</v>
      </c>
      <c r="L80" s="24">
        <f>SUMIFS(L81:L84,A81:A84,"P")</f>
        <v>0</v>
      </c>
      <c r="M80" s="24">
        <f>SUMIFS(M81:M84,A81:A84,"P")</f>
        <v>0</v>
      </c>
      <c r="N80" s="25"/>
    </row>
    <row r="81">
      <c r="A81" s="1" t="s">
        <v>159</v>
      </c>
      <c r="B81" s="1">
        <v>18</v>
      </c>
      <c r="C81" s="26" t="s">
        <v>1610</v>
      </c>
      <c r="D81" t="s">
        <v>157</v>
      </c>
      <c r="E81" s="27" t="s">
        <v>1611</v>
      </c>
      <c r="F81" s="28" t="s">
        <v>186</v>
      </c>
      <c r="G81" s="29">
        <v>0.71999999999999997</v>
      </c>
      <c r="H81" s="28">
        <v>0</v>
      </c>
      <c r="I81" s="30">
        <f>ROUND(G81*H81,P4)</f>
        <v>0</v>
      </c>
      <c r="L81" s="31">
        <v>0</v>
      </c>
      <c r="M81" s="24">
        <f>ROUND(G81*L81,P4)</f>
        <v>0</v>
      </c>
      <c r="N81" s="25" t="s">
        <v>1067</v>
      </c>
      <c r="O81" s="32">
        <f>M81*AA81</f>
        <v>0</v>
      </c>
      <c r="P81" s="1">
        <v>3</v>
      </c>
      <c r="AA81" s="1">
        <f>IF(P81=1,$O$3,IF(P81=2,$O$4,$O$5))</f>
        <v>0</v>
      </c>
    </row>
    <row r="82">
      <c r="A82" s="1" t="s">
        <v>165</v>
      </c>
      <c r="E82" s="27" t="s">
        <v>188</v>
      </c>
    </row>
    <row r="83" ht="25.5">
      <c r="A83" s="1" t="s">
        <v>167</v>
      </c>
      <c r="E83" s="33" t="s">
        <v>1612</v>
      </c>
    </row>
    <row r="84" ht="229.5">
      <c r="A84" s="1" t="s">
        <v>168</v>
      </c>
      <c r="E84" s="27" t="s">
        <v>1613</v>
      </c>
    </row>
    <row r="85">
      <c r="A85" s="1" t="s">
        <v>156</v>
      </c>
      <c r="C85" s="22" t="s">
        <v>1419</v>
      </c>
      <c r="E85" s="23" t="s">
        <v>1420</v>
      </c>
      <c r="L85" s="24">
        <f>SUMIFS(L86:L93,A86:A93,"P")</f>
        <v>0</v>
      </c>
      <c r="M85" s="24">
        <f>SUMIFS(M86:M93,A86:A93,"P")</f>
        <v>0</v>
      </c>
      <c r="N85" s="25"/>
    </row>
    <row r="86">
      <c r="A86" s="1" t="s">
        <v>159</v>
      </c>
      <c r="B86" s="1">
        <v>19</v>
      </c>
      <c r="C86" s="26" t="s">
        <v>1421</v>
      </c>
      <c r="D86" t="s">
        <v>157</v>
      </c>
      <c r="E86" s="27" t="s">
        <v>1422</v>
      </c>
      <c r="F86" s="28" t="s">
        <v>186</v>
      </c>
      <c r="G86" s="29">
        <v>0.28000000000000003</v>
      </c>
      <c r="H86" s="28">
        <v>0</v>
      </c>
      <c r="I86" s="30">
        <f>ROUND(G86*H86,P4)</f>
        <v>0</v>
      </c>
      <c r="L86" s="31">
        <v>0</v>
      </c>
      <c r="M86" s="24">
        <f>ROUND(G86*L86,P4)</f>
        <v>0</v>
      </c>
      <c r="N86" s="25" t="s">
        <v>1067</v>
      </c>
      <c r="O86" s="32">
        <f>M86*AA86</f>
        <v>0</v>
      </c>
      <c r="P86" s="1">
        <v>3</v>
      </c>
      <c r="AA86" s="1">
        <f>IF(P86=1,$O$3,IF(P86=2,$O$4,$O$5))</f>
        <v>0</v>
      </c>
    </row>
    <row r="87">
      <c r="A87" s="1" t="s">
        <v>165</v>
      </c>
      <c r="E87" s="27" t="s">
        <v>188</v>
      </c>
    </row>
    <row r="88" ht="25.5">
      <c r="A88" s="1" t="s">
        <v>167</v>
      </c>
      <c r="E88" s="33" t="s">
        <v>1614</v>
      </c>
    </row>
    <row r="89" ht="357">
      <c r="A89" s="1" t="s">
        <v>168</v>
      </c>
      <c r="E89" s="27" t="s">
        <v>1424</v>
      </c>
    </row>
    <row r="90">
      <c r="A90" s="1" t="s">
        <v>159</v>
      </c>
      <c r="B90" s="1">
        <v>20</v>
      </c>
      <c r="C90" s="26" t="s">
        <v>1615</v>
      </c>
      <c r="D90" t="s">
        <v>157</v>
      </c>
      <c r="E90" s="27" t="s">
        <v>1616</v>
      </c>
      <c r="F90" s="28" t="s">
        <v>186</v>
      </c>
      <c r="G90" s="29">
        <v>0.14000000000000001</v>
      </c>
      <c r="H90" s="28">
        <v>0</v>
      </c>
      <c r="I90" s="30">
        <f>ROUND(G90*H90,P4)</f>
        <v>0</v>
      </c>
      <c r="L90" s="31">
        <v>0</v>
      </c>
      <c r="M90" s="24">
        <f>ROUND(G90*L90,P4)</f>
        <v>0</v>
      </c>
      <c r="N90" s="25" t="s">
        <v>1067</v>
      </c>
      <c r="O90" s="32">
        <f>M90*AA90</f>
        <v>0</v>
      </c>
      <c r="P90" s="1">
        <v>3</v>
      </c>
      <c r="AA90" s="1">
        <f>IF(P90=1,$O$3,IF(P90=2,$O$4,$O$5))</f>
        <v>0</v>
      </c>
    </row>
    <row r="91">
      <c r="A91" s="1" t="s">
        <v>165</v>
      </c>
      <c r="E91" s="27" t="s">
        <v>188</v>
      </c>
    </row>
    <row r="92" ht="25.5">
      <c r="A92" s="1" t="s">
        <v>167</v>
      </c>
      <c r="E92" s="33" t="s">
        <v>1617</v>
      </c>
    </row>
    <row r="93" ht="38.25">
      <c r="A93" s="1" t="s">
        <v>168</v>
      </c>
      <c r="E93" s="27" t="s">
        <v>1618</v>
      </c>
    </row>
    <row r="94">
      <c r="A94" s="1" t="s">
        <v>156</v>
      </c>
      <c r="C94" s="22" t="s">
        <v>1434</v>
      </c>
      <c r="E94" s="23" t="s">
        <v>1064</v>
      </c>
      <c r="L94" s="24">
        <f>SUMIFS(L95:L122,A95:A122,"P")</f>
        <v>0</v>
      </c>
      <c r="M94" s="24">
        <f>SUMIFS(M95:M122,A95:A122,"P")</f>
        <v>0</v>
      </c>
      <c r="N94" s="25"/>
    </row>
    <row r="95">
      <c r="A95" s="1" t="s">
        <v>159</v>
      </c>
      <c r="B95" s="1">
        <v>21</v>
      </c>
      <c r="C95" s="26" t="s">
        <v>1619</v>
      </c>
      <c r="D95" t="s">
        <v>157</v>
      </c>
      <c r="E95" s="27" t="s">
        <v>1620</v>
      </c>
      <c r="F95" s="28" t="s">
        <v>342</v>
      </c>
      <c r="G95" s="29">
        <v>66.849999999999994</v>
      </c>
      <c r="H95" s="28">
        <v>0</v>
      </c>
      <c r="I95" s="30">
        <f>ROUND(G95*H95,P4)</f>
        <v>0</v>
      </c>
      <c r="L95" s="31">
        <v>0</v>
      </c>
      <c r="M95" s="24">
        <f>ROUND(G95*L95,P4)</f>
        <v>0</v>
      </c>
      <c r="N95" s="25" t="s">
        <v>1067</v>
      </c>
      <c r="O95" s="32">
        <f>M95*AA95</f>
        <v>0</v>
      </c>
      <c r="P95" s="1">
        <v>3</v>
      </c>
      <c r="AA95" s="1">
        <f>IF(P95=1,$O$3,IF(P95=2,$O$4,$O$5))</f>
        <v>0</v>
      </c>
    </row>
    <row r="96">
      <c r="A96" s="1" t="s">
        <v>165</v>
      </c>
      <c r="E96" s="27" t="s">
        <v>188</v>
      </c>
    </row>
    <row r="97" ht="25.5">
      <c r="A97" s="1" t="s">
        <v>167</v>
      </c>
      <c r="E97" s="33" t="s">
        <v>1621</v>
      </c>
    </row>
    <row r="98" ht="51">
      <c r="A98" s="1" t="s">
        <v>168</v>
      </c>
      <c r="E98" s="27" t="s">
        <v>1622</v>
      </c>
    </row>
    <row r="99">
      <c r="A99" s="1" t="s">
        <v>159</v>
      </c>
      <c r="B99" s="1">
        <v>22</v>
      </c>
      <c r="C99" s="26" t="s">
        <v>1623</v>
      </c>
      <c r="D99" t="s">
        <v>157</v>
      </c>
      <c r="E99" s="27" t="s">
        <v>1624</v>
      </c>
      <c r="F99" s="28" t="s">
        <v>342</v>
      </c>
      <c r="G99" s="29">
        <v>68.090000000000003</v>
      </c>
      <c r="H99" s="28">
        <v>0</v>
      </c>
      <c r="I99" s="30">
        <f>ROUND(G99*H99,P4)</f>
        <v>0</v>
      </c>
      <c r="L99" s="31">
        <v>0</v>
      </c>
      <c r="M99" s="24">
        <f>ROUND(G99*L99,P4)</f>
        <v>0</v>
      </c>
      <c r="N99" s="25" t="s">
        <v>1067</v>
      </c>
      <c r="O99" s="32">
        <f>M99*AA99</f>
        <v>0</v>
      </c>
      <c r="P99" s="1">
        <v>3</v>
      </c>
      <c r="AA99" s="1">
        <f>IF(P99=1,$O$3,IF(P99=2,$O$4,$O$5))</f>
        <v>0</v>
      </c>
    </row>
    <row r="100">
      <c r="A100" s="1" t="s">
        <v>165</v>
      </c>
      <c r="E100" s="27" t="s">
        <v>188</v>
      </c>
    </row>
    <row r="101" ht="25.5">
      <c r="A101" s="1" t="s">
        <v>167</v>
      </c>
      <c r="E101" s="33" t="s">
        <v>1625</v>
      </c>
    </row>
    <row r="102" ht="51">
      <c r="A102" s="1" t="s">
        <v>168</v>
      </c>
      <c r="E102" s="27" t="s">
        <v>1622</v>
      </c>
    </row>
    <row r="103">
      <c r="A103" s="1" t="s">
        <v>159</v>
      </c>
      <c r="B103" s="1">
        <v>23</v>
      </c>
      <c r="C103" s="26" t="s">
        <v>1626</v>
      </c>
      <c r="D103" t="s">
        <v>157</v>
      </c>
      <c r="E103" s="27" t="s">
        <v>1627</v>
      </c>
      <c r="F103" s="28" t="s">
        <v>342</v>
      </c>
      <c r="G103" s="29">
        <v>15.1</v>
      </c>
      <c r="H103" s="28">
        <v>0</v>
      </c>
      <c r="I103" s="30">
        <f>ROUND(G103*H103,P4)</f>
        <v>0</v>
      </c>
      <c r="L103" s="31">
        <v>0</v>
      </c>
      <c r="M103" s="24">
        <f>ROUND(G103*L103,P4)</f>
        <v>0</v>
      </c>
      <c r="N103" s="25" t="s">
        <v>1067</v>
      </c>
      <c r="O103" s="32">
        <f>M103*AA103</f>
        <v>0</v>
      </c>
      <c r="P103" s="1">
        <v>3</v>
      </c>
      <c r="AA103" s="1">
        <f>IF(P103=1,$O$3,IF(P103=2,$O$4,$O$5))</f>
        <v>0</v>
      </c>
    </row>
    <row r="104">
      <c r="A104" s="1" t="s">
        <v>165</v>
      </c>
      <c r="E104" s="27" t="s">
        <v>188</v>
      </c>
    </row>
    <row r="105" ht="25.5">
      <c r="A105" s="1" t="s">
        <v>167</v>
      </c>
      <c r="E105" s="33" t="s">
        <v>1628</v>
      </c>
    </row>
    <row r="106" ht="38.25">
      <c r="A106" s="1" t="s">
        <v>168</v>
      </c>
      <c r="E106" s="27" t="s">
        <v>1629</v>
      </c>
    </row>
    <row r="107">
      <c r="A107" s="1" t="s">
        <v>159</v>
      </c>
      <c r="B107" s="1">
        <v>24</v>
      </c>
      <c r="C107" s="26" t="s">
        <v>1630</v>
      </c>
      <c r="D107" t="s">
        <v>157</v>
      </c>
      <c r="E107" s="27" t="s">
        <v>1631</v>
      </c>
      <c r="F107" s="28" t="s">
        <v>342</v>
      </c>
      <c r="G107" s="29">
        <v>64.370000000000005</v>
      </c>
      <c r="H107" s="28">
        <v>0</v>
      </c>
      <c r="I107" s="30">
        <f>ROUND(G107*H107,P4)</f>
        <v>0</v>
      </c>
      <c r="L107" s="31">
        <v>0</v>
      </c>
      <c r="M107" s="24">
        <f>ROUND(G107*L107,P4)</f>
        <v>0</v>
      </c>
      <c r="N107" s="25" t="s">
        <v>1067</v>
      </c>
      <c r="O107" s="32">
        <f>M107*AA107</f>
        <v>0</v>
      </c>
      <c r="P107" s="1">
        <v>3</v>
      </c>
      <c r="AA107" s="1">
        <f>IF(P107=1,$O$3,IF(P107=2,$O$4,$O$5))</f>
        <v>0</v>
      </c>
    </row>
    <row r="108">
      <c r="A108" s="1" t="s">
        <v>165</v>
      </c>
      <c r="E108" s="27" t="s">
        <v>1632</v>
      </c>
    </row>
    <row r="109" ht="25.5">
      <c r="A109" s="1" t="s">
        <v>167</v>
      </c>
      <c r="E109" s="33" t="s">
        <v>1633</v>
      </c>
    </row>
    <row r="110" ht="51">
      <c r="A110" s="1" t="s">
        <v>168</v>
      </c>
      <c r="E110" s="27" t="s">
        <v>1634</v>
      </c>
    </row>
    <row r="111">
      <c r="A111" s="1" t="s">
        <v>159</v>
      </c>
      <c r="B111" s="1">
        <v>25</v>
      </c>
      <c r="C111" s="26" t="s">
        <v>1635</v>
      </c>
      <c r="D111" t="s">
        <v>157</v>
      </c>
      <c r="E111" s="27" t="s">
        <v>1636</v>
      </c>
      <c r="F111" s="28" t="s">
        <v>342</v>
      </c>
      <c r="G111" s="29">
        <v>61.899999999999999</v>
      </c>
      <c r="H111" s="28">
        <v>0</v>
      </c>
      <c r="I111" s="30">
        <f>ROUND(G111*H111,P4)</f>
        <v>0</v>
      </c>
      <c r="L111" s="31">
        <v>0</v>
      </c>
      <c r="M111" s="24">
        <f>ROUND(G111*L111,P4)</f>
        <v>0</v>
      </c>
      <c r="N111" s="25" t="s">
        <v>1067</v>
      </c>
      <c r="O111" s="32">
        <f>M111*AA111</f>
        <v>0</v>
      </c>
      <c r="P111" s="1">
        <v>3</v>
      </c>
      <c r="AA111" s="1">
        <f>IF(P111=1,$O$3,IF(P111=2,$O$4,$O$5))</f>
        <v>0</v>
      </c>
    </row>
    <row r="112">
      <c r="A112" s="1" t="s">
        <v>165</v>
      </c>
      <c r="E112" s="27" t="s">
        <v>188</v>
      </c>
    </row>
    <row r="113" ht="25.5">
      <c r="A113" s="1" t="s">
        <v>167</v>
      </c>
      <c r="E113" s="33" t="s">
        <v>1637</v>
      </c>
    </row>
    <row r="114" ht="51">
      <c r="A114" s="1" t="s">
        <v>168</v>
      </c>
      <c r="E114" s="27" t="s">
        <v>1634</v>
      </c>
    </row>
    <row r="115">
      <c r="A115" s="1" t="s">
        <v>159</v>
      </c>
      <c r="B115" s="1">
        <v>26</v>
      </c>
      <c r="C115" s="26" t="s">
        <v>1638</v>
      </c>
      <c r="D115" t="s">
        <v>157</v>
      </c>
      <c r="E115" s="27" t="s">
        <v>1639</v>
      </c>
      <c r="F115" s="28" t="s">
        <v>342</v>
      </c>
      <c r="G115" s="29">
        <v>61.899999999999999</v>
      </c>
      <c r="H115" s="28">
        <v>0</v>
      </c>
      <c r="I115" s="30">
        <f>ROUND(G115*H115,P4)</f>
        <v>0</v>
      </c>
      <c r="L115" s="31">
        <v>0</v>
      </c>
      <c r="M115" s="24">
        <f>ROUND(G115*L115,P4)</f>
        <v>0</v>
      </c>
      <c r="N115" s="25" t="s">
        <v>1067</v>
      </c>
      <c r="O115" s="32">
        <f>M115*AA115</f>
        <v>0</v>
      </c>
      <c r="P115" s="1">
        <v>3</v>
      </c>
      <c r="AA115" s="1">
        <f>IF(P115=1,$O$3,IF(P115=2,$O$4,$O$5))</f>
        <v>0</v>
      </c>
    </row>
    <row r="116">
      <c r="A116" s="1" t="s">
        <v>165</v>
      </c>
      <c r="E116" s="27" t="s">
        <v>188</v>
      </c>
    </row>
    <row r="117" ht="25.5">
      <c r="A117" s="1" t="s">
        <v>167</v>
      </c>
      <c r="E117" s="33" t="s">
        <v>1640</v>
      </c>
    </row>
    <row r="118" ht="140.25">
      <c r="A118" s="1" t="s">
        <v>168</v>
      </c>
      <c r="E118" s="27" t="s">
        <v>1641</v>
      </c>
    </row>
    <row r="119">
      <c r="A119" s="1" t="s">
        <v>159</v>
      </c>
      <c r="B119" s="1">
        <v>27</v>
      </c>
      <c r="C119" s="26" t="s">
        <v>1642</v>
      </c>
      <c r="D119" t="s">
        <v>157</v>
      </c>
      <c r="E119" s="27" t="s">
        <v>1643</v>
      </c>
      <c r="F119" s="28" t="s">
        <v>342</v>
      </c>
      <c r="G119" s="29">
        <v>64.370000000000005</v>
      </c>
      <c r="H119" s="28">
        <v>0</v>
      </c>
      <c r="I119" s="30">
        <f>ROUND(G119*H119,P4)</f>
        <v>0</v>
      </c>
      <c r="L119" s="31">
        <v>0</v>
      </c>
      <c r="M119" s="24">
        <f>ROUND(G119*L119,P4)</f>
        <v>0</v>
      </c>
      <c r="N119" s="25" t="s">
        <v>1067</v>
      </c>
      <c r="O119" s="32">
        <f>M119*AA119</f>
        <v>0</v>
      </c>
      <c r="P119" s="1">
        <v>3</v>
      </c>
      <c r="AA119" s="1">
        <f>IF(P119=1,$O$3,IF(P119=2,$O$4,$O$5))</f>
        <v>0</v>
      </c>
    </row>
    <row r="120">
      <c r="A120" s="1" t="s">
        <v>165</v>
      </c>
      <c r="E120" s="27" t="s">
        <v>188</v>
      </c>
    </row>
    <row r="121" ht="25.5">
      <c r="A121" s="1" t="s">
        <v>167</v>
      </c>
      <c r="E121" s="33" t="s">
        <v>1633</v>
      </c>
    </row>
    <row r="122" ht="140.25">
      <c r="A122" s="1" t="s">
        <v>168</v>
      </c>
      <c r="E122" s="27" t="s">
        <v>1641</v>
      </c>
    </row>
    <row r="123">
      <c r="A123" s="1" t="s">
        <v>156</v>
      </c>
      <c r="C123" s="22" t="s">
        <v>332</v>
      </c>
      <c r="E123" s="23" t="s">
        <v>1478</v>
      </c>
      <c r="L123" s="24">
        <f>SUMIFS(L124:L135,A124:A135,"P")</f>
        <v>0</v>
      </c>
      <c r="M123" s="24">
        <f>SUMIFS(M124:M135,A124:A135,"P")</f>
        <v>0</v>
      </c>
      <c r="N123" s="25"/>
    </row>
    <row r="124">
      <c r="A124" s="1" t="s">
        <v>159</v>
      </c>
      <c r="B124" s="1">
        <v>28</v>
      </c>
      <c r="C124" s="26" t="s">
        <v>1644</v>
      </c>
      <c r="D124" t="s">
        <v>157</v>
      </c>
      <c r="E124" s="27" t="s">
        <v>1645</v>
      </c>
      <c r="F124" s="28" t="s">
        <v>342</v>
      </c>
      <c r="G124" s="29">
        <v>19.41</v>
      </c>
      <c r="H124" s="28">
        <v>0</v>
      </c>
      <c r="I124" s="30">
        <f>ROUND(G124*H124,P4)</f>
        <v>0</v>
      </c>
      <c r="L124" s="31">
        <v>0</v>
      </c>
      <c r="M124" s="24">
        <f>ROUND(G124*L124,P4)</f>
        <v>0</v>
      </c>
      <c r="N124" s="25" t="s">
        <v>1067</v>
      </c>
      <c r="O124" s="32">
        <f>M124*AA124</f>
        <v>0</v>
      </c>
      <c r="P124" s="1">
        <v>3</v>
      </c>
      <c r="AA124" s="1">
        <f>IF(P124=1,$O$3,IF(P124=2,$O$4,$O$5))</f>
        <v>0</v>
      </c>
    </row>
    <row r="125">
      <c r="A125" s="1" t="s">
        <v>165</v>
      </c>
      <c r="E125" s="27" t="s">
        <v>188</v>
      </c>
    </row>
    <row r="126" ht="63.75">
      <c r="A126" s="1" t="s">
        <v>167</v>
      </c>
      <c r="E126" s="33" t="s">
        <v>1646</v>
      </c>
    </row>
    <row r="127" ht="267.75">
      <c r="A127" s="1" t="s">
        <v>168</v>
      </c>
      <c r="E127" s="27" t="s">
        <v>1647</v>
      </c>
    </row>
    <row r="128">
      <c r="A128" s="1" t="s">
        <v>159</v>
      </c>
      <c r="B128" s="1">
        <v>29</v>
      </c>
      <c r="C128" s="26" t="s">
        <v>1648</v>
      </c>
      <c r="D128" t="s">
        <v>157</v>
      </c>
      <c r="E128" s="27" t="s">
        <v>1649</v>
      </c>
      <c r="F128" s="28" t="s">
        <v>199</v>
      </c>
      <c r="G128" s="29">
        <v>8.0199999999999996</v>
      </c>
      <c r="H128" s="28">
        <v>0</v>
      </c>
      <c r="I128" s="30">
        <f>ROUND(G128*H128,P4)</f>
        <v>0</v>
      </c>
      <c r="L128" s="31">
        <v>0</v>
      </c>
      <c r="M128" s="24">
        <f>ROUND(G128*L128,P4)</f>
        <v>0</v>
      </c>
      <c r="N128" s="25" t="s">
        <v>1067</v>
      </c>
      <c r="O128" s="32">
        <f>M128*AA128</f>
        <v>0</v>
      </c>
      <c r="P128" s="1">
        <v>3</v>
      </c>
      <c r="AA128" s="1">
        <f>IF(P128=1,$O$3,IF(P128=2,$O$4,$O$5))</f>
        <v>0</v>
      </c>
    </row>
    <row r="129">
      <c r="A129" s="1" t="s">
        <v>165</v>
      </c>
      <c r="E129" s="27" t="s">
        <v>188</v>
      </c>
    </row>
    <row r="130" ht="25.5">
      <c r="A130" s="1" t="s">
        <v>167</v>
      </c>
      <c r="E130" s="33" t="s">
        <v>1650</v>
      </c>
    </row>
    <row r="131" ht="38.25">
      <c r="A131" s="1" t="s">
        <v>168</v>
      </c>
      <c r="E131" s="27" t="s">
        <v>1651</v>
      </c>
    </row>
    <row r="132">
      <c r="A132" s="1" t="s">
        <v>159</v>
      </c>
      <c r="B132" s="1">
        <v>30</v>
      </c>
      <c r="C132" s="26" t="s">
        <v>1652</v>
      </c>
      <c r="D132" t="s">
        <v>157</v>
      </c>
      <c r="E132" s="27" t="s">
        <v>1653</v>
      </c>
      <c r="F132" s="28" t="s">
        <v>163</v>
      </c>
      <c r="G132" s="29">
        <v>0.33700000000000002</v>
      </c>
      <c r="H132" s="28">
        <v>0</v>
      </c>
      <c r="I132" s="30">
        <f>ROUND(G132*H132,P4)</f>
        <v>0</v>
      </c>
      <c r="L132" s="31">
        <v>0</v>
      </c>
      <c r="M132" s="24">
        <f>ROUND(G132*L132,P4)</f>
        <v>0</v>
      </c>
      <c r="N132" s="25" t="s">
        <v>1067</v>
      </c>
      <c r="O132" s="32">
        <f>M132*AA132</f>
        <v>0</v>
      </c>
      <c r="P132" s="1">
        <v>3</v>
      </c>
      <c r="AA132" s="1">
        <f>IF(P132=1,$O$3,IF(P132=2,$O$4,$O$5))</f>
        <v>0</v>
      </c>
    </row>
    <row r="133">
      <c r="A133" s="1" t="s">
        <v>165</v>
      </c>
      <c r="E133" s="27" t="s">
        <v>188</v>
      </c>
    </row>
    <row r="134" ht="25.5">
      <c r="A134" s="1" t="s">
        <v>167</v>
      </c>
      <c r="E134" s="33" t="s">
        <v>1654</v>
      </c>
    </row>
    <row r="135" ht="102">
      <c r="A135" s="1" t="s">
        <v>168</v>
      </c>
      <c r="E135" s="27" t="s">
        <v>1655</v>
      </c>
    </row>
    <row r="136">
      <c r="A136" s="1" t="s">
        <v>156</v>
      </c>
      <c r="C136" s="22" t="s">
        <v>946</v>
      </c>
      <c r="E136" s="23" t="s">
        <v>947</v>
      </c>
      <c r="L136" s="24">
        <f>SUMIFS(L137:L144,A137:A144,"P")</f>
        <v>0</v>
      </c>
      <c r="M136" s="24">
        <f>SUMIFS(M137:M144,A137:A144,"P")</f>
        <v>0</v>
      </c>
      <c r="N136" s="25"/>
    </row>
    <row r="137" ht="25.5">
      <c r="A137" s="1" t="s">
        <v>159</v>
      </c>
      <c r="B137" s="1">
        <v>31</v>
      </c>
      <c r="C137" s="26" t="s">
        <v>160</v>
      </c>
      <c r="D137" t="s">
        <v>161</v>
      </c>
      <c r="E137" s="27" t="s">
        <v>162</v>
      </c>
      <c r="F137" s="28" t="s">
        <v>163</v>
      </c>
      <c r="G137" s="29">
        <v>16.454000000000001</v>
      </c>
      <c r="H137" s="28">
        <v>0</v>
      </c>
      <c r="I137" s="30">
        <f>ROUND(G137*H137,P4)</f>
        <v>0</v>
      </c>
      <c r="L137" s="31">
        <v>0</v>
      </c>
      <c r="M137" s="24">
        <f>ROUND(G137*L137,P4)</f>
        <v>0</v>
      </c>
      <c r="N137" s="25" t="s">
        <v>164</v>
      </c>
      <c r="O137" s="32">
        <f>M137*AA137</f>
        <v>0</v>
      </c>
      <c r="P137" s="1">
        <v>3</v>
      </c>
      <c r="AA137" s="1">
        <f>IF(P137=1,$O$3,IF(P137=2,$O$4,$O$5))</f>
        <v>0</v>
      </c>
    </row>
    <row r="138">
      <c r="A138" s="1" t="s">
        <v>165</v>
      </c>
      <c r="E138" s="27" t="s">
        <v>166</v>
      </c>
    </row>
    <row r="139" ht="25.5">
      <c r="A139" s="1" t="s">
        <v>167</v>
      </c>
      <c r="E139" s="33" t="s">
        <v>1656</v>
      </c>
    </row>
    <row r="140" ht="153">
      <c r="A140" s="1" t="s">
        <v>168</v>
      </c>
      <c r="E140" s="27" t="s">
        <v>169</v>
      </c>
    </row>
    <row r="141" ht="25.5">
      <c r="A141" s="1" t="s">
        <v>159</v>
      </c>
      <c r="B141" s="1">
        <v>32</v>
      </c>
      <c r="C141" s="26" t="s">
        <v>718</v>
      </c>
      <c r="D141" t="s">
        <v>719</v>
      </c>
      <c r="E141" s="27" t="s">
        <v>720</v>
      </c>
      <c r="F141" s="28" t="s">
        <v>163</v>
      </c>
      <c r="G141" s="29">
        <v>20.472000000000001</v>
      </c>
      <c r="H141" s="28">
        <v>0</v>
      </c>
      <c r="I141" s="30">
        <f>ROUND(G141*H141,P4)</f>
        <v>0</v>
      </c>
      <c r="L141" s="31">
        <v>0</v>
      </c>
      <c r="M141" s="24">
        <f>ROUND(G141*L141,P4)</f>
        <v>0</v>
      </c>
      <c r="N141" s="25" t="s">
        <v>164</v>
      </c>
      <c r="O141" s="32">
        <f>M141*AA141</f>
        <v>0</v>
      </c>
      <c r="P141" s="1">
        <v>3</v>
      </c>
      <c r="AA141" s="1">
        <f>IF(P141=1,$O$3,IF(P141=2,$O$4,$O$5))</f>
        <v>0</v>
      </c>
    </row>
    <row r="142">
      <c r="A142" s="1" t="s">
        <v>165</v>
      </c>
      <c r="E142" s="27" t="s">
        <v>166</v>
      </c>
    </row>
    <row r="143" ht="25.5">
      <c r="A143" s="1" t="s">
        <v>167</v>
      </c>
      <c r="E143" s="33" t="s">
        <v>1657</v>
      </c>
    </row>
    <row r="144" ht="153">
      <c r="A144" s="1" t="s">
        <v>168</v>
      </c>
      <c r="E144" s="27" t="s">
        <v>169</v>
      </c>
    </row>
  </sheetData>
  <sheetProtection sheet="1" objects="1" scenarios="1" spinCount="100000" saltValue="S8HSlaOZGJLX9NLsjrTEEDkh/JbfcLHUAi1XYzhQOXEoejUyFKmdEyUcZs2IrCClLVA8Y5g28+nWsHExSGdQvQ==" hashValue="pzTggjuBePP8IWxBPEPmjfbV/Wcvevkjpe/7ZzmQy7lpDLOx1hcTzeEo6jM58LFJMOQ+T+1PvGR4jUzPlVMzV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52</v>
      </c>
      <c r="M3" s="20">
        <f>Rekapitulace!C30</f>
        <v>0</v>
      </c>
      <c r="N3" s="6" t="s">
        <v>3</v>
      </c>
      <c r="O3">
        <v>0</v>
      </c>
      <c r="P3">
        <v>2</v>
      </c>
    </row>
    <row r="4" ht="34.01575" customHeight="1">
      <c r="A4" s="16" t="s">
        <v>137</v>
      </c>
      <c r="B4" s="17" t="s">
        <v>138</v>
      </c>
      <c r="C4" s="18" t="s">
        <v>52</v>
      </c>
      <c r="D4" s="1"/>
      <c r="E4" s="17" t="s">
        <v>53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COUNTIFS(L8:L101,"=0",A8:A101,"P")+COUNTIFS(L8:L101,"",A8:A101,"P")+SUM(Q8:Q101)</f>
        <v>0</v>
      </c>
    </row>
    <row r="8" ht="25.5">
      <c r="A8" s="1" t="s">
        <v>154</v>
      </c>
      <c r="C8" s="22" t="s">
        <v>1658</v>
      </c>
      <c r="E8" s="23" t="s">
        <v>57</v>
      </c>
      <c r="L8" s="24">
        <f>L9+L14+L67+L96</f>
        <v>0</v>
      </c>
      <c r="M8" s="24">
        <f>M9+M14+M67+M96</f>
        <v>0</v>
      </c>
      <c r="N8" s="25"/>
    </row>
    <row r="9">
      <c r="A9" s="1" t="s">
        <v>156</v>
      </c>
      <c r="C9" s="22" t="s">
        <v>157</v>
      </c>
      <c r="E9" s="23" t="s">
        <v>1307</v>
      </c>
      <c r="L9" s="24">
        <f>SUMIFS(L10:L13,A10:A13,"P")</f>
        <v>0</v>
      </c>
      <c r="M9" s="24">
        <f>SUMIFS(M10:M13,A10:A13,"P")</f>
        <v>0</v>
      </c>
      <c r="N9" s="25"/>
    </row>
    <row r="10">
      <c r="A10" s="1" t="s">
        <v>159</v>
      </c>
      <c r="B10" s="1">
        <v>1</v>
      </c>
      <c r="C10" s="26" t="s">
        <v>1569</v>
      </c>
      <c r="D10" t="s">
        <v>157</v>
      </c>
      <c r="E10" s="27" t="s">
        <v>1570</v>
      </c>
      <c r="F10" s="28" t="s">
        <v>705</v>
      </c>
      <c r="G10" s="29">
        <v>1</v>
      </c>
      <c r="H10" s="28">
        <v>0</v>
      </c>
      <c r="I10" s="30">
        <f>ROUND(G10*H10,P4)</f>
        <v>0</v>
      </c>
      <c r="L10" s="31">
        <v>0</v>
      </c>
      <c r="M10" s="24">
        <f>ROUND(G10*L10,P4)</f>
        <v>0</v>
      </c>
      <c r="N10" s="25" t="s">
        <v>1067</v>
      </c>
      <c r="O10" s="32">
        <f>M10*AA10</f>
        <v>0</v>
      </c>
      <c r="P10" s="1">
        <v>3</v>
      </c>
      <c r="AA10" s="1">
        <f>IF(P10=1,$O$3,IF(P10=2,$O$4,$O$5))</f>
        <v>0</v>
      </c>
    </row>
    <row r="11" ht="63.75">
      <c r="A11" s="1" t="s">
        <v>165</v>
      </c>
      <c r="E11" s="27" t="s">
        <v>1571</v>
      </c>
    </row>
    <row r="12" ht="25.5">
      <c r="A12" s="1" t="s">
        <v>167</v>
      </c>
      <c r="E12" s="33" t="s">
        <v>1572</v>
      </c>
    </row>
    <row r="13">
      <c r="A13" s="1" t="s">
        <v>168</v>
      </c>
      <c r="E13" s="27" t="s">
        <v>1320</v>
      </c>
    </row>
    <row r="14">
      <c r="A14" s="1" t="s">
        <v>156</v>
      </c>
      <c r="C14" s="22" t="s">
        <v>182</v>
      </c>
      <c r="E14" s="23" t="s">
        <v>183</v>
      </c>
      <c r="L14" s="24">
        <f>SUMIFS(L15:L66,A15:A66,"P")</f>
        <v>0</v>
      </c>
      <c r="M14" s="24">
        <f>SUMIFS(M15:M66,A15:A66,"P")</f>
        <v>0</v>
      </c>
      <c r="N14" s="25"/>
    </row>
    <row r="15">
      <c r="A15" s="1" t="s">
        <v>159</v>
      </c>
      <c r="B15" s="1">
        <v>2</v>
      </c>
      <c r="C15" s="26" t="s">
        <v>1333</v>
      </c>
      <c r="D15" t="s">
        <v>157</v>
      </c>
      <c r="E15" s="27" t="s">
        <v>1334</v>
      </c>
      <c r="F15" s="28" t="s">
        <v>186</v>
      </c>
      <c r="G15" s="29">
        <v>3.1899999999999999</v>
      </c>
      <c r="H15" s="28">
        <v>0</v>
      </c>
      <c r="I15" s="30">
        <f>ROUND(G15*H15,P4)</f>
        <v>0</v>
      </c>
      <c r="L15" s="31">
        <v>0</v>
      </c>
      <c r="M15" s="24">
        <f>ROUND(G15*L15,P4)</f>
        <v>0</v>
      </c>
      <c r="N15" s="25" t="s">
        <v>1067</v>
      </c>
      <c r="O15" s="32">
        <f>M15*AA15</f>
        <v>0</v>
      </c>
      <c r="P15" s="1">
        <v>3</v>
      </c>
      <c r="AA15" s="1">
        <f>IF(P15=1,$O$3,IF(P15=2,$O$4,$O$5))</f>
        <v>0</v>
      </c>
    </row>
    <row r="16">
      <c r="A16" s="1" t="s">
        <v>165</v>
      </c>
      <c r="E16" s="27" t="s">
        <v>188</v>
      </c>
    </row>
    <row r="17" ht="25.5">
      <c r="A17" s="1" t="s">
        <v>167</v>
      </c>
      <c r="E17" s="33" t="s">
        <v>1659</v>
      </c>
    </row>
    <row r="18" ht="191.25">
      <c r="A18" s="1" t="s">
        <v>168</v>
      </c>
      <c r="E18" s="27" t="s">
        <v>1336</v>
      </c>
    </row>
    <row r="19">
      <c r="A19" s="1" t="s">
        <v>159</v>
      </c>
      <c r="B19" s="1">
        <v>3</v>
      </c>
      <c r="C19" s="26" t="s">
        <v>1578</v>
      </c>
      <c r="D19" t="s">
        <v>157</v>
      </c>
      <c r="E19" s="27" t="s">
        <v>1579</v>
      </c>
      <c r="F19" s="28" t="s">
        <v>186</v>
      </c>
      <c r="G19" s="29">
        <v>2.8799999999999999</v>
      </c>
      <c r="H19" s="28">
        <v>0</v>
      </c>
      <c r="I19" s="30">
        <f>ROUND(G19*H19,P4)</f>
        <v>0</v>
      </c>
      <c r="L19" s="31">
        <v>0</v>
      </c>
      <c r="M19" s="24">
        <f>ROUND(G19*L19,P4)</f>
        <v>0</v>
      </c>
      <c r="N19" s="25" t="s">
        <v>1067</v>
      </c>
      <c r="O19" s="32">
        <f>M19*AA19</f>
        <v>0</v>
      </c>
      <c r="P19" s="1">
        <v>3</v>
      </c>
      <c r="AA19" s="1">
        <f>IF(P19=1,$O$3,IF(P19=2,$O$4,$O$5))</f>
        <v>0</v>
      </c>
    </row>
    <row r="20">
      <c r="A20" s="1" t="s">
        <v>165</v>
      </c>
      <c r="E20" s="27" t="s">
        <v>188</v>
      </c>
    </row>
    <row r="21" ht="25.5">
      <c r="A21" s="1" t="s">
        <v>167</v>
      </c>
      <c r="E21" s="33" t="s">
        <v>1660</v>
      </c>
    </row>
    <row r="22" ht="280.5">
      <c r="A22" s="1" t="s">
        <v>168</v>
      </c>
      <c r="E22" s="27" t="s">
        <v>1581</v>
      </c>
    </row>
    <row r="23">
      <c r="A23" s="1" t="s">
        <v>159</v>
      </c>
      <c r="B23" s="1">
        <v>4</v>
      </c>
      <c r="C23" s="26" t="s">
        <v>1347</v>
      </c>
      <c r="D23" t="s">
        <v>157</v>
      </c>
      <c r="E23" s="27" t="s">
        <v>1348</v>
      </c>
      <c r="F23" s="28" t="s">
        <v>342</v>
      </c>
      <c r="G23" s="29">
        <v>20.989999999999998</v>
      </c>
      <c r="H23" s="28">
        <v>0</v>
      </c>
      <c r="I23" s="30">
        <f>ROUND(G23*H23,P4)</f>
        <v>0</v>
      </c>
      <c r="L23" s="31">
        <v>0</v>
      </c>
      <c r="M23" s="24">
        <f>ROUND(G23*L23,P4)</f>
        <v>0</v>
      </c>
      <c r="N23" s="25" t="s">
        <v>1067</v>
      </c>
      <c r="O23" s="32">
        <f>M23*AA23</f>
        <v>0</v>
      </c>
      <c r="P23" s="1">
        <v>3</v>
      </c>
      <c r="AA23" s="1">
        <f>IF(P23=1,$O$3,IF(P23=2,$O$4,$O$5))</f>
        <v>0</v>
      </c>
    </row>
    <row r="24">
      <c r="A24" s="1" t="s">
        <v>165</v>
      </c>
      <c r="E24" s="27" t="s">
        <v>188</v>
      </c>
    </row>
    <row r="25" ht="25.5">
      <c r="A25" s="1" t="s">
        <v>167</v>
      </c>
      <c r="E25" s="33" t="s">
        <v>1661</v>
      </c>
    </row>
    <row r="26" ht="25.5">
      <c r="A26" s="1" t="s">
        <v>168</v>
      </c>
      <c r="E26" s="27" t="s">
        <v>1350</v>
      </c>
    </row>
    <row r="27">
      <c r="A27" s="1" t="s">
        <v>159</v>
      </c>
      <c r="B27" s="1">
        <v>5</v>
      </c>
      <c r="C27" s="26" t="s">
        <v>1583</v>
      </c>
      <c r="D27" t="s">
        <v>157</v>
      </c>
      <c r="E27" s="27" t="s">
        <v>1584</v>
      </c>
      <c r="F27" s="28" t="s">
        <v>342</v>
      </c>
      <c r="G27" s="29">
        <v>2.1499999999999999</v>
      </c>
      <c r="H27" s="28">
        <v>0</v>
      </c>
      <c r="I27" s="30">
        <f>ROUND(G27*H27,P4)</f>
        <v>0</v>
      </c>
      <c r="L27" s="31">
        <v>0</v>
      </c>
      <c r="M27" s="24">
        <f>ROUND(G27*L27,P4)</f>
        <v>0</v>
      </c>
      <c r="N27" s="25" t="s">
        <v>1067</v>
      </c>
      <c r="O27" s="32">
        <f>M27*AA27</f>
        <v>0</v>
      </c>
      <c r="P27" s="1">
        <v>3</v>
      </c>
      <c r="AA27" s="1">
        <f>IF(P27=1,$O$3,IF(P27=2,$O$4,$O$5))</f>
        <v>0</v>
      </c>
    </row>
    <row r="28">
      <c r="A28" s="1" t="s">
        <v>165</v>
      </c>
      <c r="E28" s="27" t="s">
        <v>188</v>
      </c>
    </row>
    <row r="29" ht="25.5">
      <c r="A29" s="1" t="s">
        <v>167</v>
      </c>
      <c r="E29" s="33" t="s">
        <v>1662</v>
      </c>
    </row>
    <row r="30" ht="38.25">
      <c r="A30" s="1" t="s">
        <v>168</v>
      </c>
      <c r="E30" s="27" t="s">
        <v>1586</v>
      </c>
    </row>
    <row r="31">
      <c r="A31" s="1" t="s">
        <v>159</v>
      </c>
      <c r="B31" s="1">
        <v>6</v>
      </c>
      <c r="C31" s="26" t="s">
        <v>1587</v>
      </c>
      <c r="D31" t="s">
        <v>157</v>
      </c>
      <c r="E31" s="27" t="s">
        <v>1588</v>
      </c>
      <c r="F31" s="28" t="s">
        <v>342</v>
      </c>
      <c r="G31" s="29">
        <v>2.1499999999999999</v>
      </c>
      <c r="H31" s="28">
        <v>0</v>
      </c>
      <c r="I31" s="30">
        <f>ROUND(G31*H31,P4)</f>
        <v>0</v>
      </c>
      <c r="L31" s="31">
        <v>0</v>
      </c>
      <c r="M31" s="24">
        <f>ROUND(G31*L31,P4)</f>
        <v>0</v>
      </c>
      <c r="N31" s="25" t="s">
        <v>1067</v>
      </c>
      <c r="O31" s="32">
        <f>M31*AA31</f>
        <v>0</v>
      </c>
      <c r="P31" s="1">
        <v>3</v>
      </c>
      <c r="AA31" s="1">
        <f>IF(P31=1,$O$3,IF(P31=2,$O$4,$O$5))</f>
        <v>0</v>
      </c>
    </row>
    <row r="32">
      <c r="A32" s="1" t="s">
        <v>165</v>
      </c>
      <c r="E32" s="27" t="s">
        <v>188</v>
      </c>
    </row>
    <row r="33" ht="25.5">
      <c r="A33" s="1" t="s">
        <v>167</v>
      </c>
      <c r="E33" s="33" t="s">
        <v>1662</v>
      </c>
    </row>
    <row r="34" ht="25.5">
      <c r="A34" s="1" t="s">
        <v>168</v>
      </c>
      <c r="E34" s="27" t="s">
        <v>1589</v>
      </c>
    </row>
    <row r="35">
      <c r="A35" s="1" t="s">
        <v>159</v>
      </c>
      <c r="B35" s="1">
        <v>7</v>
      </c>
      <c r="C35" s="26" t="s">
        <v>1363</v>
      </c>
      <c r="D35" t="s">
        <v>157</v>
      </c>
      <c r="E35" s="27" t="s">
        <v>1364</v>
      </c>
      <c r="F35" s="28" t="s">
        <v>342</v>
      </c>
      <c r="G35" s="29">
        <v>2.1499999999999999</v>
      </c>
      <c r="H35" s="28">
        <v>0</v>
      </c>
      <c r="I35" s="30">
        <f>ROUND(G35*H35,P4)</f>
        <v>0</v>
      </c>
      <c r="L35" s="31">
        <v>0</v>
      </c>
      <c r="M35" s="24">
        <f>ROUND(G35*L35,P4)</f>
        <v>0</v>
      </c>
      <c r="N35" s="25" t="s">
        <v>1067</v>
      </c>
      <c r="O35" s="32">
        <f>M35*AA35</f>
        <v>0</v>
      </c>
      <c r="P35" s="1">
        <v>3</v>
      </c>
      <c r="AA35" s="1">
        <f>IF(P35=1,$O$3,IF(P35=2,$O$4,$O$5))</f>
        <v>0</v>
      </c>
    </row>
    <row r="36">
      <c r="A36" s="1" t="s">
        <v>165</v>
      </c>
      <c r="E36" s="27" t="s">
        <v>188</v>
      </c>
    </row>
    <row r="37" ht="25.5">
      <c r="A37" s="1" t="s">
        <v>167</v>
      </c>
      <c r="E37" s="33" t="s">
        <v>1662</v>
      </c>
    </row>
    <row r="38" ht="38.25">
      <c r="A38" s="1" t="s">
        <v>168</v>
      </c>
      <c r="E38" s="27" t="s">
        <v>1365</v>
      </c>
    </row>
    <row r="39">
      <c r="A39" s="1" t="s">
        <v>159</v>
      </c>
      <c r="B39" s="1">
        <v>8</v>
      </c>
      <c r="C39" s="26" t="s">
        <v>1366</v>
      </c>
      <c r="D39" t="s">
        <v>157</v>
      </c>
      <c r="E39" s="27" t="s">
        <v>1367</v>
      </c>
      <c r="F39" s="28" t="s">
        <v>342</v>
      </c>
      <c r="G39" s="29">
        <v>2.1499999999999999</v>
      </c>
      <c r="H39" s="28">
        <v>0</v>
      </c>
      <c r="I39" s="30">
        <f>ROUND(G39*H39,P4)</f>
        <v>0</v>
      </c>
      <c r="L39" s="31">
        <v>0</v>
      </c>
      <c r="M39" s="24">
        <f>ROUND(G39*L39,P4)</f>
        <v>0</v>
      </c>
      <c r="N39" s="25" t="s">
        <v>1067</v>
      </c>
      <c r="O39" s="32">
        <f>M39*AA39</f>
        <v>0</v>
      </c>
      <c r="P39" s="1">
        <v>3</v>
      </c>
      <c r="AA39" s="1">
        <f>IF(P39=1,$O$3,IF(P39=2,$O$4,$O$5))</f>
        <v>0</v>
      </c>
    </row>
    <row r="40">
      <c r="A40" s="1" t="s">
        <v>165</v>
      </c>
      <c r="E40" s="27" t="s">
        <v>188</v>
      </c>
    </row>
    <row r="41" ht="25.5">
      <c r="A41" s="1" t="s">
        <v>167</v>
      </c>
      <c r="E41" s="33" t="s">
        <v>1662</v>
      </c>
    </row>
    <row r="42" ht="25.5">
      <c r="A42" s="1" t="s">
        <v>168</v>
      </c>
      <c r="E42" s="27" t="s">
        <v>1369</v>
      </c>
    </row>
    <row r="43">
      <c r="A43" s="1" t="s">
        <v>159</v>
      </c>
      <c r="B43" s="1">
        <v>9</v>
      </c>
      <c r="C43" s="26" t="s">
        <v>1370</v>
      </c>
      <c r="D43" t="s">
        <v>157</v>
      </c>
      <c r="E43" s="27" t="s">
        <v>1371</v>
      </c>
      <c r="F43" s="28" t="s">
        <v>186</v>
      </c>
      <c r="G43" s="29">
        <v>0.108</v>
      </c>
      <c r="H43" s="28">
        <v>0</v>
      </c>
      <c r="I43" s="30">
        <f>ROUND(G43*H43,P4)</f>
        <v>0</v>
      </c>
      <c r="L43" s="31">
        <v>0</v>
      </c>
      <c r="M43" s="24">
        <f>ROUND(G43*L43,P4)</f>
        <v>0</v>
      </c>
      <c r="N43" s="25" t="s">
        <v>1067</v>
      </c>
      <c r="O43" s="32">
        <f>M43*AA43</f>
        <v>0</v>
      </c>
      <c r="P43" s="1">
        <v>3</v>
      </c>
      <c r="AA43" s="1">
        <f>IF(P43=1,$O$3,IF(P43=2,$O$4,$O$5))</f>
        <v>0</v>
      </c>
    </row>
    <row r="44">
      <c r="A44" s="1" t="s">
        <v>165</v>
      </c>
      <c r="E44" s="27" t="s">
        <v>188</v>
      </c>
    </row>
    <row r="45" ht="25.5">
      <c r="A45" s="1" t="s">
        <v>167</v>
      </c>
      <c r="E45" s="33" t="s">
        <v>1663</v>
      </c>
    </row>
    <row r="46" ht="38.25">
      <c r="A46" s="1" t="s">
        <v>168</v>
      </c>
      <c r="E46" s="27" t="s">
        <v>1373</v>
      </c>
    </row>
    <row r="47">
      <c r="A47" s="1" t="s">
        <v>159</v>
      </c>
      <c r="B47" s="1">
        <v>10</v>
      </c>
      <c r="C47" s="26" t="s">
        <v>1374</v>
      </c>
      <c r="D47" t="s">
        <v>157</v>
      </c>
      <c r="E47" s="27" t="s">
        <v>1375</v>
      </c>
      <c r="F47" s="28" t="s">
        <v>186</v>
      </c>
      <c r="G47" s="29">
        <v>3.1899999999999999</v>
      </c>
      <c r="H47" s="28">
        <v>0</v>
      </c>
      <c r="I47" s="30">
        <f>ROUND(G47*H47,P4)</f>
        <v>0</v>
      </c>
      <c r="L47" s="31">
        <v>0</v>
      </c>
      <c r="M47" s="24">
        <f>ROUND(G47*L47,P4)</f>
        <v>0</v>
      </c>
      <c r="N47" s="25" t="s">
        <v>1067</v>
      </c>
      <c r="O47" s="32">
        <f>M47*AA47</f>
        <v>0</v>
      </c>
      <c r="P47" s="1">
        <v>3</v>
      </c>
      <c r="AA47" s="1">
        <f>IF(P47=1,$O$3,IF(P47=2,$O$4,$O$5))</f>
        <v>0</v>
      </c>
    </row>
    <row r="48">
      <c r="A48" s="1" t="s">
        <v>165</v>
      </c>
      <c r="E48" s="27" t="s">
        <v>188</v>
      </c>
    </row>
    <row r="49" ht="25.5">
      <c r="A49" s="1" t="s">
        <v>167</v>
      </c>
      <c r="E49" s="33" t="s">
        <v>1664</v>
      </c>
    </row>
    <row r="50" ht="38.25">
      <c r="A50" s="1" t="s">
        <v>168</v>
      </c>
      <c r="E50" s="27" t="s">
        <v>1377</v>
      </c>
    </row>
    <row r="51" ht="25.5">
      <c r="A51" s="1" t="s">
        <v>159</v>
      </c>
      <c r="B51" s="1">
        <v>11</v>
      </c>
      <c r="C51" s="26" t="s">
        <v>1596</v>
      </c>
      <c r="D51" t="s">
        <v>157</v>
      </c>
      <c r="E51" s="27" t="s">
        <v>1597</v>
      </c>
      <c r="F51" s="28" t="s">
        <v>186</v>
      </c>
      <c r="G51" s="29">
        <v>5.21</v>
      </c>
      <c r="H51" s="28">
        <v>0</v>
      </c>
      <c r="I51" s="30">
        <f>ROUND(G51*H51,P4)</f>
        <v>0</v>
      </c>
      <c r="L51" s="31">
        <v>0</v>
      </c>
      <c r="M51" s="24">
        <f>ROUND(G51*L51,P4)</f>
        <v>0</v>
      </c>
      <c r="N51" s="25" t="s">
        <v>406</v>
      </c>
      <c r="O51" s="32">
        <f>M51*AA51</f>
        <v>0</v>
      </c>
      <c r="P51" s="1">
        <v>3</v>
      </c>
      <c r="AA51" s="1">
        <f>IF(P51=1,$O$3,IF(P51=2,$O$4,$O$5))</f>
        <v>0</v>
      </c>
    </row>
    <row r="52">
      <c r="A52" s="1" t="s">
        <v>165</v>
      </c>
      <c r="E52" s="27" t="s">
        <v>188</v>
      </c>
    </row>
    <row r="53" ht="38.25">
      <c r="A53" s="1" t="s">
        <v>167</v>
      </c>
      <c r="E53" s="33" t="s">
        <v>1665</v>
      </c>
    </row>
    <row r="54" ht="38.25">
      <c r="A54" s="1" t="s">
        <v>168</v>
      </c>
      <c r="E54" s="27" t="s">
        <v>1595</v>
      </c>
    </row>
    <row r="55">
      <c r="A55" s="1" t="s">
        <v>159</v>
      </c>
      <c r="B55" s="1">
        <v>12</v>
      </c>
      <c r="C55" s="26" t="s">
        <v>1378</v>
      </c>
      <c r="D55" t="s">
        <v>157</v>
      </c>
      <c r="E55" s="27" t="s">
        <v>1599</v>
      </c>
      <c r="F55" s="28" t="s">
        <v>186</v>
      </c>
      <c r="G55" s="29">
        <v>3.1899999999999999</v>
      </c>
      <c r="H55" s="28">
        <v>0</v>
      </c>
      <c r="I55" s="30">
        <f>ROUND(G55*H55,P4)</f>
        <v>0</v>
      </c>
      <c r="L55" s="31">
        <v>0</v>
      </c>
      <c r="M55" s="24">
        <f>ROUND(G55*L55,P4)</f>
        <v>0</v>
      </c>
      <c r="N55" s="25" t="s">
        <v>406</v>
      </c>
      <c r="O55" s="32">
        <f>M55*AA55</f>
        <v>0</v>
      </c>
      <c r="P55" s="1">
        <v>3</v>
      </c>
      <c r="AA55" s="1">
        <f>IF(P55=1,$O$3,IF(P55=2,$O$4,$O$5))</f>
        <v>0</v>
      </c>
    </row>
    <row r="56" ht="25.5">
      <c r="A56" s="1" t="s">
        <v>165</v>
      </c>
      <c r="E56" s="27" t="s">
        <v>1384</v>
      </c>
    </row>
    <row r="57" ht="25.5">
      <c r="A57" s="1" t="s">
        <v>167</v>
      </c>
      <c r="E57" s="33" t="s">
        <v>1600</v>
      </c>
    </row>
    <row r="58" ht="25.5">
      <c r="A58" s="1" t="s">
        <v>168</v>
      </c>
      <c r="E58" s="27" t="s">
        <v>1381</v>
      </c>
    </row>
    <row r="59">
      <c r="A59" s="1" t="s">
        <v>159</v>
      </c>
      <c r="B59" s="1">
        <v>13</v>
      </c>
      <c r="C59" s="26" t="s">
        <v>1391</v>
      </c>
      <c r="D59" t="s">
        <v>157</v>
      </c>
      <c r="E59" s="27" t="s">
        <v>1392</v>
      </c>
      <c r="F59" s="28" t="s">
        <v>186</v>
      </c>
      <c r="G59" s="29">
        <v>0.32300000000000001</v>
      </c>
      <c r="H59" s="28">
        <v>0</v>
      </c>
      <c r="I59" s="30">
        <f>ROUND(G59*H59,P4)</f>
        <v>0</v>
      </c>
      <c r="L59" s="31">
        <v>0</v>
      </c>
      <c r="M59" s="24">
        <f>ROUND(G59*L59,P4)</f>
        <v>0</v>
      </c>
      <c r="N59" s="25" t="s">
        <v>406</v>
      </c>
      <c r="O59" s="32">
        <f>M59*AA59</f>
        <v>0</v>
      </c>
      <c r="P59" s="1">
        <v>3</v>
      </c>
      <c r="AA59" s="1">
        <f>IF(P59=1,$O$3,IF(P59=2,$O$4,$O$5))</f>
        <v>0</v>
      </c>
    </row>
    <row r="60">
      <c r="A60" s="1" t="s">
        <v>165</v>
      </c>
      <c r="E60" s="27" t="s">
        <v>188</v>
      </c>
    </row>
    <row r="61" ht="25.5">
      <c r="A61" s="1" t="s">
        <v>167</v>
      </c>
      <c r="E61" s="33" t="s">
        <v>1666</v>
      </c>
    </row>
    <row r="62" ht="306">
      <c r="A62" s="1" t="s">
        <v>168</v>
      </c>
      <c r="E62" s="27" t="s">
        <v>1394</v>
      </c>
    </row>
    <row r="63">
      <c r="A63" s="1" t="s">
        <v>159</v>
      </c>
      <c r="B63" s="1">
        <v>14</v>
      </c>
      <c r="C63" s="26" t="s">
        <v>1395</v>
      </c>
      <c r="D63" t="s">
        <v>157</v>
      </c>
      <c r="E63" s="27" t="s">
        <v>1396</v>
      </c>
      <c r="F63" s="28" t="s">
        <v>186</v>
      </c>
      <c r="G63" s="29">
        <v>5.21</v>
      </c>
      <c r="H63" s="28">
        <v>0</v>
      </c>
      <c r="I63" s="30">
        <f>ROUND(G63*H63,P4)</f>
        <v>0</v>
      </c>
      <c r="L63" s="31">
        <v>0</v>
      </c>
      <c r="M63" s="24">
        <f>ROUND(G63*L63,P4)</f>
        <v>0</v>
      </c>
      <c r="N63" s="25" t="s">
        <v>406</v>
      </c>
      <c r="O63" s="32">
        <f>M63*AA63</f>
        <v>0</v>
      </c>
      <c r="P63" s="1">
        <v>3</v>
      </c>
      <c r="AA63" s="1">
        <f>IF(P63=1,$O$3,IF(P63=2,$O$4,$O$5))</f>
        <v>0</v>
      </c>
    </row>
    <row r="64">
      <c r="A64" s="1" t="s">
        <v>165</v>
      </c>
      <c r="E64" s="27" t="s">
        <v>1602</v>
      </c>
    </row>
    <row r="65" ht="25.5">
      <c r="A65" s="1" t="s">
        <v>167</v>
      </c>
      <c r="E65" s="33" t="s">
        <v>1667</v>
      </c>
    </row>
    <row r="66" ht="306">
      <c r="A66" s="1" t="s">
        <v>168</v>
      </c>
      <c r="E66" s="27" t="s">
        <v>1604</v>
      </c>
    </row>
    <row r="67">
      <c r="A67" s="1" t="s">
        <v>156</v>
      </c>
      <c r="C67" s="22" t="s">
        <v>1434</v>
      </c>
      <c r="E67" s="23" t="s">
        <v>1064</v>
      </c>
      <c r="L67" s="24">
        <f>SUMIFS(L68:L95,A68:A95,"P")</f>
        <v>0</v>
      </c>
      <c r="M67" s="24">
        <f>SUMIFS(M68:M95,A68:A95,"P")</f>
        <v>0</v>
      </c>
      <c r="N67" s="25"/>
    </row>
    <row r="68">
      <c r="A68" s="1" t="s">
        <v>159</v>
      </c>
      <c r="B68" s="1">
        <v>15</v>
      </c>
      <c r="C68" s="26" t="s">
        <v>1619</v>
      </c>
      <c r="D68" t="s">
        <v>157</v>
      </c>
      <c r="E68" s="27" t="s">
        <v>1620</v>
      </c>
      <c r="F68" s="28" t="s">
        <v>342</v>
      </c>
      <c r="G68" s="29">
        <v>20.609999999999999</v>
      </c>
      <c r="H68" s="28">
        <v>0</v>
      </c>
      <c r="I68" s="30">
        <f>ROUND(G68*H68,P4)</f>
        <v>0</v>
      </c>
      <c r="L68" s="31">
        <v>0</v>
      </c>
      <c r="M68" s="24">
        <f>ROUND(G68*L68,P4)</f>
        <v>0</v>
      </c>
      <c r="N68" s="25" t="s">
        <v>1067</v>
      </c>
      <c r="O68" s="32">
        <f>M68*AA68</f>
        <v>0</v>
      </c>
      <c r="P68" s="1">
        <v>3</v>
      </c>
      <c r="AA68" s="1">
        <f>IF(P68=1,$O$3,IF(P68=2,$O$4,$O$5))</f>
        <v>0</v>
      </c>
    </row>
    <row r="69">
      <c r="A69" s="1" t="s">
        <v>165</v>
      </c>
      <c r="E69" s="27" t="s">
        <v>188</v>
      </c>
    </row>
    <row r="70" ht="25.5">
      <c r="A70" s="1" t="s">
        <v>167</v>
      </c>
      <c r="E70" s="33" t="s">
        <v>1668</v>
      </c>
    </row>
    <row r="71" ht="51">
      <c r="A71" s="1" t="s">
        <v>168</v>
      </c>
      <c r="E71" s="27" t="s">
        <v>1622</v>
      </c>
    </row>
    <row r="72">
      <c r="A72" s="1" t="s">
        <v>159</v>
      </c>
      <c r="B72" s="1">
        <v>16</v>
      </c>
      <c r="C72" s="26" t="s">
        <v>1623</v>
      </c>
      <c r="D72" t="s">
        <v>157</v>
      </c>
      <c r="E72" s="27" t="s">
        <v>1624</v>
      </c>
      <c r="F72" s="28" t="s">
        <v>342</v>
      </c>
      <c r="G72" s="29">
        <v>20.989999999999998</v>
      </c>
      <c r="H72" s="28">
        <v>0</v>
      </c>
      <c r="I72" s="30">
        <f>ROUND(G72*H72,P4)</f>
        <v>0</v>
      </c>
      <c r="L72" s="31">
        <v>0</v>
      </c>
      <c r="M72" s="24">
        <f>ROUND(G72*L72,P4)</f>
        <v>0</v>
      </c>
      <c r="N72" s="25" t="s">
        <v>1067</v>
      </c>
      <c r="O72" s="32">
        <f>M72*AA72</f>
        <v>0</v>
      </c>
      <c r="P72" s="1">
        <v>3</v>
      </c>
      <c r="AA72" s="1">
        <f>IF(P72=1,$O$3,IF(P72=2,$O$4,$O$5))</f>
        <v>0</v>
      </c>
    </row>
    <row r="73">
      <c r="A73" s="1" t="s">
        <v>165</v>
      </c>
      <c r="E73" s="27" t="s">
        <v>188</v>
      </c>
    </row>
    <row r="74" ht="25.5">
      <c r="A74" s="1" t="s">
        <v>167</v>
      </c>
      <c r="E74" s="33" t="s">
        <v>1669</v>
      </c>
    </row>
    <row r="75" ht="51">
      <c r="A75" s="1" t="s">
        <v>168</v>
      </c>
      <c r="E75" s="27" t="s">
        <v>1622</v>
      </c>
    </row>
    <row r="76">
      <c r="A76" s="1" t="s">
        <v>159</v>
      </c>
      <c r="B76" s="1">
        <v>17</v>
      </c>
      <c r="C76" s="26" t="s">
        <v>1626</v>
      </c>
      <c r="D76" t="s">
        <v>157</v>
      </c>
      <c r="E76" s="27" t="s">
        <v>1627</v>
      </c>
      <c r="F76" s="28" t="s">
        <v>342</v>
      </c>
      <c r="G76" s="29">
        <v>5.2699999999999996</v>
      </c>
      <c r="H76" s="28">
        <v>0</v>
      </c>
      <c r="I76" s="30">
        <f>ROUND(G76*H76,P4)</f>
        <v>0</v>
      </c>
      <c r="L76" s="31">
        <v>0</v>
      </c>
      <c r="M76" s="24">
        <f>ROUND(G76*L76,P4)</f>
        <v>0</v>
      </c>
      <c r="N76" s="25" t="s">
        <v>1067</v>
      </c>
      <c r="O76" s="32">
        <f>M76*AA76</f>
        <v>0</v>
      </c>
      <c r="P76" s="1">
        <v>3</v>
      </c>
      <c r="AA76" s="1">
        <f>IF(P76=1,$O$3,IF(P76=2,$O$4,$O$5))</f>
        <v>0</v>
      </c>
    </row>
    <row r="77">
      <c r="A77" s="1" t="s">
        <v>165</v>
      </c>
      <c r="E77" s="27" t="s">
        <v>188</v>
      </c>
    </row>
    <row r="78" ht="25.5">
      <c r="A78" s="1" t="s">
        <v>167</v>
      </c>
      <c r="E78" s="33" t="s">
        <v>1670</v>
      </c>
    </row>
    <row r="79" ht="38.25">
      <c r="A79" s="1" t="s">
        <v>168</v>
      </c>
      <c r="E79" s="27" t="s">
        <v>1629</v>
      </c>
    </row>
    <row r="80">
      <c r="A80" s="1" t="s">
        <v>159</v>
      </c>
      <c r="B80" s="1">
        <v>18</v>
      </c>
      <c r="C80" s="26" t="s">
        <v>1630</v>
      </c>
      <c r="D80" t="s">
        <v>157</v>
      </c>
      <c r="E80" s="27" t="s">
        <v>1631</v>
      </c>
      <c r="F80" s="28" t="s">
        <v>342</v>
      </c>
      <c r="G80" s="29">
        <v>19.850000000000001</v>
      </c>
      <c r="H80" s="28">
        <v>0</v>
      </c>
      <c r="I80" s="30">
        <f>ROUND(G80*H80,P4)</f>
        <v>0</v>
      </c>
      <c r="L80" s="31">
        <v>0</v>
      </c>
      <c r="M80" s="24">
        <f>ROUND(G80*L80,P4)</f>
        <v>0</v>
      </c>
      <c r="N80" s="25" t="s">
        <v>1067</v>
      </c>
      <c r="O80" s="32">
        <f>M80*AA80</f>
        <v>0</v>
      </c>
      <c r="P80" s="1">
        <v>3</v>
      </c>
      <c r="AA80" s="1">
        <f>IF(P80=1,$O$3,IF(P80=2,$O$4,$O$5))</f>
        <v>0</v>
      </c>
    </row>
    <row r="81">
      <c r="A81" s="1" t="s">
        <v>165</v>
      </c>
      <c r="E81" s="27" t="s">
        <v>1632</v>
      </c>
    </row>
    <row r="82" ht="25.5">
      <c r="A82" s="1" t="s">
        <v>167</v>
      </c>
      <c r="E82" s="33" t="s">
        <v>1671</v>
      </c>
    </row>
    <row r="83" ht="51">
      <c r="A83" s="1" t="s">
        <v>168</v>
      </c>
      <c r="E83" s="27" t="s">
        <v>1634</v>
      </c>
    </row>
    <row r="84">
      <c r="A84" s="1" t="s">
        <v>159</v>
      </c>
      <c r="B84" s="1">
        <v>19</v>
      </c>
      <c r="C84" s="26" t="s">
        <v>1635</v>
      </c>
      <c r="D84" t="s">
        <v>157</v>
      </c>
      <c r="E84" s="27" t="s">
        <v>1636</v>
      </c>
      <c r="F84" s="28" t="s">
        <v>342</v>
      </c>
      <c r="G84" s="29">
        <v>19.079999999999998</v>
      </c>
      <c r="H84" s="28">
        <v>0</v>
      </c>
      <c r="I84" s="30">
        <f>ROUND(G84*H84,P4)</f>
        <v>0</v>
      </c>
      <c r="L84" s="31">
        <v>0</v>
      </c>
      <c r="M84" s="24">
        <f>ROUND(G84*L84,P4)</f>
        <v>0</v>
      </c>
      <c r="N84" s="25" t="s">
        <v>1067</v>
      </c>
      <c r="O84" s="32">
        <f>M84*AA84</f>
        <v>0</v>
      </c>
      <c r="P84" s="1">
        <v>3</v>
      </c>
      <c r="AA84" s="1">
        <f>IF(P84=1,$O$3,IF(P84=2,$O$4,$O$5))</f>
        <v>0</v>
      </c>
    </row>
    <row r="85">
      <c r="A85" s="1" t="s">
        <v>165</v>
      </c>
      <c r="E85" s="27" t="s">
        <v>188</v>
      </c>
    </row>
    <row r="86" ht="25.5">
      <c r="A86" s="1" t="s">
        <v>167</v>
      </c>
      <c r="E86" s="33" t="s">
        <v>1672</v>
      </c>
    </row>
    <row r="87" ht="51">
      <c r="A87" s="1" t="s">
        <v>168</v>
      </c>
      <c r="E87" s="27" t="s">
        <v>1634</v>
      </c>
    </row>
    <row r="88">
      <c r="A88" s="1" t="s">
        <v>159</v>
      </c>
      <c r="B88" s="1">
        <v>20</v>
      </c>
      <c r="C88" s="26" t="s">
        <v>1638</v>
      </c>
      <c r="D88" t="s">
        <v>157</v>
      </c>
      <c r="E88" s="27" t="s">
        <v>1639</v>
      </c>
      <c r="F88" s="28" t="s">
        <v>342</v>
      </c>
      <c r="G88" s="29">
        <v>19.079999999999998</v>
      </c>
      <c r="H88" s="28">
        <v>0</v>
      </c>
      <c r="I88" s="30">
        <f>ROUND(G88*H88,P4)</f>
        <v>0</v>
      </c>
      <c r="L88" s="31">
        <v>0</v>
      </c>
      <c r="M88" s="24">
        <f>ROUND(G88*L88,P4)</f>
        <v>0</v>
      </c>
      <c r="N88" s="25" t="s">
        <v>1067</v>
      </c>
      <c r="O88" s="32">
        <f>M88*AA88</f>
        <v>0</v>
      </c>
      <c r="P88" s="1">
        <v>3</v>
      </c>
      <c r="AA88" s="1">
        <f>IF(P88=1,$O$3,IF(P88=2,$O$4,$O$5))</f>
        <v>0</v>
      </c>
    </row>
    <row r="89">
      <c r="A89" s="1" t="s">
        <v>165</v>
      </c>
      <c r="E89" s="27" t="s">
        <v>188</v>
      </c>
    </row>
    <row r="90" ht="25.5">
      <c r="A90" s="1" t="s">
        <v>167</v>
      </c>
      <c r="E90" s="33" t="s">
        <v>1673</v>
      </c>
    </row>
    <row r="91" ht="140.25">
      <c r="A91" s="1" t="s">
        <v>168</v>
      </c>
      <c r="E91" s="27" t="s">
        <v>1641</v>
      </c>
    </row>
    <row r="92">
      <c r="A92" s="1" t="s">
        <v>159</v>
      </c>
      <c r="B92" s="1">
        <v>21</v>
      </c>
      <c r="C92" s="26" t="s">
        <v>1642</v>
      </c>
      <c r="D92" t="s">
        <v>157</v>
      </c>
      <c r="E92" s="27" t="s">
        <v>1643</v>
      </c>
      <c r="F92" s="28" t="s">
        <v>342</v>
      </c>
      <c r="G92" s="29">
        <v>19.850000000000001</v>
      </c>
      <c r="H92" s="28">
        <v>0</v>
      </c>
      <c r="I92" s="30">
        <f>ROUND(G92*H92,P4)</f>
        <v>0</v>
      </c>
      <c r="L92" s="31">
        <v>0</v>
      </c>
      <c r="M92" s="24">
        <f>ROUND(G92*L92,P4)</f>
        <v>0</v>
      </c>
      <c r="N92" s="25" t="s">
        <v>1067</v>
      </c>
      <c r="O92" s="32">
        <f>M92*AA92</f>
        <v>0</v>
      </c>
      <c r="P92" s="1">
        <v>3</v>
      </c>
      <c r="AA92" s="1">
        <f>IF(P92=1,$O$3,IF(P92=2,$O$4,$O$5))</f>
        <v>0</v>
      </c>
    </row>
    <row r="93">
      <c r="A93" s="1" t="s">
        <v>165</v>
      </c>
      <c r="E93" s="27" t="s">
        <v>188</v>
      </c>
    </row>
    <row r="94" ht="25.5">
      <c r="A94" s="1" t="s">
        <v>167</v>
      </c>
      <c r="E94" s="33" t="s">
        <v>1671</v>
      </c>
    </row>
    <row r="95" ht="140.25">
      <c r="A95" s="1" t="s">
        <v>168</v>
      </c>
      <c r="E95" s="27" t="s">
        <v>1641</v>
      </c>
    </row>
    <row r="96">
      <c r="A96" s="1" t="s">
        <v>156</v>
      </c>
      <c r="C96" s="22" t="s">
        <v>946</v>
      </c>
      <c r="E96" s="23" t="s">
        <v>947</v>
      </c>
      <c r="L96" s="24">
        <f>SUMIFS(L97:L100,A97:A100,"P")</f>
        <v>0</v>
      </c>
      <c r="M96" s="24">
        <f>SUMIFS(M97:M100,A97:A100,"P")</f>
        <v>0</v>
      </c>
      <c r="N96" s="25"/>
    </row>
    <row r="97" ht="25.5">
      <c r="A97" s="1" t="s">
        <v>159</v>
      </c>
      <c r="B97" s="1">
        <v>22</v>
      </c>
      <c r="C97" s="26" t="s">
        <v>160</v>
      </c>
      <c r="D97" t="s">
        <v>161</v>
      </c>
      <c r="E97" s="27" t="s">
        <v>162</v>
      </c>
      <c r="F97" s="28" t="s">
        <v>163</v>
      </c>
      <c r="G97" s="29">
        <v>9.8989999999999991</v>
      </c>
      <c r="H97" s="28">
        <v>0</v>
      </c>
      <c r="I97" s="30">
        <f>ROUND(G97*H97,P4)</f>
        <v>0</v>
      </c>
      <c r="L97" s="31">
        <v>0</v>
      </c>
      <c r="M97" s="24">
        <f>ROUND(G97*L97,P4)</f>
        <v>0</v>
      </c>
      <c r="N97" s="25" t="s">
        <v>164</v>
      </c>
      <c r="O97" s="32">
        <f>M97*AA97</f>
        <v>0</v>
      </c>
      <c r="P97" s="1">
        <v>3</v>
      </c>
      <c r="AA97" s="1">
        <f>IF(P97=1,$O$3,IF(P97=2,$O$4,$O$5))</f>
        <v>0</v>
      </c>
    </row>
    <row r="98">
      <c r="A98" s="1" t="s">
        <v>165</v>
      </c>
      <c r="E98" s="27" t="s">
        <v>166</v>
      </c>
    </row>
    <row r="99" ht="25.5">
      <c r="A99" s="1" t="s">
        <v>167</v>
      </c>
      <c r="E99" s="33" t="s">
        <v>1674</v>
      </c>
    </row>
    <row r="100" ht="153">
      <c r="A100" s="1" t="s">
        <v>168</v>
      </c>
      <c r="E100" s="27" t="s">
        <v>169</v>
      </c>
    </row>
  </sheetData>
  <sheetProtection sheet="1" objects="1" scenarios="1" spinCount="100000" saltValue="V3fCTfvo1y8MpQ1070n0frzkLdxZ5cJpZREjfTqbVxnidBfK82/btDymWJ35JqmorkQ5fqsa4Z0sa2GI74QnSA==" hashValue="Pte+fjbCCs0iyyLqJiNib7m7faSu+ksAbC0AeQj0+9zgx9uGIGaNkYMVKedzkQZJwXNFc+09lMaSAllPVcwfu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COUNTIFS(L8:L242,"=0",A8:A242,"P")+COUNTIFS(L8:L242,"",A8:A242,"P")+SUM(Q8:Q242)</f>
        <v>0</v>
      </c>
    </row>
    <row r="8">
      <c r="A8" s="1" t="s">
        <v>154</v>
      </c>
      <c r="C8" s="22" t="s">
        <v>1675</v>
      </c>
      <c r="E8" s="23" t="s">
        <v>61</v>
      </c>
      <c r="L8" s="24">
        <f>L9+L38+L47+L60+L77+L90+L111+L144+L181+L198+L203+L212+L229</f>
        <v>0</v>
      </c>
      <c r="M8" s="24">
        <f>M9+M38+M47+M60+M77+M90+M111+M144+M181+M198+M203+M212+M229</f>
        <v>0</v>
      </c>
      <c r="N8" s="25"/>
    </row>
    <row r="9">
      <c r="A9" s="1" t="s">
        <v>156</v>
      </c>
      <c r="C9" s="22" t="s">
        <v>157</v>
      </c>
      <c r="E9" s="23" t="s">
        <v>1307</v>
      </c>
      <c r="L9" s="24">
        <f>SUMIFS(L10:L37,A10:A37,"P")</f>
        <v>0</v>
      </c>
      <c r="M9" s="24">
        <f>SUMIFS(M10:M37,A10:A37,"P")</f>
        <v>0</v>
      </c>
      <c r="N9" s="25"/>
    </row>
    <row r="10">
      <c r="A10" s="1" t="s">
        <v>159</v>
      </c>
      <c r="B10" s="1">
        <v>1</v>
      </c>
      <c r="C10" s="26" t="s">
        <v>1676</v>
      </c>
      <c r="D10" t="s">
        <v>157</v>
      </c>
      <c r="E10" s="27" t="s">
        <v>1677</v>
      </c>
      <c r="F10" s="28" t="s">
        <v>186</v>
      </c>
      <c r="G10" s="29">
        <v>358.31900000000002</v>
      </c>
      <c r="H10" s="28">
        <v>0</v>
      </c>
      <c r="I10" s="30">
        <f>ROUND(G10*H10,P4)</f>
        <v>0</v>
      </c>
      <c r="L10" s="31">
        <v>0</v>
      </c>
      <c r="M10" s="24">
        <f>ROUND(G10*L10,P4)</f>
        <v>0</v>
      </c>
      <c r="N10" s="25" t="s">
        <v>187</v>
      </c>
      <c r="O10" s="32">
        <f>M10*AA10</f>
        <v>0</v>
      </c>
      <c r="P10" s="1">
        <v>3</v>
      </c>
      <c r="AA10" s="1">
        <f>IF(P10=1,$O$3,IF(P10=2,$O$4,$O$5))</f>
        <v>0</v>
      </c>
    </row>
    <row r="11">
      <c r="A11" s="1" t="s">
        <v>165</v>
      </c>
      <c r="E11" s="27" t="s">
        <v>188</v>
      </c>
    </row>
    <row r="12" ht="38.25">
      <c r="A12" s="1" t="s">
        <v>167</v>
      </c>
      <c r="E12" s="33" t="s">
        <v>1678</v>
      </c>
    </row>
    <row r="13">
      <c r="A13" s="1" t="s">
        <v>168</v>
      </c>
      <c r="E13" s="27" t="s">
        <v>344</v>
      </c>
    </row>
    <row r="14">
      <c r="A14" s="1" t="s">
        <v>159</v>
      </c>
      <c r="B14" s="1">
        <v>2</v>
      </c>
      <c r="C14" s="26" t="s">
        <v>1308</v>
      </c>
      <c r="D14" t="s">
        <v>157</v>
      </c>
      <c r="E14" s="27" t="s">
        <v>1309</v>
      </c>
      <c r="F14" s="28" t="s">
        <v>186</v>
      </c>
      <c r="G14" s="29">
        <v>5.718</v>
      </c>
      <c r="H14" s="28">
        <v>0</v>
      </c>
      <c r="I14" s="30">
        <f>ROUND(G14*H14,P4)</f>
        <v>0</v>
      </c>
      <c r="L14" s="31">
        <v>0</v>
      </c>
      <c r="M14" s="24">
        <f>ROUND(G14*L14,P4)</f>
        <v>0</v>
      </c>
      <c r="N14" s="25" t="s">
        <v>187</v>
      </c>
      <c r="O14" s="32">
        <f>M14*AA14</f>
        <v>0</v>
      </c>
      <c r="P14" s="1">
        <v>3</v>
      </c>
      <c r="AA14" s="1">
        <f>IF(P14=1,$O$3,IF(P14=2,$O$4,$O$5))</f>
        <v>0</v>
      </c>
    </row>
    <row r="15">
      <c r="A15" s="1" t="s">
        <v>165</v>
      </c>
      <c r="E15" s="27" t="s">
        <v>1679</v>
      </c>
    </row>
    <row r="16" ht="38.25">
      <c r="A16" s="1" t="s">
        <v>167</v>
      </c>
      <c r="E16" s="33" t="s">
        <v>1680</v>
      </c>
    </row>
    <row r="17">
      <c r="A17" s="1" t="s">
        <v>168</v>
      </c>
      <c r="E17" s="27" t="s">
        <v>344</v>
      </c>
    </row>
    <row r="18" ht="25.5">
      <c r="A18" s="1" t="s">
        <v>159</v>
      </c>
      <c r="B18" s="1">
        <v>3</v>
      </c>
      <c r="C18" s="26" t="s">
        <v>160</v>
      </c>
      <c r="D18" t="s">
        <v>161</v>
      </c>
      <c r="E18" s="27" t="s">
        <v>162</v>
      </c>
      <c r="F18" s="28" t="s">
        <v>163</v>
      </c>
      <c r="G18" s="29">
        <v>345.10000000000002</v>
      </c>
      <c r="H18" s="28">
        <v>0</v>
      </c>
      <c r="I18" s="30">
        <f>ROUND(G18*H18,P4)</f>
        <v>0</v>
      </c>
      <c r="L18" s="31">
        <v>0</v>
      </c>
      <c r="M18" s="24">
        <f>ROUND(G18*L18,P4)</f>
        <v>0</v>
      </c>
      <c r="N18" s="25" t="s">
        <v>164</v>
      </c>
      <c r="O18" s="32">
        <f>M18*AA18</f>
        <v>0</v>
      </c>
      <c r="P18" s="1">
        <v>3</v>
      </c>
      <c r="AA18" s="1">
        <f>IF(P18=1,$O$3,IF(P18=2,$O$4,$O$5))</f>
        <v>0</v>
      </c>
    </row>
    <row r="19">
      <c r="A19" s="1" t="s">
        <v>165</v>
      </c>
      <c r="E19" s="27" t="s">
        <v>166</v>
      </c>
    </row>
    <row r="20">
      <c r="A20" s="1" t="s">
        <v>167</v>
      </c>
      <c r="E20" s="33" t="s">
        <v>1681</v>
      </c>
    </row>
    <row r="21" ht="153">
      <c r="A21" s="1" t="s">
        <v>168</v>
      </c>
      <c r="E21" s="27" t="s">
        <v>169</v>
      </c>
    </row>
    <row r="22" ht="25.5">
      <c r="A22" s="1" t="s">
        <v>159</v>
      </c>
      <c r="B22" s="1">
        <v>4</v>
      </c>
      <c r="C22" s="26" t="s">
        <v>1492</v>
      </c>
      <c r="D22" t="s">
        <v>1493</v>
      </c>
      <c r="E22" s="27" t="s">
        <v>1494</v>
      </c>
      <c r="F22" s="28" t="s">
        <v>163</v>
      </c>
      <c r="G22" s="29">
        <v>345.10000000000002</v>
      </c>
      <c r="H22" s="28">
        <v>0</v>
      </c>
      <c r="I22" s="30">
        <f>ROUND(G22*H22,P4)</f>
        <v>0</v>
      </c>
      <c r="L22" s="31">
        <v>0</v>
      </c>
      <c r="M22" s="24">
        <f>ROUND(G22*L22,P4)</f>
        <v>0</v>
      </c>
      <c r="N22" s="25" t="s">
        <v>164</v>
      </c>
      <c r="O22" s="32">
        <f>M22*AA22</f>
        <v>0</v>
      </c>
      <c r="P22" s="1">
        <v>3</v>
      </c>
      <c r="AA22" s="1">
        <f>IF(P22=1,$O$3,IF(P22=2,$O$4,$O$5))</f>
        <v>0</v>
      </c>
    </row>
    <row r="23">
      <c r="A23" s="1" t="s">
        <v>165</v>
      </c>
      <c r="E23" s="27" t="s">
        <v>166</v>
      </c>
    </row>
    <row r="24">
      <c r="A24" s="1" t="s">
        <v>167</v>
      </c>
      <c r="E24" s="33" t="s">
        <v>1681</v>
      </c>
    </row>
    <row r="25" ht="153">
      <c r="A25" s="1" t="s">
        <v>168</v>
      </c>
      <c r="E25" s="27" t="s">
        <v>169</v>
      </c>
    </row>
    <row r="26" ht="25.5">
      <c r="A26" s="1" t="s">
        <v>159</v>
      </c>
      <c r="B26" s="1">
        <v>5</v>
      </c>
      <c r="C26" s="26" t="s">
        <v>1682</v>
      </c>
      <c r="D26" t="s">
        <v>1683</v>
      </c>
      <c r="E26" s="27" t="s">
        <v>1684</v>
      </c>
      <c r="F26" s="28" t="s">
        <v>163</v>
      </c>
      <c r="G26" s="29">
        <v>172.55199999999999</v>
      </c>
      <c r="H26" s="28">
        <v>0</v>
      </c>
      <c r="I26" s="30">
        <f>ROUND(G26*H26,P4)</f>
        <v>0</v>
      </c>
      <c r="L26" s="31">
        <v>0</v>
      </c>
      <c r="M26" s="24">
        <f>ROUND(G26*L26,P4)</f>
        <v>0</v>
      </c>
      <c r="N26" s="25" t="s">
        <v>164</v>
      </c>
      <c r="O26" s="32">
        <f>M26*AA26</f>
        <v>0</v>
      </c>
      <c r="P26" s="1">
        <v>3</v>
      </c>
      <c r="AA26" s="1">
        <f>IF(P26=1,$O$3,IF(P26=2,$O$4,$O$5))</f>
        <v>0</v>
      </c>
    </row>
    <row r="27">
      <c r="A27" s="1" t="s">
        <v>165</v>
      </c>
      <c r="E27" s="27" t="s">
        <v>166</v>
      </c>
    </row>
    <row r="28">
      <c r="A28" s="1" t="s">
        <v>167</v>
      </c>
      <c r="E28" s="33" t="s">
        <v>1685</v>
      </c>
    </row>
    <row r="29" ht="153">
      <c r="A29" s="1" t="s">
        <v>168</v>
      </c>
      <c r="E29" s="27" t="s">
        <v>169</v>
      </c>
    </row>
    <row r="30" ht="25.5">
      <c r="A30" s="1" t="s">
        <v>159</v>
      </c>
      <c r="B30" s="1">
        <v>6</v>
      </c>
      <c r="C30" s="26" t="s">
        <v>721</v>
      </c>
      <c r="D30" t="s">
        <v>722</v>
      </c>
      <c r="E30" s="27" t="s">
        <v>723</v>
      </c>
      <c r="F30" s="28" t="s">
        <v>163</v>
      </c>
      <c r="G30" s="29">
        <v>222.17500000000001</v>
      </c>
      <c r="H30" s="28">
        <v>0</v>
      </c>
      <c r="I30" s="30">
        <f>ROUND(G30*H30,P4)</f>
        <v>0</v>
      </c>
      <c r="L30" s="31">
        <v>0</v>
      </c>
      <c r="M30" s="24">
        <f>ROUND(G30*L30,P4)</f>
        <v>0</v>
      </c>
      <c r="N30" s="25" t="s">
        <v>164</v>
      </c>
      <c r="O30" s="32">
        <f>M30*AA30</f>
        <v>0</v>
      </c>
      <c r="P30" s="1">
        <v>3</v>
      </c>
      <c r="AA30" s="1">
        <f>IF(P30=1,$O$3,IF(P30=2,$O$4,$O$5))</f>
        <v>0</v>
      </c>
    </row>
    <row r="31">
      <c r="A31" s="1" t="s">
        <v>165</v>
      </c>
      <c r="E31" s="27" t="s">
        <v>166</v>
      </c>
    </row>
    <row r="32" ht="76.5">
      <c r="A32" s="1" t="s">
        <v>167</v>
      </c>
      <c r="E32" s="33" t="s">
        <v>1686</v>
      </c>
    </row>
    <row r="33" ht="153">
      <c r="A33" s="1" t="s">
        <v>168</v>
      </c>
      <c r="E33" s="27" t="s">
        <v>169</v>
      </c>
    </row>
    <row r="34" ht="25.5">
      <c r="A34" s="1" t="s">
        <v>159</v>
      </c>
      <c r="B34" s="1">
        <v>7</v>
      </c>
      <c r="C34" s="26" t="s">
        <v>1498</v>
      </c>
      <c r="D34" t="s">
        <v>1499</v>
      </c>
      <c r="E34" s="27" t="s">
        <v>1500</v>
      </c>
      <c r="F34" s="28" t="s">
        <v>163</v>
      </c>
      <c r="G34" s="29">
        <v>52.728000000000002</v>
      </c>
      <c r="H34" s="28">
        <v>0</v>
      </c>
      <c r="I34" s="30">
        <f>ROUND(G34*H34,P4)</f>
        <v>0</v>
      </c>
      <c r="L34" s="31">
        <v>0</v>
      </c>
      <c r="M34" s="24">
        <f>ROUND(G34*L34,P4)</f>
        <v>0</v>
      </c>
      <c r="N34" s="25" t="s">
        <v>164</v>
      </c>
      <c r="O34" s="32">
        <f>M34*AA34</f>
        <v>0</v>
      </c>
      <c r="P34" s="1">
        <v>3</v>
      </c>
      <c r="AA34" s="1">
        <f>IF(P34=1,$O$3,IF(P34=2,$O$4,$O$5))</f>
        <v>0</v>
      </c>
    </row>
    <row r="35">
      <c r="A35" s="1" t="s">
        <v>165</v>
      </c>
      <c r="E35" s="27" t="s">
        <v>166</v>
      </c>
    </row>
    <row r="36" ht="38.25">
      <c r="A36" s="1" t="s">
        <v>167</v>
      </c>
      <c r="E36" s="33" t="s">
        <v>1687</v>
      </c>
    </row>
    <row r="37" ht="153">
      <c r="A37" s="1" t="s">
        <v>168</v>
      </c>
      <c r="E37" s="27" t="s">
        <v>169</v>
      </c>
    </row>
    <row r="38">
      <c r="A38" s="1" t="s">
        <v>156</v>
      </c>
      <c r="C38" s="22" t="s">
        <v>1688</v>
      </c>
      <c r="E38" s="23" t="s">
        <v>1689</v>
      </c>
      <c r="L38" s="24">
        <f>SUMIFS(L39:L46,A39:A46,"P")</f>
        <v>0</v>
      </c>
      <c r="M38" s="24">
        <f>SUMIFS(M39:M46,A39:A46,"P")</f>
        <v>0</v>
      </c>
      <c r="N38" s="25"/>
    </row>
    <row r="39">
      <c r="A39" s="1" t="s">
        <v>159</v>
      </c>
      <c r="B39" s="1">
        <v>8</v>
      </c>
      <c r="C39" s="26" t="s">
        <v>1690</v>
      </c>
      <c r="D39" t="s">
        <v>182</v>
      </c>
      <c r="E39" s="27" t="s">
        <v>1691</v>
      </c>
      <c r="F39" s="28" t="s">
        <v>186</v>
      </c>
      <c r="G39" s="29">
        <v>358.31900000000002</v>
      </c>
      <c r="H39" s="28">
        <v>0</v>
      </c>
      <c r="I39" s="30">
        <f>ROUND(G39*H39,P4)</f>
        <v>0</v>
      </c>
      <c r="L39" s="31">
        <v>0</v>
      </c>
      <c r="M39" s="24">
        <f>ROUND(G39*L39,P4)</f>
        <v>0</v>
      </c>
      <c r="N39" s="25" t="s">
        <v>187</v>
      </c>
      <c r="O39" s="32">
        <f>M39*AA39</f>
        <v>0</v>
      </c>
      <c r="P39" s="1">
        <v>3</v>
      </c>
      <c r="AA39" s="1">
        <f>IF(P39=1,$O$3,IF(P39=2,$O$4,$O$5))</f>
        <v>0</v>
      </c>
    </row>
    <row r="40">
      <c r="A40" s="1" t="s">
        <v>165</v>
      </c>
      <c r="E40" s="27" t="s">
        <v>1692</v>
      </c>
    </row>
    <row r="41" ht="38.25">
      <c r="A41" s="1" t="s">
        <v>167</v>
      </c>
      <c r="E41" s="33" t="s">
        <v>1678</v>
      </c>
    </row>
    <row r="42">
      <c r="A42" s="1" t="s">
        <v>168</v>
      </c>
      <c r="E42" s="27" t="s">
        <v>344</v>
      </c>
    </row>
    <row r="43">
      <c r="A43" s="1" t="s">
        <v>159</v>
      </c>
      <c r="B43" s="1">
        <v>9</v>
      </c>
      <c r="C43" s="26" t="s">
        <v>1690</v>
      </c>
      <c r="D43" t="s">
        <v>424</v>
      </c>
      <c r="E43" s="27" t="s">
        <v>1691</v>
      </c>
      <c r="F43" s="28" t="s">
        <v>186</v>
      </c>
      <c r="G43" s="29">
        <v>5.718</v>
      </c>
      <c r="H43" s="28">
        <v>0</v>
      </c>
      <c r="I43" s="30">
        <f>ROUND(G43*H43,P4)</f>
        <v>0</v>
      </c>
      <c r="L43" s="31">
        <v>0</v>
      </c>
      <c r="M43" s="24">
        <f>ROUND(G43*L43,P4)</f>
        <v>0</v>
      </c>
      <c r="N43" s="25" t="s">
        <v>187</v>
      </c>
      <c r="O43" s="32">
        <f>M43*AA43</f>
        <v>0</v>
      </c>
      <c r="P43" s="1">
        <v>3</v>
      </c>
      <c r="AA43" s="1">
        <f>IF(P43=1,$O$3,IF(P43=2,$O$4,$O$5))</f>
        <v>0</v>
      </c>
    </row>
    <row r="44">
      <c r="A44" s="1" t="s">
        <v>165</v>
      </c>
      <c r="E44" s="27" t="s">
        <v>1679</v>
      </c>
    </row>
    <row r="45" ht="38.25">
      <c r="A45" s="1" t="s">
        <v>167</v>
      </c>
      <c r="E45" s="33" t="s">
        <v>1693</v>
      </c>
    </row>
    <row r="46">
      <c r="A46" s="1" t="s">
        <v>168</v>
      </c>
      <c r="E46" s="27" t="s">
        <v>344</v>
      </c>
    </row>
    <row r="47">
      <c r="A47" s="1" t="s">
        <v>156</v>
      </c>
      <c r="C47" s="22" t="s">
        <v>1694</v>
      </c>
      <c r="E47" s="23" t="s">
        <v>1695</v>
      </c>
      <c r="L47" s="24">
        <f>SUMIFS(L48:L59,A48:A59,"P")</f>
        <v>0</v>
      </c>
      <c r="M47" s="24">
        <f>SUMIFS(M48:M59,A48:A59,"P")</f>
        <v>0</v>
      </c>
      <c r="N47" s="25"/>
    </row>
    <row r="48">
      <c r="A48" s="1" t="s">
        <v>159</v>
      </c>
      <c r="B48" s="1">
        <v>10</v>
      </c>
      <c r="C48" s="26" t="s">
        <v>1696</v>
      </c>
      <c r="D48" t="s">
        <v>157</v>
      </c>
      <c r="E48" s="27" t="s">
        <v>1697</v>
      </c>
      <c r="F48" s="28" t="s">
        <v>186</v>
      </c>
      <c r="G48" s="29">
        <v>172.55000000000001</v>
      </c>
      <c r="H48" s="28">
        <v>0</v>
      </c>
      <c r="I48" s="30">
        <f>ROUND(G48*H48,P4)</f>
        <v>0</v>
      </c>
      <c r="L48" s="31">
        <v>0</v>
      </c>
      <c r="M48" s="24">
        <f>ROUND(G48*L48,P4)</f>
        <v>0</v>
      </c>
      <c r="N48" s="25" t="s">
        <v>187</v>
      </c>
      <c r="O48" s="32">
        <f>M48*AA48</f>
        <v>0</v>
      </c>
      <c r="P48" s="1">
        <v>3</v>
      </c>
      <c r="AA48" s="1">
        <f>IF(P48=1,$O$3,IF(P48=2,$O$4,$O$5))</f>
        <v>0</v>
      </c>
    </row>
    <row r="49">
      <c r="A49" s="1" t="s">
        <v>165</v>
      </c>
      <c r="E49" s="27" t="s">
        <v>1698</v>
      </c>
    </row>
    <row r="50" ht="51">
      <c r="A50" s="1" t="s">
        <v>167</v>
      </c>
      <c r="E50" s="33" t="s">
        <v>1699</v>
      </c>
    </row>
    <row r="51">
      <c r="A51" s="1" t="s">
        <v>168</v>
      </c>
      <c r="E51" s="27" t="s">
        <v>344</v>
      </c>
    </row>
    <row r="52">
      <c r="A52" s="1" t="s">
        <v>159</v>
      </c>
      <c r="B52" s="1">
        <v>11</v>
      </c>
      <c r="C52" s="26" t="s">
        <v>1700</v>
      </c>
      <c r="D52" t="s">
        <v>157</v>
      </c>
      <c r="E52" s="27" t="s">
        <v>1701</v>
      </c>
      <c r="F52" s="28" t="s">
        <v>186</v>
      </c>
      <c r="G52" s="29">
        <v>172.55000000000001</v>
      </c>
      <c r="H52" s="28">
        <v>0</v>
      </c>
      <c r="I52" s="30">
        <f>ROUND(G52*H52,P4)</f>
        <v>0</v>
      </c>
      <c r="L52" s="31">
        <v>0</v>
      </c>
      <c r="M52" s="24">
        <f>ROUND(G52*L52,P4)</f>
        <v>0</v>
      </c>
      <c r="N52" s="25" t="s">
        <v>187</v>
      </c>
      <c r="O52" s="32">
        <f>M52*AA52</f>
        <v>0</v>
      </c>
      <c r="P52" s="1">
        <v>3</v>
      </c>
      <c r="AA52" s="1">
        <f>IF(P52=1,$O$3,IF(P52=2,$O$4,$O$5))</f>
        <v>0</v>
      </c>
    </row>
    <row r="53">
      <c r="A53" s="1" t="s">
        <v>165</v>
      </c>
      <c r="E53" s="27" t="s">
        <v>1698</v>
      </c>
    </row>
    <row r="54" ht="51">
      <c r="A54" s="1" t="s">
        <v>167</v>
      </c>
      <c r="E54" s="33" t="s">
        <v>1702</v>
      </c>
    </row>
    <row r="55">
      <c r="A55" s="1" t="s">
        <v>168</v>
      </c>
      <c r="E55" s="27" t="s">
        <v>344</v>
      </c>
    </row>
    <row r="56">
      <c r="A56" s="1" t="s">
        <v>159</v>
      </c>
      <c r="B56" s="1">
        <v>12</v>
      </c>
      <c r="C56" s="26" t="s">
        <v>1703</v>
      </c>
      <c r="D56" t="s">
        <v>157</v>
      </c>
      <c r="E56" s="27" t="s">
        <v>1704</v>
      </c>
      <c r="F56" s="28" t="s">
        <v>186</v>
      </c>
      <c r="G56" s="29">
        <v>86.275999999999996</v>
      </c>
      <c r="H56" s="28">
        <v>0</v>
      </c>
      <c r="I56" s="30">
        <f>ROUND(G56*H56,P4)</f>
        <v>0</v>
      </c>
      <c r="L56" s="31">
        <v>0</v>
      </c>
      <c r="M56" s="24">
        <f>ROUND(G56*L56,P4)</f>
        <v>0</v>
      </c>
      <c r="N56" s="25" t="s">
        <v>187</v>
      </c>
      <c r="O56" s="32">
        <f>M56*AA56</f>
        <v>0</v>
      </c>
      <c r="P56" s="1">
        <v>3</v>
      </c>
      <c r="AA56" s="1">
        <f>IF(P56=1,$O$3,IF(P56=2,$O$4,$O$5))</f>
        <v>0</v>
      </c>
    </row>
    <row r="57">
      <c r="A57" s="1" t="s">
        <v>165</v>
      </c>
      <c r="E57" s="27" t="s">
        <v>1705</v>
      </c>
    </row>
    <row r="58" ht="51">
      <c r="A58" s="1" t="s">
        <v>167</v>
      </c>
      <c r="E58" s="33" t="s">
        <v>1706</v>
      </c>
    </row>
    <row r="59">
      <c r="A59" s="1" t="s">
        <v>168</v>
      </c>
      <c r="E59" s="27" t="s">
        <v>344</v>
      </c>
    </row>
    <row r="60">
      <c r="A60" s="1" t="s">
        <v>156</v>
      </c>
      <c r="C60" s="22" t="s">
        <v>1707</v>
      </c>
      <c r="E60" s="23" t="s">
        <v>1708</v>
      </c>
      <c r="L60" s="24">
        <f>SUMIFS(L61:L76,A61:A76,"P")</f>
        <v>0</v>
      </c>
      <c r="M60" s="24">
        <f>SUMIFS(M61:M76,A61:A76,"P")</f>
        <v>0</v>
      </c>
      <c r="N60" s="25"/>
    </row>
    <row r="61">
      <c r="A61" s="1" t="s">
        <v>159</v>
      </c>
      <c r="B61" s="1">
        <v>13</v>
      </c>
      <c r="C61" s="26" t="s">
        <v>1709</v>
      </c>
      <c r="D61" t="s">
        <v>157</v>
      </c>
      <c r="E61" s="27" t="s">
        <v>1710</v>
      </c>
      <c r="F61" s="28" t="s">
        <v>186</v>
      </c>
      <c r="G61" s="29">
        <v>31.591000000000001</v>
      </c>
      <c r="H61" s="28">
        <v>0</v>
      </c>
      <c r="I61" s="30">
        <f>ROUND(G61*H61,P4)</f>
        <v>0</v>
      </c>
      <c r="L61" s="31">
        <v>0</v>
      </c>
      <c r="M61" s="24">
        <f>ROUND(G61*L61,P4)</f>
        <v>0</v>
      </c>
      <c r="N61" s="25" t="s">
        <v>187</v>
      </c>
      <c r="O61" s="32">
        <f>M61*AA61</f>
        <v>0</v>
      </c>
      <c r="P61" s="1">
        <v>3</v>
      </c>
      <c r="AA61" s="1">
        <f>IF(P61=1,$O$3,IF(P61=2,$O$4,$O$5))</f>
        <v>0</v>
      </c>
    </row>
    <row r="62">
      <c r="A62" s="1" t="s">
        <v>165</v>
      </c>
      <c r="E62" s="27" t="s">
        <v>1711</v>
      </c>
    </row>
    <row r="63" ht="38.25">
      <c r="A63" s="1" t="s">
        <v>167</v>
      </c>
      <c r="E63" s="33" t="s">
        <v>1712</v>
      </c>
    </row>
    <row r="64">
      <c r="A64" s="1" t="s">
        <v>168</v>
      </c>
      <c r="E64" s="27" t="s">
        <v>344</v>
      </c>
    </row>
    <row r="65">
      <c r="A65" s="1" t="s">
        <v>159</v>
      </c>
      <c r="B65" s="1">
        <v>14</v>
      </c>
      <c r="C65" s="26" t="s">
        <v>1333</v>
      </c>
      <c r="D65" t="s">
        <v>157</v>
      </c>
      <c r="E65" s="27" t="s">
        <v>1713</v>
      </c>
      <c r="F65" s="28" t="s">
        <v>186</v>
      </c>
      <c r="G65" s="29">
        <v>440.08699999999999</v>
      </c>
      <c r="H65" s="28">
        <v>0</v>
      </c>
      <c r="I65" s="30">
        <f>ROUND(G65*H65,P4)</f>
        <v>0</v>
      </c>
      <c r="L65" s="31">
        <v>0</v>
      </c>
      <c r="M65" s="24">
        <f>ROUND(G65*L65,P4)</f>
        <v>0</v>
      </c>
      <c r="N65" s="25" t="s">
        <v>187</v>
      </c>
      <c r="O65" s="32">
        <f>M65*AA65</f>
        <v>0</v>
      </c>
      <c r="P65" s="1">
        <v>3</v>
      </c>
      <c r="AA65" s="1">
        <f>IF(P65=1,$O$3,IF(P65=2,$O$4,$O$5))</f>
        <v>0</v>
      </c>
    </row>
    <row r="66">
      <c r="A66" s="1" t="s">
        <v>165</v>
      </c>
      <c r="E66" s="27" t="s">
        <v>1714</v>
      </c>
    </row>
    <row r="67" ht="51">
      <c r="A67" s="1" t="s">
        <v>167</v>
      </c>
      <c r="E67" s="33" t="s">
        <v>1715</v>
      </c>
    </row>
    <row r="68">
      <c r="A68" s="1" t="s">
        <v>168</v>
      </c>
      <c r="E68" s="27" t="s">
        <v>344</v>
      </c>
    </row>
    <row r="69">
      <c r="A69" s="1" t="s">
        <v>159</v>
      </c>
      <c r="B69" s="1">
        <v>15</v>
      </c>
      <c r="C69" s="26" t="s">
        <v>190</v>
      </c>
      <c r="D69" t="s">
        <v>157</v>
      </c>
      <c r="E69" s="27" t="s">
        <v>191</v>
      </c>
      <c r="F69" s="28" t="s">
        <v>186</v>
      </c>
      <c r="G69" s="29">
        <v>326.72800000000001</v>
      </c>
      <c r="H69" s="28">
        <v>0</v>
      </c>
      <c r="I69" s="30">
        <f>ROUND(G69*H69,P4)</f>
        <v>0</v>
      </c>
      <c r="L69" s="31">
        <v>0</v>
      </c>
      <c r="M69" s="24">
        <f>ROUND(G69*L69,P4)</f>
        <v>0</v>
      </c>
      <c r="N69" s="25" t="s">
        <v>187</v>
      </c>
      <c r="O69" s="32">
        <f>M69*AA69</f>
        <v>0</v>
      </c>
      <c r="P69" s="1">
        <v>3</v>
      </c>
      <c r="AA69" s="1">
        <f>IF(P69=1,$O$3,IF(P69=2,$O$4,$O$5))</f>
        <v>0</v>
      </c>
    </row>
    <row r="70">
      <c r="A70" s="1" t="s">
        <v>165</v>
      </c>
      <c r="E70" s="27" t="s">
        <v>1716</v>
      </c>
    </row>
    <row r="71" ht="63.75">
      <c r="A71" s="1" t="s">
        <v>167</v>
      </c>
      <c r="E71" s="33" t="s">
        <v>1717</v>
      </c>
    </row>
    <row r="72">
      <c r="A72" s="1" t="s">
        <v>168</v>
      </c>
      <c r="E72" s="27" t="s">
        <v>344</v>
      </c>
    </row>
    <row r="73">
      <c r="A73" s="1" t="s">
        <v>159</v>
      </c>
      <c r="B73" s="1">
        <v>16</v>
      </c>
      <c r="C73" s="26" t="s">
        <v>1337</v>
      </c>
      <c r="D73" t="s">
        <v>157</v>
      </c>
      <c r="E73" s="27" t="s">
        <v>1338</v>
      </c>
      <c r="F73" s="28" t="s">
        <v>186</v>
      </c>
      <c r="G73" s="29">
        <v>1.9850000000000001</v>
      </c>
      <c r="H73" s="28">
        <v>0</v>
      </c>
      <c r="I73" s="30">
        <f>ROUND(G73*H73,P4)</f>
        <v>0</v>
      </c>
      <c r="L73" s="31">
        <v>0</v>
      </c>
      <c r="M73" s="24">
        <f>ROUND(G73*L73,P4)</f>
        <v>0</v>
      </c>
      <c r="N73" s="25" t="s">
        <v>187</v>
      </c>
      <c r="O73" s="32">
        <f>M73*AA73</f>
        <v>0</v>
      </c>
      <c r="P73" s="1">
        <v>3</v>
      </c>
      <c r="AA73" s="1">
        <f>IF(P73=1,$O$3,IF(P73=2,$O$4,$O$5))</f>
        <v>0</v>
      </c>
    </row>
    <row r="74">
      <c r="A74" s="1" t="s">
        <v>165</v>
      </c>
      <c r="E74" s="27" t="s">
        <v>1718</v>
      </c>
    </row>
    <row r="75" ht="38.25">
      <c r="A75" s="1" t="s">
        <v>167</v>
      </c>
      <c r="E75" s="33" t="s">
        <v>1719</v>
      </c>
    </row>
    <row r="76">
      <c r="A76" s="1" t="s">
        <v>168</v>
      </c>
      <c r="E76" s="27" t="s">
        <v>344</v>
      </c>
    </row>
    <row r="77">
      <c r="A77" s="1" t="s">
        <v>156</v>
      </c>
      <c r="C77" s="22" t="s">
        <v>1720</v>
      </c>
      <c r="E77" s="23" t="s">
        <v>1721</v>
      </c>
      <c r="L77" s="24">
        <f>SUMIFS(L78:L89,A78:A89,"P")</f>
        <v>0</v>
      </c>
      <c r="M77" s="24">
        <f>SUMIFS(M78:M89,A78:A89,"P")</f>
        <v>0</v>
      </c>
      <c r="N77" s="25"/>
    </row>
    <row r="78">
      <c r="A78" s="1" t="s">
        <v>159</v>
      </c>
      <c r="B78" s="1">
        <v>17</v>
      </c>
      <c r="C78" s="26" t="s">
        <v>1722</v>
      </c>
      <c r="D78" t="s">
        <v>157</v>
      </c>
      <c r="E78" s="27" t="s">
        <v>1723</v>
      </c>
      <c r="F78" s="28" t="s">
        <v>186</v>
      </c>
      <c r="G78" s="29">
        <v>5.718</v>
      </c>
      <c r="H78" s="28">
        <v>0</v>
      </c>
      <c r="I78" s="30">
        <f>ROUND(G78*H78,P4)</f>
        <v>0</v>
      </c>
      <c r="L78" s="31">
        <v>0</v>
      </c>
      <c r="M78" s="24">
        <f>ROUND(G78*L78,P4)</f>
        <v>0</v>
      </c>
      <c r="N78" s="25" t="s">
        <v>187</v>
      </c>
      <c r="O78" s="32">
        <f>M78*AA78</f>
        <v>0</v>
      </c>
      <c r="P78" s="1">
        <v>3</v>
      </c>
      <c r="AA78" s="1">
        <f>IF(P78=1,$O$3,IF(P78=2,$O$4,$O$5))</f>
        <v>0</v>
      </c>
    </row>
    <row r="79">
      <c r="A79" s="1" t="s">
        <v>165</v>
      </c>
      <c r="E79" s="27" t="s">
        <v>1711</v>
      </c>
    </row>
    <row r="80" ht="38.25">
      <c r="A80" s="1" t="s">
        <v>167</v>
      </c>
      <c r="E80" s="33" t="s">
        <v>1693</v>
      </c>
    </row>
    <row r="81">
      <c r="A81" s="1" t="s">
        <v>168</v>
      </c>
      <c r="E81" s="27" t="s">
        <v>344</v>
      </c>
    </row>
    <row r="82">
      <c r="A82" s="1" t="s">
        <v>159</v>
      </c>
      <c r="B82" s="1">
        <v>18</v>
      </c>
      <c r="C82" s="26" t="s">
        <v>1355</v>
      </c>
      <c r="D82" t="s">
        <v>157</v>
      </c>
      <c r="E82" s="27" t="s">
        <v>1356</v>
      </c>
      <c r="F82" s="28" t="s">
        <v>342</v>
      </c>
      <c r="G82" s="29">
        <v>38.124000000000002</v>
      </c>
      <c r="H82" s="28">
        <v>0</v>
      </c>
      <c r="I82" s="30">
        <f>ROUND(G82*H82,P4)</f>
        <v>0</v>
      </c>
      <c r="L82" s="31">
        <v>0</v>
      </c>
      <c r="M82" s="24">
        <f>ROUND(G82*L82,P4)</f>
        <v>0</v>
      </c>
      <c r="N82" s="25" t="s">
        <v>187</v>
      </c>
      <c r="O82" s="32">
        <f>M82*AA82</f>
        <v>0</v>
      </c>
      <c r="P82" s="1">
        <v>3</v>
      </c>
      <c r="AA82" s="1">
        <f>IF(P82=1,$O$3,IF(P82=2,$O$4,$O$5))</f>
        <v>0</v>
      </c>
    </row>
    <row r="83">
      <c r="A83" s="1" t="s">
        <v>165</v>
      </c>
      <c r="E83" s="27" t="s">
        <v>1711</v>
      </c>
    </row>
    <row r="84" ht="38.25">
      <c r="A84" s="1" t="s">
        <v>167</v>
      </c>
      <c r="E84" s="33" t="s">
        <v>1724</v>
      </c>
    </row>
    <row r="85">
      <c r="A85" s="1" t="s">
        <v>168</v>
      </c>
      <c r="E85" s="27" t="s">
        <v>344</v>
      </c>
    </row>
    <row r="86">
      <c r="A86" s="1" t="s">
        <v>159</v>
      </c>
      <c r="B86" s="1">
        <v>19</v>
      </c>
      <c r="C86" s="26" t="s">
        <v>1363</v>
      </c>
      <c r="D86" t="s">
        <v>157</v>
      </c>
      <c r="E86" s="27" t="s">
        <v>1725</v>
      </c>
      <c r="F86" s="28" t="s">
        <v>342</v>
      </c>
      <c r="G86" s="29">
        <v>38.124000000000002</v>
      </c>
      <c r="H86" s="28">
        <v>0</v>
      </c>
      <c r="I86" s="30">
        <f>ROUND(G86*H86,P4)</f>
        <v>0</v>
      </c>
      <c r="L86" s="31">
        <v>0</v>
      </c>
      <c r="M86" s="24">
        <f>ROUND(G86*L86,P4)</f>
        <v>0</v>
      </c>
      <c r="N86" s="25" t="s">
        <v>187</v>
      </c>
      <c r="O86" s="32">
        <f>M86*AA86</f>
        <v>0</v>
      </c>
      <c r="P86" s="1">
        <v>3</v>
      </c>
      <c r="AA86" s="1">
        <f>IF(P86=1,$O$3,IF(P86=2,$O$4,$O$5))</f>
        <v>0</v>
      </c>
    </row>
    <row r="87">
      <c r="A87" s="1" t="s">
        <v>165</v>
      </c>
      <c r="E87" s="27" t="s">
        <v>1711</v>
      </c>
    </row>
    <row r="88" ht="38.25">
      <c r="A88" s="1" t="s">
        <v>167</v>
      </c>
      <c r="E88" s="33" t="s">
        <v>1724</v>
      </c>
    </row>
    <row r="89">
      <c r="A89" s="1" t="s">
        <v>168</v>
      </c>
      <c r="E89" s="27" t="s">
        <v>344</v>
      </c>
    </row>
    <row r="90">
      <c r="A90" s="1" t="s">
        <v>156</v>
      </c>
      <c r="C90" s="22" t="s">
        <v>424</v>
      </c>
      <c r="E90" s="23" t="s">
        <v>1414</v>
      </c>
      <c r="L90" s="24">
        <f>SUMIFS(L91:L110,A91:A110,"P")</f>
        <v>0</v>
      </c>
      <c r="M90" s="24">
        <f>SUMIFS(M91:M110,A91:A110,"P")</f>
        <v>0</v>
      </c>
      <c r="N90" s="25"/>
    </row>
    <row r="91">
      <c r="A91" s="1" t="s">
        <v>159</v>
      </c>
      <c r="B91" s="1">
        <v>20</v>
      </c>
      <c r="C91" s="26" t="s">
        <v>1726</v>
      </c>
      <c r="D91" t="s">
        <v>157</v>
      </c>
      <c r="E91" s="27" t="s">
        <v>1727</v>
      </c>
      <c r="F91" s="28" t="s">
        <v>199</v>
      </c>
      <c r="G91" s="29">
        <v>506</v>
      </c>
      <c r="H91" s="28">
        <v>0</v>
      </c>
      <c r="I91" s="30">
        <f>ROUND(G91*H91,P4)</f>
        <v>0</v>
      </c>
      <c r="L91" s="31">
        <v>0</v>
      </c>
      <c r="M91" s="24">
        <f>ROUND(G91*L91,P4)</f>
        <v>0</v>
      </c>
      <c r="N91" s="25" t="s">
        <v>187</v>
      </c>
      <c r="O91" s="32">
        <f>M91*AA91</f>
        <v>0</v>
      </c>
      <c r="P91" s="1">
        <v>3</v>
      </c>
      <c r="AA91" s="1">
        <f>IF(P91=1,$O$3,IF(P91=2,$O$4,$O$5))</f>
        <v>0</v>
      </c>
    </row>
    <row r="92">
      <c r="A92" s="1" t="s">
        <v>165</v>
      </c>
      <c r="E92" s="27" t="s">
        <v>1728</v>
      </c>
    </row>
    <row r="93" ht="51">
      <c r="A93" s="1" t="s">
        <v>167</v>
      </c>
      <c r="E93" s="33" t="s">
        <v>1729</v>
      </c>
    </row>
    <row r="94">
      <c r="A94" s="1" t="s">
        <v>168</v>
      </c>
      <c r="E94" s="27" t="s">
        <v>344</v>
      </c>
    </row>
    <row r="95">
      <c r="A95" s="1" t="s">
        <v>159</v>
      </c>
      <c r="B95" s="1">
        <v>21</v>
      </c>
      <c r="C95" s="26" t="s">
        <v>1730</v>
      </c>
      <c r="D95" t="s">
        <v>157</v>
      </c>
      <c r="E95" s="27" t="s">
        <v>1731</v>
      </c>
      <c r="F95" s="28" t="s">
        <v>342</v>
      </c>
      <c r="G95" s="29">
        <v>260</v>
      </c>
      <c r="H95" s="28">
        <v>0</v>
      </c>
      <c r="I95" s="30">
        <f>ROUND(G95*H95,P4)</f>
        <v>0</v>
      </c>
      <c r="L95" s="31">
        <v>0</v>
      </c>
      <c r="M95" s="24">
        <f>ROUND(G95*L95,P4)</f>
        <v>0</v>
      </c>
      <c r="N95" s="25" t="s">
        <v>187</v>
      </c>
      <c r="O95" s="32">
        <f>M95*AA95</f>
        <v>0</v>
      </c>
      <c r="P95" s="1">
        <v>3</v>
      </c>
      <c r="AA95" s="1">
        <f>IF(P95=1,$O$3,IF(P95=2,$O$4,$O$5))</f>
        <v>0</v>
      </c>
    </row>
    <row r="96">
      <c r="A96" s="1" t="s">
        <v>165</v>
      </c>
      <c r="E96" s="27" t="s">
        <v>188</v>
      </c>
    </row>
    <row r="97" ht="38.25">
      <c r="A97" s="1" t="s">
        <v>167</v>
      </c>
      <c r="E97" s="33" t="s">
        <v>1732</v>
      </c>
    </row>
    <row r="98">
      <c r="A98" s="1" t="s">
        <v>168</v>
      </c>
      <c r="E98" s="27" t="s">
        <v>344</v>
      </c>
    </row>
    <row r="99">
      <c r="A99" s="1" t="s">
        <v>159</v>
      </c>
      <c r="B99" s="1">
        <v>22</v>
      </c>
      <c r="C99" s="26" t="s">
        <v>1733</v>
      </c>
      <c r="D99" t="s">
        <v>157</v>
      </c>
      <c r="E99" s="27" t="s">
        <v>1734</v>
      </c>
      <c r="F99" s="28" t="s">
        <v>342</v>
      </c>
      <c r="G99" s="29">
        <v>260</v>
      </c>
      <c r="H99" s="28">
        <v>0</v>
      </c>
      <c r="I99" s="30">
        <f>ROUND(G99*H99,P4)</f>
        <v>0</v>
      </c>
      <c r="L99" s="31">
        <v>0</v>
      </c>
      <c r="M99" s="24">
        <f>ROUND(G99*L99,P4)</f>
        <v>0</v>
      </c>
      <c r="N99" s="25" t="s">
        <v>187</v>
      </c>
      <c r="O99" s="32">
        <f>M99*AA99</f>
        <v>0</v>
      </c>
      <c r="P99" s="1">
        <v>3</v>
      </c>
      <c r="AA99" s="1">
        <f>IF(P99=1,$O$3,IF(P99=2,$O$4,$O$5))</f>
        <v>0</v>
      </c>
    </row>
    <row r="100">
      <c r="A100" s="1" t="s">
        <v>165</v>
      </c>
      <c r="E100" s="27" t="s">
        <v>188</v>
      </c>
    </row>
    <row r="101" ht="38.25">
      <c r="A101" s="1" t="s">
        <v>167</v>
      </c>
      <c r="E101" s="33" t="s">
        <v>1732</v>
      </c>
    </row>
    <row r="102">
      <c r="A102" s="1" t="s">
        <v>168</v>
      </c>
      <c r="E102" s="27" t="s">
        <v>344</v>
      </c>
    </row>
    <row r="103">
      <c r="A103" s="1" t="s">
        <v>159</v>
      </c>
      <c r="B103" s="1">
        <v>23</v>
      </c>
      <c r="C103" s="26" t="s">
        <v>1735</v>
      </c>
      <c r="D103" t="s">
        <v>157</v>
      </c>
      <c r="E103" s="27" t="s">
        <v>1736</v>
      </c>
      <c r="F103" s="28" t="s">
        <v>199</v>
      </c>
      <c r="G103" s="29">
        <v>456</v>
      </c>
      <c r="H103" s="28">
        <v>0</v>
      </c>
      <c r="I103" s="30">
        <f>ROUND(G103*H103,P4)</f>
        <v>0</v>
      </c>
      <c r="L103" s="31">
        <v>0</v>
      </c>
      <c r="M103" s="24">
        <f>ROUND(G103*L103,P4)</f>
        <v>0</v>
      </c>
      <c r="N103" s="25" t="s">
        <v>187</v>
      </c>
      <c r="O103" s="32">
        <f>M103*AA103</f>
        <v>0</v>
      </c>
      <c r="P103" s="1">
        <v>3</v>
      </c>
      <c r="AA103" s="1">
        <f>IF(P103=1,$O$3,IF(P103=2,$O$4,$O$5))</f>
        <v>0</v>
      </c>
    </row>
    <row r="104">
      <c r="A104" s="1" t="s">
        <v>165</v>
      </c>
      <c r="E104" s="27" t="s">
        <v>1737</v>
      </c>
    </row>
    <row r="105" ht="51">
      <c r="A105" s="1" t="s">
        <v>167</v>
      </c>
      <c r="E105" s="33" t="s">
        <v>1738</v>
      </c>
    </row>
    <row r="106">
      <c r="A106" s="1" t="s">
        <v>168</v>
      </c>
      <c r="E106" s="27" t="s">
        <v>344</v>
      </c>
    </row>
    <row r="107">
      <c r="A107" s="1" t="s">
        <v>159</v>
      </c>
      <c r="B107" s="1">
        <v>24</v>
      </c>
      <c r="C107" s="26" t="s">
        <v>1739</v>
      </c>
      <c r="D107" t="s">
        <v>157</v>
      </c>
      <c r="E107" s="27" t="s">
        <v>1740</v>
      </c>
      <c r="F107" s="28" t="s">
        <v>186</v>
      </c>
      <c r="G107" s="29">
        <v>6.8579999999999997</v>
      </c>
      <c r="H107" s="28">
        <v>0</v>
      </c>
      <c r="I107" s="30">
        <f>ROUND(G107*H107,P4)</f>
        <v>0</v>
      </c>
      <c r="L107" s="31">
        <v>0</v>
      </c>
      <c r="M107" s="24">
        <f>ROUND(G107*L107,P4)</f>
        <v>0</v>
      </c>
      <c r="N107" s="25" t="s">
        <v>187</v>
      </c>
      <c r="O107" s="32">
        <f>M107*AA107</f>
        <v>0</v>
      </c>
      <c r="P107" s="1">
        <v>3</v>
      </c>
      <c r="AA107" s="1">
        <f>IF(P107=1,$O$3,IF(P107=2,$O$4,$O$5))</f>
        <v>0</v>
      </c>
    </row>
    <row r="108">
      <c r="A108" s="1" t="s">
        <v>165</v>
      </c>
      <c r="E108" s="27" t="s">
        <v>188</v>
      </c>
    </row>
    <row r="109" ht="38.25">
      <c r="A109" s="1" t="s">
        <v>167</v>
      </c>
      <c r="E109" s="33" t="s">
        <v>1741</v>
      </c>
    </row>
    <row r="110">
      <c r="A110" s="1" t="s">
        <v>168</v>
      </c>
      <c r="E110" s="27" t="s">
        <v>344</v>
      </c>
    </row>
    <row r="111">
      <c r="A111" s="1" t="s">
        <v>156</v>
      </c>
      <c r="C111" s="22" t="s">
        <v>711</v>
      </c>
      <c r="E111" s="23" t="s">
        <v>1609</v>
      </c>
      <c r="L111" s="24">
        <f>SUMIFS(L112:L143,A112:A143,"P")</f>
        <v>0</v>
      </c>
      <c r="M111" s="24">
        <f>SUMIFS(M112:M143,A112:A143,"P")</f>
        <v>0</v>
      </c>
      <c r="N111" s="25"/>
    </row>
    <row r="112">
      <c r="A112" s="1" t="s">
        <v>159</v>
      </c>
      <c r="B112" s="1">
        <v>25</v>
      </c>
      <c r="C112" s="26" t="s">
        <v>1742</v>
      </c>
      <c r="D112" t="s">
        <v>157</v>
      </c>
      <c r="E112" s="27" t="s">
        <v>1743</v>
      </c>
      <c r="F112" s="28" t="s">
        <v>186</v>
      </c>
      <c r="G112" s="29">
        <v>1.9450000000000001</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ht="38.25">
      <c r="A114" s="1" t="s">
        <v>167</v>
      </c>
      <c r="E114" s="33" t="s">
        <v>1744</v>
      </c>
    </row>
    <row r="115">
      <c r="A115" s="1" t="s">
        <v>168</v>
      </c>
      <c r="E115" s="27" t="s">
        <v>344</v>
      </c>
    </row>
    <row r="116">
      <c r="A116" s="1" t="s">
        <v>159</v>
      </c>
      <c r="B116" s="1">
        <v>26</v>
      </c>
      <c r="C116" s="26" t="s">
        <v>1745</v>
      </c>
      <c r="D116" t="s">
        <v>157</v>
      </c>
      <c r="E116" s="27" t="s">
        <v>1746</v>
      </c>
      <c r="F116" s="28" t="s">
        <v>163</v>
      </c>
      <c r="G116" s="29">
        <v>0.20300000000000001</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ht="38.25">
      <c r="A118" s="1" t="s">
        <v>167</v>
      </c>
      <c r="E118" s="33" t="s">
        <v>1747</v>
      </c>
    </row>
    <row r="119">
      <c r="A119" s="1" t="s">
        <v>168</v>
      </c>
      <c r="E119" s="27" t="s">
        <v>344</v>
      </c>
    </row>
    <row r="120">
      <c r="A120" s="1" t="s">
        <v>159</v>
      </c>
      <c r="B120" s="1">
        <v>27</v>
      </c>
      <c r="C120" s="26" t="s">
        <v>1748</v>
      </c>
      <c r="D120" t="s">
        <v>157</v>
      </c>
      <c r="E120" s="27" t="s">
        <v>1749</v>
      </c>
      <c r="F120" s="28" t="s">
        <v>186</v>
      </c>
      <c r="G120" s="29">
        <v>33.350999999999999</v>
      </c>
      <c r="H120" s="28">
        <v>0</v>
      </c>
      <c r="I120" s="30">
        <f>ROUND(G120*H120,P4)</f>
        <v>0</v>
      </c>
      <c r="L120" s="31">
        <v>0</v>
      </c>
      <c r="M120" s="24">
        <f>ROUND(G120*L120,P4)</f>
        <v>0</v>
      </c>
      <c r="N120" s="25" t="s">
        <v>187</v>
      </c>
      <c r="O120" s="32">
        <f>M120*AA120</f>
        <v>0</v>
      </c>
      <c r="P120" s="1">
        <v>3</v>
      </c>
      <c r="AA120" s="1">
        <f>IF(P120=1,$O$3,IF(P120=2,$O$4,$O$5))</f>
        <v>0</v>
      </c>
    </row>
    <row r="121">
      <c r="A121" s="1" t="s">
        <v>165</v>
      </c>
      <c r="E121" s="27" t="s">
        <v>1750</v>
      </c>
    </row>
    <row r="122" ht="63.75">
      <c r="A122" s="1" t="s">
        <v>167</v>
      </c>
      <c r="E122" s="33" t="s">
        <v>1751</v>
      </c>
    </row>
    <row r="123">
      <c r="A123" s="1" t="s">
        <v>168</v>
      </c>
      <c r="E123" s="27" t="s">
        <v>344</v>
      </c>
    </row>
    <row r="124">
      <c r="A124" s="1" t="s">
        <v>159</v>
      </c>
      <c r="B124" s="1">
        <v>28</v>
      </c>
      <c r="C124" s="26" t="s">
        <v>1752</v>
      </c>
      <c r="D124" t="s">
        <v>157</v>
      </c>
      <c r="E124" s="27" t="s">
        <v>1753</v>
      </c>
      <c r="F124" s="28" t="s">
        <v>163</v>
      </c>
      <c r="G124" s="29">
        <v>1.5640000000000001</v>
      </c>
      <c r="H124" s="28">
        <v>0</v>
      </c>
      <c r="I124" s="30">
        <f>ROUND(G124*H124,P4)</f>
        <v>0</v>
      </c>
      <c r="L124" s="31">
        <v>0</v>
      </c>
      <c r="M124" s="24">
        <f>ROUND(G124*L124,P4)</f>
        <v>0</v>
      </c>
      <c r="N124" s="25" t="s">
        <v>187</v>
      </c>
      <c r="O124" s="32">
        <f>M124*AA124</f>
        <v>0</v>
      </c>
      <c r="P124" s="1">
        <v>3</v>
      </c>
      <c r="AA124" s="1">
        <f>IF(P124=1,$O$3,IF(P124=2,$O$4,$O$5))</f>
        <v>0</v>
      </c>
    </row>
    <row r="125">
      <c r="A125" s="1" t="s">
        <v>165</v>
      </c>
      <c r="E125" s="27" t="s">
        <v>1754</v>
      </c>
    </row>
    <row r="126">
      <c r="A126" s="1" t="s">
        <v>167</v>
      </c>
      <c r="E126" s="33" t="s">
        <v>1755</v>
      </c>
    </row>
    <row r="127">
      <c r="A127" s="1" t="s">
        <v>168</v>
      </c>
      <c r="E127" s="27" t="s">
        <v>344</v>
      </c>
    </row>
    <row r="128">
      <c r="A128" s="1" t="s">
        <v>159</v>
      </c>
      <c r="B128" s="1">
        <v>29</v>
      </c>
      <c r="C128" s="26" t="s">
        <v>1756</v>
      </c>
      <c r="D128" t="s">
        <v>157</v>
      </c>
      <c r="E128" s="27" t="s">
        <v>1757</v>
      </c>
      <c r="F128" s="28" t="s">
        <v>186</v>
      </c>
      <c r="G128" s="29">
        <v>79.712999999999994</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ht="89.25">
      <c r="A130" s="1" t="s">
        <v>167</v>
      </c>
      <c r="E130" s="33" t="s">
        <v>1758</v>
      </c>
    </row>
    <row r="131">
      <c r="A131" s="1" t="s">
        <v>168</v>
      </c>
      <c r="E131" s="27" t="s">
        <v>344</v>
      </c>
    </row>
    <row r="132">
      <c r="A132" s="1" t="s">
        <v>159</v>
      </c>
      <c r="B132" s="1">
        <v>30</v>
      </c>
      <c r="C132" s="26" t="s">
        <v>1759</v>
      </c>
      <c r="D132" t="s">
        <v>157</v>
      </c>
      <c r="E132" s="27" t="s">
        <v>1760</v>
      </c>
      <c r="F132" s="28" t="s">
        <v>186</v>
      </c>
      <c r="G132" s="29">
        <v>1.8979999999999999</v>
      </c>
      <c r="H132" s="28">
        <v>0</v>
      </c>
      <c r="I132" s="30">
        <f>ROUND(G132*H132,P4)</f>
        <v>0</v>
      </c>
      <c r="L132" s="31">
        <v>0</v>
      </c>
      <c r="M132" s="24">
        <f>ROUND(G132*L132,P4)</f>
        <v>0</v>
      </c>
      <c r="N132" s="25" t="s">
        <v>187</v>
      </c>
      <c r="O132" s="32">
        <f>M132*AA132</f>
        <v>0</v>
      </c>
      <c r="P132" s="1">
        <v>3</v>
      </c>
      <c r="AA132" s="1">
        <f>IF(P132=1,$O$3,IF(P132=2,$O$4,$O$5))</f>
        <v>0</v>
      </c>
    </row>
    <row r="133">
      <c r="A133" s="1" t="s">
        <v>165</v>
      </c>
      <c r="E133" s="27" t="s">
        <v>1761</v>
      </c>
    </row>
    <row r="134" ht="38.25">
      <c r="A134" s="1" t="s">
        <v>167</v>
      </c>
      <c r="E134" s="33" t="s">
        <v>1762</v>
      </c>
    </row>
    <row r="135">
      <c r="A135" s="1" t="s">
        <v>168</v>
      </c>
      <c r="E135" s="27" t="s">
        <v>344</v>
      </c>
    </row>
    <row r="136">
      <c r="A136" s="1" t="s">
        <v>159</v>
      </c>
      <c r="B136" s="1">
        <v>31</v>
      </c>
      <c r="C136" s="26" t="s">
        <v>1763</v>
      </c>
      <c r="D136" t="s">
        <v>157</v>
      </c>
      <c r="E136" s="27" t="s">
        <v>1764</v>
      </c>
      <c r="F136" s="28" t="s">
        <v>163</v>
      </c>
      <c r="G136" s="29">
        <v>12.5</v>
      </c>
      <c r="H136" s="28">
        <v>0</v>
      </c>
      <c r="I136" s="30">
        <f>ROUND(G136*H136,P4)</f>
        <v>0</v>
      </c>
      <c r="L136" s="31">
        <v>0</v>
      </c>
      <c r="M136" s="24">
        <f>ROUND(G136*L136,P4)</f>
        <v>0</v>
      </c>
      <c r="N136" s="25" t="s">
        <v>187</v>
      </c>
      <c r="O136" s="32">
        <f>M136*AA136</f>
        <v>0</v>
      </c>
      <c r="P136" s="1">
        <v>3</v>
      </c>
      <c r="AA136" s="1">
        <f>IF(P136=1,$O$3,IF(P136=2,$O$4,$O$5))</f>
        <v>0</v>
      </c>
    </row>
    <row r="137">
      <c r="A137" s="1" t="s">
        <v>165</v>
      </c>
      <c r="E137" s="27" t="s">
        <v>188</v>
      </c>
    </row>
    <row r="138" ht="63.75">
      <c r="A138" s="1" t="s">
        <v>167</v>
      </c>
      <c r="E138" s="33" t="s">
        <v>1765</v>
      </c>
    </row>
    <row r="139">
      <c r="A139" s="1" t="s">
        <v>168</v>
      </c>
      <c r="E139" s="27" t="s">
        <v>344</v>
      </c>
    </row>
    <row r="140">
      <c r="A140" s="1" t="s">
        <v>159</v>
      </c>
      <c r="B140" s="1">
        <v>32</v>
      </c>
      <c r="C140" s="26" t="s">
        <v>1766</v>
      </c>
      <c r="D140" t="s">
        <v>157</v>
      </c>
      <c r="E140" s="27" t="s">
        <v>1767</v>
      </c>
      <c r="F140" s="28" t="s">
        <v>163</v>
      </c>
      <c r="G140" s="29">
        <v>1.071</v>
      </c>
      <c r="H140" s="28">
        <v>0</v>
      </c>
      <c r="I140" s="30">
        <f>ROUND(G140*H140,P4)</f>
        <v>0</v>
      </c>
      <c r="L140" s="31">
        <v>0</v>
      </c>
      <c r="M140" s="24">
        <f>ROUND(G140*L140,P4)</f>
        <v>0</v>
      </c>
      <c r="N140" s="25" t="s">
        <v>187</v>
      </c>
      <c r="O140" s="32">
        <f>M140*AA140</f>
        <v>0</v>
      </c>
      <c r="P140" s="1">
        <v>3</v>
      </c>
      <c r="AA140" s="1">
        <f>IF(P140=1,$O$3,IF(P140=2,$O$4,$O$5))</f>
        <v>0</v>
      </c>
    </row>
    <row r="141">
      <c r="A141" s="1" t="s">
        <v>165</v>
      </c>
      <c r="E141" s="27" t="s">
        <v>1768</v>
      </c>
    </row>
    <row r="142" ht="38.25">
      <c r="A142" s="1" t="s">
        <v>167</v>
      </c>
      <c r="E142" s="33" t="s">
        <v>1769</v>
      </c>
    </row>
    <row r="143">
      <c r="A143" s="1" t="s">
        <v>168</v>
      </c>
      <c r="E143" s="27" t="s">
        <v>344</v>
      </c>
    </row>
    <row r="144">
      <c r="A144" s="1" t="s">
        <v>156</v>
      </c>
      <c r="C144" s="22" t="s">
        <v>1419</v>
      </c>
      <c r="E144" s="23" t="s">
        <v>1420</v>
      </c>
      <c r="L144" s="24">
        <f>SUMIFS(L145:L180,A145:A180,"P")</f>
        <v>0</v>
      </c>
      <c r="M144" s="24">
        <f>SUMIFS(M145:M180,A145:A180,"P")</f>
        <v>0</v>
      </c>
      <c r="N144" s="25"/>
    </row>
    <row r="145">
      <c r="A145" s="1" t="s">
        <v>159</v>
      </c>
      <c r="B145" s="1">
        <v>33</v>
      </c>
      <c r="C145" s="26" t="s">
        <v>1770</v>
      </c>
      <c r="D145" t="s">
        <v>157</v>
      </c>
      <c r="E145" s="27" t="s">
        <v>1771</v>
      </c>
      <c r="F145" s="28" t="s">
        <v>163</v>
      </c>
      <c r="G145" s="29">
        <v>108.15600000000001</v>
      </c>
      <c r="H145" s="28">
        <v>0</v>
      </c>
      <c r="I145" s="30">
        <f>ROUND(G145*H145,P4)</f>
        <v>0</v>
      </c>
      <c r="L145" s="31">
        <v>0</v>
      </c>
      <c r="M145" s="24">
        <f>ROUND(G145*L145,P4)</f>
        <v>0</v>
      </c>
      <c r="N145" s="25" t="s">
        <v>187</v>
      </c>
      <c r="O145" s="32">
        <f>M145*AA145</f>
        <v>0</v>
      </c>
      <c r="P145" s="1">
        <v>3</v>
      </c>
      <c r="AA145" s="1">
        <f>IF(P145=1,$O$3,IF(P145=2,$O$4,$O$5))</f>
        <v>0</v>
      </c>
    </row>
    <row r="146">
      <c r="A146" s="1" t="s">
        <v>165</v>
      </c>
      <c r="E146" s="27" t="s">
        <v>1772</v>
      </c>
    </row>
    <row r="147" ht="76.5">
      <c r="A147" s="1" t="s">
        <v>167</v>
      </c>
      <c r="E147" s="33" t="s">
        <v>1773</v>
      </c>
    </row>
    <row r="148">
      <c r="A148" s="1" t="s">
        <v>168</v>
      </c>
      <c r="E148" s="27" t="s">
        <v>344</v>
      </c>
    </row>
    <row r="149">
      <c r="A149" s="1" t="s">
        <v>159</v>
      </c>
      <c r="B149" s="1">
        <v>34</v>
      </c>
      <c r="C149" s="26" t="s">
        <v>1774</v>
      </c>
      <c r="D149" t="s">
        <v>157</v>
      </c>
      <c r="E149" s="27" t="s">
        <v>1775</v>
      </c>
      <c r="F149" s="28" t="s">
        <v>196</v>
      </c>
      <c r="G149" s="29">
        <v>2</v>
      </c>
      <c r="H149" s="28">
        <v>0</v>
      </c>
      <c r="I149" s="30">
        <f>ROUND(G149*H149,P4)</f>
        <v>0</v>
      </c>
      <c r="L149" s="31">
        <v>0</v>
      </c>
      <c r="M149" s="24">
        <f>ROUND(G149*L149,P4)</f>
        <v>0</v>
      </c>
      <c r="N149" s="25" t="s">
        <v>187</v>
      </c>
      <c r="O149" s="32">
        <f>M149*AA149</f>
        <v>0</v>
      </c>
      <c r="P149" s="1">
        <v>3</v>
      </c>
      <c r="AA149" s="1">
        <f>IF(P149=1,$O$3,IF(P149=2,$O$4,$O$5))</f>
        <v>0</v>
      </c>
    </row>
    <row r="150">
      <c r="A150" s="1" t="s">
        <v>165</v>
      </c>
      <c r="E150" s="27" t="s">
        <v>1776</v>
      </c>
    </row>
    <row r="151">
      <c r="A151" s="1" t="s">
        <v>167</v>
      </c>
      <c r="E151" s="33" t="s">
        <v>1777</v>
      </c>
    </row>
    <row r="152">
      <c r="A152" s="1" t="s">
        <v>168</v>
      </c>
      <c r="E152" s="27" t="s">
        <v>344</v>
      </c>
    </row>
    <row r="153">
      <c r="A153" s="1" t="s">
        <v>159</v>
      </c>
      <c r="B153" s="1">
        <v>35</v>
      </c>
      <c r="C153" s="26" t="s">
        <v>1778</v>
      </c>
      <c r="D153" t="s">
        <v>157</v>
      </c>
      <c r="E153" s="27" t="s">
        <v>1779</v>
      </c>
      <c r="F153" s="28" t="s">
        <v>196</v>
      </c>
      <c r="G153" s="29">
        <v>1</v>
      </c>
      <c r="H153" s="28">
        <v>0</v>
      </c>
      <c r="I153" s="30">
        <f>ROUND(G153*H153,P4)</f>
        <v>0</v>
      </c>
      <c r="L153" s="31">
        <v>0</v>
      </c>
      <c r="M153" s="24">
        <f>ROUND(G153*L153,P4)</f>
        <v>0</v>
      </c>
      <c r="N153" s="25" t="s">
        <v>187</v>
      </c>
      <c r="O153" s="32">
        <f>M153*AA153</f>
        <v>0</v>
      </c>
      <c r="P153" s="1">
        <v>3</v>
      </c>
      <c r="AA153" s="1">
        <f>IF(P153=1,$O$3,IF(P153=2,$O$4,$O$5))</f>
        <v>0</v>
      </c>
    </row>
    <row r="154">
      <c r="A154" s="1" t="s">
        <v>165</v>
      </c>
      <c r="E154" s="27" t="s">
        <v>1780</v>
      </c>
    </row>
    <row r="155">
      <c r="A155" s="1" t="s">
        <v>167</v>
      </c>
      <c r="E155" s="33" t="s">
        <v>1781</v>
      </c>
    </row>
    <row r="156">
      <c r="A156" s="1" t="s">
        <v>168</v>
      </c>
      <c r="E156" s="27" t="s">
        <v>344</v>
      </c>
    </row>
    <row r="157">
      <c r="A157" s="1" t="s">
        <v>159</v>
      </c>
      <c r="B157" s="1">
        <v>36</v>
      </c>
      <c r="C157" s="26" t="s">
        <v>1782</v>
      </c>
      <c r="D157" t="s">
        <v>157</v>
      </c>
      <c r="E157" s="27" t="s">
        <v>1783</v>
      </c>
      <c r="F157" s="28" t="s">
        <v>196</v>
      </c>
      <c r="G157" s="29">
        <v>2</v>
      </c>
      <c r="H157" s="28">
        <v>0</v>
      </c>
      <c r="I157" s="30">
        <f>ROUND(G157*H157,P4)</f>
        <v>0</v>
      </c>
      <c r="L157" s="31">
        <v>0</v>
      </c>
      <c r="M157" s="24">
        <f>ROUND(G157*L157,P4)</f>
        <v>0</v>
      </c>
      <c r="N157" s="25" t="s">
        <v>187</v>
      </c>
      <c r="O157" s="32">
        <f>M157*AA157</f>
        <v>0</v>
      </c>
      <c r="P157" s="1">
        <v>3</v>
      </c>
      <c r="AA157" s="1">
        <f>IF(P157=1,$O$3,IF(P157=2,$O$4,$O$5))</f>
        <v>0</v>
      </c>
    </row>
    <row r="158">
      <c r="A158" s="1" t="s">
        <v>165</v>
      </c>
      <c r="E158" s="27" t="s">
        <v>1780</v>
      </c>
    </row>
    <row r="159">
      <c r="A159" s="1" t="s">
        <v>167</v>
      </c>
      <c r="E159" s="33" t="s">
        <v>1777</v>
      </c>
    </row>
    <row r="160">
      <c r="A160" s="1" t="s">
        <v>168</v>
      </c>
      <c r="E160" s="27" t="s">
        <v>344</v>
      </c>
    </row>
    <row r="161">
      <c r="A161" s="1" t="s">
        <v>159</v>
      </c>
      <c r="B161" s="1">
        <v>37</v>
      </c>
      <c r="C161" s="26" t="s">
        <v>1784</v>
      </c>
      <c r="D161" t="s">
        <v>157</v>
      </c>
      <c r="E161" s="27" t="s">
        <v>1785</v>
      </c>
      <c r="F161" s="28" t="s">
        <v>196</v>
      </c>
      <c r="G161" s="29">
        <v>1</v>
      </c>
      <c r="H161" s="28">
        <v>0</v>
      </c>
      <c r="I161" s="30">
        <f>ROUND(G161*H161,P4)</f>
        <v>0</v>
      </c>
      <c r="L161" s="31">
        <v>0</v>
      </c>
      <c r="M161" s="24">
        <f>ROUND(G161*L161,P4)</f>
        <v>0</v>
      </c>
      <c r="N161" s="25" t="s">
        <v>187</v>
      </c>
      <c r="O161" s="32">
        <f>M161*AA161</f>
        <v>0</v>
      </c>
      <c r="P161" s="1">
        <v>3</v>
      </c>
      <c r="AA161" s="1">
        <f>IF(P161=1,$O$3,IF(P161=2,$O$4,$O$5))</f>
        <v>0</v>
      </c>
    </row>
    <row r="162">
      <c r="A162" s="1" t="s">
        <v>165</v>
      </c>
      <c r="E162" s="27" t="s">
        <v>1780</v>
      </c>
    </row>
    <row r="163">
      <c r="A163" s="1" t="s">
        <v>167</v>
      </c>
      <c r="E163" s="33" t="s">
        <v>1786</v>
      </c>
    </row>
    <row r="164">
      <c r="A164" s="1" t="s">
        <v>168</v>
      </c>
      <c r="E164" s="27" t="s">
        <v>344</v>
      </c>
    </row>
    <row r="165">
      <c r="A165" s="1" t="s">
        <v>159</v>
      </c>
      <c r="B165" s="1">
        <v>38</v>
      </c>
      <c r="C165" s="26" t="s">
        <v>1787</v>
      </c>
      <c r="D165" t="s">
        <v>157</v>
      </c>
      <c r="E165" s="27" t="s">
        <v>1788</v>
      </c>
      <c r="F165" s="28" t="s">
        <v>186</v>
      </c>
      <c r="G165" s="29">
        <v>14.212</v>
      </c>
      <c r="H165" s="28">
        <v>0</v>
      </c>
      <c r="I165" s="30">
        <f>ROUND(G165*H165,P4)</f>
        <v>0</v>
      </c>
      <c r="L165" s="31">
        <v>0</v>
      </c>
      <c r="M165" s="24">
        <f>ROUND(G165*L165,P4)</f>
        <v>0</v>
      </c>
      <c r="N165" s="25" t="s">
        <v>187</v>
      </c>
      <c r="O165" s="32">
        <f>M165*AA165</f>
        <v>0</v>
      </c>
      <c r="P165" s="1">
        <v>3</v>
      </c>
      <c r="AA165" s="1">
        <f>IF(P165=1,$O$3,IF(P165=2,$O$4,$O$5))</f>
        <v>0</v>
      </c>
    </row>
    <row r="166">
      <c r="A166" s="1" t="s">
        <v>165</v>
      </c>
      <c r="E166" s="27" t="s">
        <v>1789</v>
      </c>
    </row>
    <row r="167" ht="38.25">
      <c r="A167" s="1" t="s">
        <v>167</v>
      </c>
      <c r="E167" s="33" t="s">
        <v>1790</v>
      </c>
    </row>
    <row r="168">
      <c r="A168" s="1" t="s">
        <v>168</v>
      </c>
      <c r="E168" s="27" t="s">
        <v>344</v>
      </c>
    </row>
    <row r="169">
      <c r="A169" s="1" t="s">
        <v>159</v>
      </c>
      <c r="B169" s="1">
        <v>39</v>
      </c>
      <c r="C169" s="26" t="s">
        <v>1791</v>
      </c>
      <c r="D169" t="s">
        <v>157</v>
      </c>
      <c r="E169" s="27" t="s">
        <v>1792</v>
      </c>
      <c r="F169" s="28" t="s">
        <v>186</v>
      </c>
      <c r="G169" s="29">
        <v>5.4800000000000004</v>
      </c>
      <c r="H169" s="28">
        <v>0</v>
      </c>
      <c r="I169" s="30">
        <f>ROUND(G169*H169,P4)</f>
        <v>0</v>
      </c>
      <c r="L169" s="31">
        <v>0</v>
      </c>
      <c r="M169" s="24">
        <f>ROUND(G169*L169,P4)</f>
        <v>0</v>
      </c>
      <c r="N169" s="25" t="s">
        <v>187</v>
      </c>
      <c r="O169" s="32">
        <f>M169*AA169</f>
        <v>0</v>
      </c>
      <c r="P169" s="1">
        <v>3</v>
      </c>
      <c r="AA169" s="1">
        <f>IF(P169=1,$O$3,IF(P169=2,$O$4,$O$5))</f>
        <v>0</v>
      </c>
    </row>
    <row r="170">
      <c r="A170" s="1" t="s">
        <v>165</v>
      </c>
      <c r="E170" s="27" t="s">
        <v>188</v>
      </c>
    </row>
    <row r="171" ht="38.25">
      <c r="A171" s="1" t="s">
        <v>167</v>
      </c>
      <c r="E171" s="33" t="s">
        <v>1793</v>
      </c>
    </row>
    <row r="172">
      <c r="A172" s="1" t="s">
        <v>168</v>
      </c>
      <c r="E172" s="27" t="s">
        <v>344</v>
      </c>
    </row>
    <row r="173">
      <c r="A173" s="1" t="s">
        <v>159</v>
      </c>
      <c r="B173" s="1">
        <v>40</v>
      </c>
      <c r="C173" s="26" t="s">
        <v>1794</v>
      </c>
      <c r="D173" t="s">
        <v>157</v>
      </c>
      <c r="E173" s="27" t="s">
        <v>1795</v>
      </c>
      <c r="F173" s="28" t="s">
        <v>186</v>
      </c>
      <c r="G173" s="29">
        <v>43.155999999999999</v>
      </c>
      <c r="H173" s="28">
        <v>0</v>
      </c>
      <c r="I173" s="30">
        <f>ROUND(G173*H173,P4)</f>
        <v>0</v>
      </c>
      <c r="L173" s="31">
        <v>0</v>
      </c>
      <c r="M173" s="24">
        <f>ROUND(G173*L173,P4)</f>
        <v>0</v>
      </c>
      <c r="N173" s="25" t="s">
        <v>187</v>
      </c>
      <c r="O173" s="32">
        <f>M173*AA173</f>
        <v>0</v>
      </c>
      <c r="P173" s="1">
        <v>3</v>
      </c>
      <c r="AA173" s="1">
        <f>IF(P173=1,$O$3,IF(P173=2,$O$4,$O$5))</f>
        <v>0</v>
      </c>
    </row>
    <row r="174">
      <c r="A174" s="1" t="s">
        <v>165</v>
      </c>
      <c r="E174" s="27" t="s">
        <v>1796</v>
      </c>
    </row>
    <row r="175" ht="38.25">
      <c r="A175" s="1" t="s">
        <v>167</v>
      </c>
      <c r="E175" s="33" t="s">
        <v>1797</v>
      </c>
    </row>
    <row r="176">
      <c r="A176" s="1" t="s">
        <v>168</v>
      </c>
      <c r="E176" s="27" t="s">
        <v>344</v>
      </c>
    </row>
    <row r="177">
      <c r="A177" s="1" t="s">
        <v>159</v>
      </c>
      <c r="B177" s="1">
        <v>41</v>
      </c>
      <c r="C177" s="26" t="s">
        <v>1429</v>
      </c>
      <c r="D177" t="s">
        <v>157</v>
      </c>
      <c r="E177" s="27" t="s">
        <v>1430</v>
      </c>
      <c r="F177" s="28" t="s">
        <v>186</v>
      </c>
      <c r="G177" s="29">
        <v>20.704000000000001</v>
      </c>
      <c r="H177" s="28">
        <v>0</v>
      </c>
      <c r="I177" s="30">
        <f>ROUND(G177*H177,P4)</f>
        <v>0</v>
      </c>
      <c r="L177" s="31">
        <v>0</v>
      </c>
      <c r="M177" s="24">
        <f>ROUND(G177*L177,P4)</f>
        <v>0</v>
      </c>
      <c r="N177" s="25" t="s">
        <v>187</v>
      </c>
      <c r="O177" s="32">
        <f>M177*AA177</f>
        <v>0</v>
      </c>
      <c r="P177" s="1">
        <v>3</v>
      </c>
      <c r="AA177" s="1">
        <f>IF(P177=1,$O$3,IF(P177=2,$O$4,$O$5))</f>
        <v>0</v>
      </c>
    </row>
    <row r="178">
      <c r="A178" s="1" t="s">
        <v>165</v>
      </c>
      <c r="E178" s="27" t="s">
        <v>1798</v>
      </c>
    </row>
    <row r="179" ht="76.5">
      <c r="A179" s="1" t="s">
        <v>167</v>
      </c>
      <c r="E179" s="33" t="s">
        <v>1799</v>
      </c>
    </row>
    <row r="180">
      <c r="A180" s="1" t="s">
        <v>168</v>
      </c>
      <c r="E180" s="27" t="s">
        <v>344</v>
      </c>
    </row>
    <row r="181">
      <c r="A181" s="1" t="s">
        <v>156</v>
      </c>
      <c r="C181" s="22" t="s">
        <v>1800</v>
      </c>
      <c r="E181" s="23" t="s">
        <v>193</v>
      </c>
      <c r="L181" s="24">
        <f>SUMIFS(L182:L197,A182:A197,"P")</f>
        <v>0</v>
      </c>
      <c r="M181" s="24">
        <f>SUMIFS(M182:M197,A182:A197,"P")</f>
        <v>0</v>
      </c>
      <c r="N181" s="25"/>
    </row>
    <row r="182" ht="25.5">
      <c r="A182" s="1" t="s">
        <v>159</v>
      </c>
      <c r="B182" s="1">
        <v>42</v>
      </c>
      <c r="C182" s="26" t="s">
        <v>1801</v>
      </c>
      <c r="D182" t="s">
        <v>157</v>
      </c>
      <c r="E182" s="27" t="s">
        <v>1802</v>
      </c>
      <c r="F182" s="28" t="s">
        <v>342</v>
      </c>
      <c r="G182" s="29">
        <v>49.170000000000002</v>
      </c>
      <c r="H182" s="28">
        <v>0</v>
      </c>
      <c r="I182" s="30">
        <f>ROUND(G182*H182,P4)</f>
        <v>0</v>
      </c>
      <c r="L182" s="31">
        <v>0</v>
      </c>
      <c r="M182" s="24">
        <f>ROUND(G182*L182,P4)</f>
        <v>0</v>
      </c>
      <c r="N182" s="25" t="s">
        <v>187</v>
      </c>
      <c r="O182" s="32">
        <f>M182*AA182</f>
        <v>0</v>
      </c>
      <c r="P182" s="1">
        <v>3</v>
      </c>
      <c r="AA182" s="1">
        <f>IF(P182=1,$O$3,IF(P182=2,$O$4,$O$5))</f>
        <v>0</v>
      </c>
    </row>
    <row r="183">
      <c r="A183" s="1" t="s">
        <v>165</v>
      </c>
      <c r="E183" s="27" t="s">
        <v>1803</v>
      </c>
    </row>
    <row r="184" ht="38.25">
      <c r="A184" s="1" t="s">
        <v>167</v>
      </c>
      <c r="E184" s="33" t="s">
        <v>1804</v>
      </c>
    </row>
    <row r="185">
      <c r="A185" s="1" t="s">
        <v>168</v>
      </c>
      <c r="E185" s="27" t="s">
        <v>344</v>
      </c>
    </row>
    <row r="186">
      <c r="A186" s="1" t="s">
        <v>159</v>
      </c>
      <c r="B186" s="1">
        <v>44</v>
      </c>
      <c r="C186" s="26" t="s">
        <v>1805</v>
      </c>
      <c r="D186" t="s">
        <v>157</v>
      </c>
      <c r="E186" s="27" t="s">
        <v>1806</v>
      </c>
      <c r="F186" s="28" t="s">
        <v>342</v>
      </c>
      <c r="G186" s="29">
        <v>76.170000000000002</v>
      </c>
      <c r="H186" s="28">
        <v>0</v>
      </c>
      <c r="I186" s="30">
        <f>ROUND(G186*H186,P4)</f>
        <v>0</v>
      </c>
      <c r="L186" s="31">
        <v>0</v>
      </c>
      <c r="M186" s="24">
        <f>ROUND(G186*L186,P4)</f>
        <v>0</v>
      </c>
      <c r="N186" s="25" t="s">
        <v>187</v>
      </c>
      <c r="O186" s="32">
        <f>M186*AA186</f>
        <v>0</v>
      </c>
      <c r="P186" s="1">
        <v>3</v>
      </c>
      <c r="AA186" s="1">
        <f>IF(P186=1,$O$3,IF(P186=2,$O$4,$O$5))</f>
        <v>0</v>
      </c>
    </row>
    <row r="187">
      <c r="A187" s="1" t="s">
        <v>165</v>
      </c>
      <c r="E187" s="27" t="s">
        <v>1807</v>
      </c>
    </row>
    <row r="188" ht="38.25">
      <c r="A188" s="1" t="s">
        <v>167</v>
      </c>
      <c r="E188" s="33" t="s">
        <v>1808</v>
      </c>
    </row>
    <row r="189">
      <c r="A189" s="1" t="s">
        <v>168</v>
      </c>
      <c r="E189" s="27" t="s">
        <v>344</v>
      </c>
    </row>
    <row r="190">
      <c r="A190" s="1" t="s">
        <v>159</v>
      </c>
      <c r="B190" s="1">
        <v>45</v>
      </c>
      <c r="C190" s="26" t="s">
        <v>1809</v>
      </c>
      <c r="D190" t="s">
        <v>157</v>
      </c>
      <c r="E190" s="27" t="s">
        <v>1810</v>
      </c>
      <c r="F190" s="28" t="s">
        <v>199</v>
      </c>
      <c r="G190" s="29">
        <v>9.8000000000000007</v>
      </c>
      <c r="H190" s="28">
        <v>0</v>
      </c>
      <c r="I190" s="30">
        <f>ROUND(G190*H190,P4)</f>
        <v>0</v>
      </c>
      <c r="L190" s="31">
        <v>0</v>
      </c>
      <c r="M190" s="24">
        <f>ROUND(G190*L190,P4)</f>
        <v>0</v>
      </c>
      <c r="N190" s="25" t="s">
        <v>187</v>
      </c>
      <c r="O190" s="32">
        <f>M190*AA190</f>
        <v>0</v>
      </c>
      <c r="P190" s="1">
        <v>3</v>
      </c>
      <c r="AA190" s="1">
        <f>IF(P190=1,$O$3,IF(P190=2,$O$4,$O$5))</f>
        <v>0</v>
      </c>
    </row>
    <row r="191">
      <c r="A191" s="1" t="s">
        <v>165</v>
      </c>
      <c r="E191" s="27" t="s">
        <v>1811</v>
      </c>
    </row>
    <row r="192">
      <c r="A192" s="1" t="s">
        <v>167</v>
      </c>
      <c r="E192" s="33" t="s">
        <v>1812</v>
      </c>
    </row>
    <row r="193">
      <c r="A193" s="1" t="s">
        <v>168</v>
      </c>
      <c r="E193" s="27" t="s">
        <v>344</v>
      </c>
    </row>
    <row r="194">
      <c r="A194" s="1" t="s">
        <v>159</v>
      </c>
      <c r="B194" s="1">
        <v>43</v>
      </c>
      <c r="C194" s="26" t="s">
        <v>1813</v>
      </c>
      <c r="D194" t="s">
        <v>157</v>
      </c>
      <c r="E194" s="27" t="s">
        <v>1814</v>
      </c>
      <c r="F194" s="28" t="s">
        <v>342</v>
      </c>
      <c r="G194" s="29">
        <v>186.97499999999999</v>
      </c>
      <c r="H194" s="28">
        <v>0</v>
      </c>
      <c r="I194" s="30">
        <f>ROUND(G194*H194,P4)</f>
        <v>0</v>
      </c>
      <c r="L194" s="31">
        <v>0</v>
      </c>
      <c r="M194" s="24">
        <f>ROUND(G194*L194,P4)</f>
        <v>0</v>
      </c>
      <c r="N194" s="25" t="s">
        <v>406</v>
      </c>
      <c r="O194" s="32">
        <f>M194*AA194</f>
        <v>0</v>
      </c>
      <c r="P194" s="1">
        <v>3</v>
      </c>
      <c r="AA194" s="1">
        <f>IF(P194=1,$O$3,IF(P194=2,$O$4,$O$5))</f>
        <v>0</v>
      </c>
    </row>
    <row r="195">
      <c r="A195" s="1" t="s">
        <v>165</v>
      </c>
      <c r="E195" s="27" t="s">
        <v>1815</v>
      </c>
    </row>
    <row r="196">
      <c r="A196" s="1" t="s">
        <v>167</v>
      </c>
      <c r="E196" s="33" t="s">
        <v>1816</v>
      </c>
    </row>
    <row r="197" ht="51">
      <c r="A197" s="1" t="s">
        <v>168</v>
      </c>
      <c r="E197" s="27" t="s">
        <v>1817</v>
      </c>
    </row>
    <row r="198">
      <c r="A198" s="1" t="s">
        <v>156</v>
      </c>
      <c r="C198" s="22" t="s">
        <v>1459</v>
      </c>
      <c r="E198" s="23" t="s">
        <v>1460</v>
      </c>
      <c r="L198" s="24">
        <f>SUMIFS(L199:L202,A199:A202,"P")</f>
        <v>0</v>
      </c>
      <c r="M198" s="24">
        <f>SUMIFS(M199:M202,A199:A202,"P")</f>
        <v>0</v>
      </c>
      <c r="N198" s="25"/>
    </row>
    <row r="199">
      <c r="A199" s="1" t="s">
        <v>159</v>
      </c>
      <c r="B199" s="1">
        <v>46</v>
      </c>
      <c r="C199" s="26" t="s">
        <v>1818</v>
      </c>
      <c r="D199" t="s">
        <v>157</v>
      </c>
      <c r="E199" s="27" t="s">
        <v>1819</v>
      </c>
      <c r="F199" s="28" t="s">
        <v>199</v>
      </c>
      <c r="G199" s="29">
        <v>19.850000000000001</v>
      </c>
      <c r="H199" s="28">
        <v>0</v>
      </c>
      <c r="I199" s="30">
        <f>ROUND(G199*H199,P4)</f>
        <v>0</v>
      </c>
      <c r="L199" s="31">
        <v>0</v>
      </c>
      <c r="M199" s="24">
        <f>ROUND(G199*L199,P4)</f>
        <v>0</v>
      </c>
      <c r="N199" s="25" t="s">
        <v>187</v>
      </c>
      <c r="O199" s="32">
        <f>M199*AA199</f>
        <v>0</v>
      </c>
      <c r="P199" s="1">
        <v>3</v>
      </c>
      <c r="AA199" s="1">
        <f>IF(P199=1,$O$3,IF(P199=2,$O$4,$O$5))</f>
        <v>0</v>
      </c>
    </row>
    <row r="200">
      <c r="A200" s="1" t="s">
        <v>165</v>
      </c>
      <c r="E200" s="27" t="s">
        <v>1820</v>
      </c>
    </row>
    <row r="201" ht="38.25">
      <c r="A201" s="1" t="s">
        <v>167</v>
      </c>
      <c r="E201" s="33" t="s">
        <v>1821</v>
      </c>
    </row>
    <row r="202">
      <c r="A202" s="1" t="s">
        <v>168</v>
      </c>
      <c r="E202" s="27" t="s">
        <v>344</v>
      </c>
    </row>
    <row r="203">
      <c r="A203" s="1" t="s">
        <v>156</v>
      </c>
      <c r="C203" s="22" t="s">
        <v>1822</v>
      </c>
      <c r="E203" s="23" t="s">
        <v>1823</v>
      </c>
      <c r="L203" s="24">
        <f>SUMIFS(L204:L211,A204:A211,"P")</f>
        <v>0</v>
      </c>
      <c r="M203" s="24">
        <f>SUMIFS(M204:M211,A204:A211,"P")</f>
        <v>0</v>
      </c>
      <c r="N203" s="25"/>
    </row>
    <row r="204">
      <c r="A204" s="1" t="s">
        <v>159</v>
      </c>
      <c r="B204" s="1">
        <v>47</v>
      </c>
      <c r="C204" s="26" t="s">
        <v>1824</v>
      </c>
      <c r="D204" t="s">
        <v>157</v>
      </c>
      <c r="E204" s="27" t="s">
        <v>1825</v>
      </c>
      <c r="F204" s="28" t="s">
        <v>199</v>
      </c>
      <c r="G204" s="29">
        <v>13.199999999999999</v>
      </c>
      <c r="H204" s="28">
        <v>0</v>
      </c>
      <c r="I204" s="30">
        <f>ROUND(G204*H204,P4)</f>
        <v>0</v>
      </c>
      <c r="L204" s="31">
        <v>0</v>
      </c>
      <c r="M204" s="24">
        <f>ROUND(G204*L204,P4)</f>
        <v>0</v>
      </c>
      <c r="N204" s="25" t="s">
        <v>187</v>
      </c>
      <c r="O204" s="32">
        <f>M204*AA204</f>
        <v>0</v>
      </c>
      <c r="P204" s="1">
        <v>3</v>
      </c>
      <c r="AA204" s="1">
        <f>IF(P204=1,$O$3,IF(P204=2,$O$4,$O$5))</f>
        <v>0</v>
      </c>
    </row>
    <row r="205">
      <c r="A205" s="1" t="s">
        <v>165</v>
      </c>
      <c r="E205" s="27" t="s">
        <v>1826</v>
      </c>
    </row>
    <row r="206" ht="38.25">
      <c r="A206" s="1" t="s">
        <v>167</v>
      </c>
      <c r="E206" s="33" t="s">
        <v>1827</v>
      </c>
    </row>
    <row r="207">
      <c r="A207" s="1" t="s">
        <v>168</v>
      </c>
      <c r="E207" s="27" t="s">
        <v>344</v>
      </c>
    </row>
    <row r="208">
      <c r="A208" s="1" t="s">
        <v>159</v>
      </c>
      <c r="B208" s="1">
        <v>48</v>
      </c>
      <c r="C208" s="26" t="s">
        <v>1828</v>
      </c>
      <c r="D208" t="s">
        <v>157</v>
      </c>
      <c r="E208" s="27" t="s">
        <v>1829</v>
      </c>
      <c r="F208" s="28" t="s">
        <v>196</v>
      </c>
      <c r="G208" s="29">
        <v>4</v>
      </c>
      <c r="H208" s="28">
        <v>0</v>
      </c>
      <c r="I208" s="30">
        <f>ROUND(G208*H208,P4)</f>
        <v>0</v>
      </c>
      <c r="L208" s="31">
        <v>0</v>
      </c>
      <c r="M208" s="24">
        <f>ROUND(G208*L208,P4)</f>
        <v>0</v>
      </c>
      <c r="N208" s="25" t="s">
        <v>187</v>
      </c>
      <c r="O208" s="32">
        <f>M208*AA208</f>
        <v>0</v>
      </c>
      <c r="P208" s="1">
        <v>3</v>
      </c>
      <c r="AA208" s="1">
        <f>IF(P208=1,$O$3,IF(P208=2,$O$4,$O$5))</f>
        <v>0</v>
      </c>
    </row>
    <row r="209">
      <c r="A209" s="1" t="s">
        <v>165</v>
      </c>
      <c r="E209" s="27" t="s">
        <v>1830</v>
      </c>
    </row>
    <row r="210">
      <c r="A210" s="1" t="s">
        <v>167</v>
      </c>
      <c r="E210" s="33" t="s">
        <v>1831</v>
      </c>
    </row>
    <row r="211">
      <c r="A211" s="1" t="s">
        <v>168</v>
      </c>
      <c r="E211" s="27" t="s">
        <v>344</v>
      </c>
    </row>
    <row r="212">
      <c r="A212" s="1" t="s">
        <v>156</v>
      </c>
      <c r="C212" s="22" t="s">
        <v>1832</v>
      </c>
      <c r="E212" s="23" t="s">
        <v>1833</v>
      </c>
      <c r="L212" s="24">
        <f>SUMIFS(L213:L228,A213:A228,"P")</f>
        <v>0</v>
      </c>
      <c r="M212" s="24">
        <f>SUMIFS(M213:M228,A213:A228,"P")</f>
        <v>0</v>
      </c>
      <c r="N212" s="25"/>
    </row>
    <row r="213">
      <c r="A213" s="1" t="s">
        <v>159</v>
      </c>
      <c r="B213" s="1">
        <v>49</v>
      </c>
      <c r="C213" s="26" t="s">
        <v>1834</v>
      </c>
      <c r="D213" t="s">
        <v>157</v>
      </c>
      <c r="E213" s="27" t="s">
        <v>1835</v>
      </c>
      <c r="F213" s="28" t="s">
        <v>199</v>
      </c>
      <c r="G213" s="29">
        <v>14.84</v>
      </c>
      <c r="H213" s="28">
        <v>0</v>
      </c>
      <c r="I213" s="30">
        <f>ROUND(G213*H213,P4)</f>
        <v>0</v>
      </c>
      <c r="L213" s="31">
        <v>0</v>
      </c>
      <c r="M213" s="24">
        <f>ROUND(G213*L213,P4)</f>
        <v>0</v>
      </c>
      <c r="N213" s="25" t="s">
        <v>187</v>
      </c>
      <c r="O213" s="32">
        <f>M213*AA213</f>
        <v>0</v>
      </c>
      <c r="P213" s="1">
        <v>3</v>
      </c>
      <c r="AA213" s="1">
        <f>IF(P213=1,$O$3,IF(P213=2,$O$4,$O$5))</f>
        <v>0</v>
      </c>
    </row>
    <row r="214" ht="25.5">
      <c r="A214" s="1" t="s">
        <v>165</v>
      </c>
      <c r="E214" s="27" t="s">
        <v>1836</v>
      </c>
    </row>
    <row r="215" ht="63.75">
      <c r="A215" s="1" t="s">
        <v>167</v>
      </c>
      <c r="E215" s="33" t="s">
        <v>1837</v>
      </c>
    </row>
    <row r="216">
      <c r="A216" s="1" t="s">
        <v>168</v>
      </c>
      <c r="E216" s="27" t="s">
        <v>344</v>
      </c>
    </row>
    <row r="217">
      <c r="A217" s="1" t="s">
        <v>159</v>
      </c>
      <c r="B217" s="1">
        <v>50</v>
      </c>
      <c r="C217" s="26" t="s">
        <v>1838</v>
      </c>
      <c r="D217" t="s">
        <v>157</v>
      </c>
      <c r="E217" s="27" t="s">
        <v>1839</v>
      </c>
      <c r="F217" s="28" t="s">
        <v>196</v>
      </c>
      <c r="G217" s="29">
        <v>1</v>
      </c>
      <c r="H217" s="28">
        <v>0</v>
      </c>
      <c r="I217" s="30">
        <f>ROUND(G217*H217,P4)</f>
        <v>0</v>
      </c>
      <c r="L217" s="31">
        <v>0</v>
      </c>
      <c r="M217" s="24">
        <f>ROUND(G217*L217,P4)</f>
        <v>0</v>
      </c>
      <c r="N217" s="25" t="s">
        <v>187</v>
      </c>
      <c r="O217" s="32">
        <f>M217*AA217</f>
        <v>0</v>
      </c>
      <c r="P217" s="1">
        <v>3</v>
      </c>
      <c r="AA217" s="1">
        <f>IF(P217=1,$O$3,IF(P217=2,$O$4,$O$5))</f>
        <v>0</v>
      </c>
    </row>
    <row r="218">
      <c r="A218" s="1" t="s">
        <v>165</v>
      </c>
      <c r="E218" s="27" t="s">
        <v>1840</v>
      </c>
    </row>
    <row r="219">
      <c r="A219" s="1" t="s">
        <v>167</v>
      </c>
      <c r="E219" s="33" t="s">
        <v>1841</v>
      </c>
    </row>
    <row r="220">
      <c r="A220" s="1" t="s">
        <v>168</v>
      </c>
      <c r="E220" s="27" t="s">
        <v>344</v>
      </c>
    </row>
    <row r="221">
      <c r="A221" s="1" t="s">
        <v>159</v>
      </c>
      <c r="B221" s="1">
        <v>51</v>
      </c>
      <c r="C221" s="26" t="s">
        <v>1842</v>
      </c>
      <c r="D221" t="s">
        <v>157</v>
      </c>
      <c r="E221" s="27" t="s">
        <v>1843</v>
      </c>
      <c r="F221" s="28" t="s">
        <v>199</v>
      </c>
      <c r="G221" s="29">
        <v>0.59999999999999998</v>
      </c>
      <c r="H221" s="28">
        <v>0</v>
      </c>
      <c r="I221" s="30">
        <f>ROUND(G221*H221,P4)</f>
        <v>0</v>
      </c>
      <c r="L221" s="31">
        <v>0</v>
      </c>
      <c r="M221" s="24">
        <f>ROUND(G221*L221,P4)</f>
        <v>0</v>
      </c>
      <c r="N221" s="25" t="s">
        <v>187</v>
      </c>
      <c r="O221" s="32">
        <f>M221*AA221</f>
        <v>0</v>
      </c>
      <c r="P221" s="1">
        <v>3</v>
      </c>
      <c r="AA221" s="1">
        <f>IF(P221=1,$O$3,IF(P221=2,$O$4,$O$5))</f>
        <v>0</v>
      </c>
    </row>
    <row r="222">
      <c r="A222" s="1" t="s">
        <v>165</v>
      </c>
      <c r="E222" s="27" t="s">
        <v>1844</v>
      </c>
    </row>
    <row r="223">
      <c r="A223" s="1" t="s">
        <v>167</v>
      </c>
      <c r="E223" s="33" t="s">
        <v>1845</v>
      </c>
    </row>
    <row r="224">
      <c r="A224" s="1" t="s">
        <v>168</v>
      </c>
      <c r="E224" s="27" t="s">
        <v>344</v>
      </c>
    </row>
    <row r="225">
      <c r="A225" s="1" t="s">
        <v>159</v>
      </c>
      <c r="B225" s="1">
        <v>52</v>
      </c>
      <c r="C225" s="26" t="s">
        <v>1846</v>
      </c>
      <c r="D225" t="s">
        <v>157</v>
      </c>
      <c r="E225" s="27" t="s">
        <v>1847</v>
      </c>
      <c r="F225" s="28" t="s">
        <v>196</v>
      </c>
      <c r="G225" s="29">
        <v>18</v>
      </c>
      <c r="H225" s="28">
        <v>0</v>
      </c>
      <c r="I225" s="30">
        <f>ROUND(G225*H225,P4)</f>
        <v>0</v>
      </c>
      <c r="L225" s="31">
        <v>0</v>
      </c>
      <c r="M225" s="24">
        <f>ROUND(G225*L225,P4)</f>
        <v>0</v>
      </c>
      <c r="N225" s="25" t="s">
        <v>187</v>
      </c>
      <c r="O225" s="32">
        <f>M225*AA225</f>
        <v>0</v>
      </c>
      <c r="P225" s="1">
        <v>3</v>
      </c>
      <c r="AA225" s="1">
        <f>IF(P225=1,$O$3,IF(P225=2,$O$4,$O$5))</f>
        <v>0</v>
      </c>
    </row>
    <row r="226">
      <c r="A226" s="1" t="s">
        <v>165</v>
      </c>
      <c r="E226" s="27" t="s">
        <v>1848</v>
      </c>
    </row>
    <row r="227">
      <c r="A227" s="1" t="s">
        <v>167</v>
      </c>
      <c r="E227" s="33" t="s">
        <v>1849</v>
      </c>
    </row>
    <row r="228">
      <c r="A228" s="1" t="s">
        <v>168</v>
      </c>
      <c r="E228" s="27" t="s">
        <v>344</v>
      </c>
    </row>
    <row r="229" ht="25.5">
      <c r="A229" s="1" t="s">
        <v>156</v>
      </c>
      <c r="C229" s="22" t="s">
        <v>1140</v>
      </c>
      <c r="E229" s="23" t="s">
        <v>1850</v>
      </c>
      <c r="L229" s="24">
        <f>SUMIFS(L230:L241,A230:A241,"P")</f>
        <v>0</v>
      </c>
      <c r="M229" s="24">
        <f>SUMIFS(M230:M241,A230:A241,"P")</f>
        <v>0</v>
      </c>
      <c r="N229" s="25"/>
    </row>
    <row r="230">
      <c r="A230" s="1" t="s">
        <v>159</v>
      </c>
      <c r="B230" s="1">
        <v>53</v>
      </c>
      <c r="C230" s="26" t="s">
        <v>1851</v>
      </c>
      <c r="D230" t="s">
        <v>157</v>
      </c>
      <c r="E230" s="27" t="s">
        <v>1852</v>
      </c>
      <c r="F230" s="28" t="s">
        <v>186</v>
      </c>
      <c r="G230" s="29">
        <v>20.280000000000001</v>
      </c>
      <c r="H230" s="28">
        <v>0</v>
      </c>
      <c r="I230" s="30">
        <f>ROUND(G230*H230,P4)</f>
        <v>0</v>
      </c>
      <c r="L230" s="31">
        <v>0</v>
      </c>
      <c r="M230" s="24">
        <f>ROUND(G230*L230,P4)</f>
        <v>0</v>
      </c>
      <c r="N230" s="25" t="s">
        <v>187</v>
      </c>
      <c r="O230" s="32">
        <f>M230*AA230</f>
        <v>0</v>
      </c>
      <c r="P230" s="1">
        <v>3</v>
      </c>
      <c r="AA230" s="1">
        <f>IF(P230=1,$O$3,IF(P230=2,$O$4,$O$5))</f>
        <v>0</v>
      </c>
    </row>
    <row r="231">
      <c r="A231" s="1" t="s">
        <v>165</v>
      </c>
      <c r="E231" s="27" t="s">
        <v>1853</v>
      </c>
    </row>
    <row r="232" ht="38.25">
      <c r="A232" s="1" t="s">
        <v>167</v>
      </c>
      <c r="E232" s="33" t="s">
        <v>1854</v>
      </c>
    </row>
    <row r="233">
      <c r="A233" s="1" t="s">
        <v>168</v>
      </c>
      <c r="E233" s="27" t="s">
        <v>344</v>
      </c>
    </row>
    <row r="234">
      <c r="A234" s="1" t="s">
        <v>159</v>
      </c>
      <c r="B234" s="1">
        <v>54</v>
      </c>
      <c r="C234" s="26" t="s">
        <v>1855</v>
      </c>
      <c r="D234" t="s">
        <v>157</v>
      </c>
      <c r="E234" s="27" t="s">
        <v>1856</v>
      </c>
      <c r="F234" s="28" t="s">
        <v>186</v>
      </c>
      <c r="G234" s="29">
        <v>88.790000000000006</v>
      </c>
      <c r="H234" s="28">
        <v>0</v>
      </c>
      <c r="I234" s="30">
        <f>ROUND(G234*H234,P4)</f>
        <v>0</v>
      </c>
      <c r="L234" s="31">
        <v>0</v>
      </c>
      <c r="M234" s="24">
        <f>ROUND(G234*L234,P4)</f>
        <v>0</v>
      </c>
      <c r="N234" s="25" t="s">
        <v>187</v>
      </c>
      <c r="O234" s="32">
        <f>M234*AA234</f>
        <v>0</v>
      </c>
      <c r="P234" s="1">
        <v>3</v>
      </c>
      <c r="AA234" s="1">
        <f>IF(P234=1,$O$3,IF(P234=2,$O$4,$O$5))</f>
        <v>0</v>
      </c>
    </row>
    <row r="235">
      <c r="A235" s="1" t="s">
        <v>165</v>
      </c>
      <c r="E235" s="27" t="s">
        <v>1857</v>
      </c>
    </row>
    <row r="236" ht="76.5">
      <c r="A236" s="1" t="s">
        <v>167</v>
      </c>
      <c r="E236" s="33" t="s">
        <v>1858</v>
      </c>
    </row>
    <row r="237">
      <c r="A237" s="1" t="s">
        <v>168</v>
      </c>
      <c r="E237" s="27" t="s">
        <v>344</v>
      </c>
    </row>
    <row r="238">
      <c r="A238" s="1" t="s">
        <v>159</v>
      </c>
      <c r="B238" s="1">
        <v>55</v>
      </c>
      <c r="C238" s="26" t="s">
        <v>1859</v>
      </c>
      <c r="D238" t="s">
        <v>157</v>
      </c>
      <c r="E238" s="27" t="s">
        <v>1860</v>
      </c>
      <c r="F238" s="28" t="s">
        <v>163</v>
      </c>
      <c r="G238" s="29">
        <v>71</v>
      </c>
      <c r="H238" s="28">
        <v>0</v>
      </c>
      <c r="I238" s="30">
        <f>ROUND(G238*H238,P4)</f>
        <v>0</v>
      </c>
      <c r="L238" s="31">
        <v>0</v>
      </c>
      <c r="M238" s="24">
        <f>ROUND(G238*L238,P4)</f>
        <v>0</v>
      </c>
      <c r="N238" s="25" t="s">
        <v>187</v>
      </c>
      <c r="O238" s="32">
        <f>M238*AA238</f>
        <v>0</v>
      </c>
      <c r="P238" s="1">
        <v>3</v>
      </c>
      <c r="AA238" s="1">
        <f>IF(P238=1,$O$3,IF(P238=2,$O$4,$O$5))</f>
        <v>0</v>
      </c>
    </row>
    <row r="239">
      <c r="A239" s="1" t="s">
        <v>165</v>
      </c>
      <c r="E239" s="27" t="s">
        <v>1861</v>
      </c>
    </row>
    <row r="240" ht="38.25">
      <c r="A240" s="1" t="s">
        <v>167</v>
      </c>
      <c r="E240" s="33" t="s">
        <v>1862</v>
      </c>
    </row>
    <row r="241">
      <c r="A241" s="1" t="s">
        <v>168</v>
      </c>
      <c r="E241" s="27" t="s">
        <v>344</v>
      </c>
    </row>
  </sheetData>
  <sheetProtection sheet="1" objects="1" scenarios="1" spinCount="100000" saltValue="JGDy8oVtVNEZJBRujXBzJAzHfeNzrRiAiAwDuXLNv9NHYFa9UvyQiRtlX69GVRA8i25KFFmLH2GhZyBwr/TAJA==" hashValue="5eyGSVwiTTt/yJ0JO+2KKx987ACg0eo2rCEHNvo3X0AEdOcNq/bs6eY3vw8e7UDpgPvHzE/zvzr5W5G+ouLU9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v>
      </c>
      <c r="M3" s="20">
        <f>Rekapitulace!C10</f>
        <v>0</v>
      </c>
      <c r="N3" s="6" t="s">
        <v>3</v>
      </c>
      <c r="O3">
        <v>0</v>
      </c>
      <c r="P3">
        <v>2</v>
      </c>
    </row>
    <row r="4" ht="34.01575" customHeight="1">
      <c r="A4" s="16" t="s">
        <v>137</v>
      </c>
      <c r="B4" s="17" t="s">
        <v>138</v>
      </c>
      <c r="C4" s="18" t="s">
        <v>12</v>
      </c>
      <c r="D4" s="1"/>
      <c r="E4" s="17" t="s">
        <v>13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COUNTIFS(L8:L184,"=0",A8:A184,"P")+COUNTIFS(L8:L184,"",A8:A184,"P")+SUM(Q8:Q184)</f>
        <v>0</v>
      </c>
    </row>
    <row r="8" ht="25.5">
      <c r="A8" s="1" t="s">
        <v>154</v>
      </c>
      <c r="C8" s="22" t="s">
        <v>155</v>
      </c>
      <c r="E8" s="23" t="s">
        <v>15</v>
      </c>
      <c r="L8" s="24">
        <f>L9+L30+L39</f>
        <v>0</v>
      </c>
      <c r="M8" s="24">
        <f>M9+M30+M39</f>
        <v>0</v>
      </c>
      <c r="N8" s="25"/>
    </row>
    <row r="9">
      <c r="A9" s="1" t="s">
        <v>156</v>
      </c>
      <c r="C9" s="22" t="s">
        <v>157</v>
      </c>
      <c r="E9" s="23" t="s">
        <v>158</v>
      </c>
      <c r="L9" s="24">
        <f>SUMIFS(L10:L29,A10:A29,"P")</f>
        <v>0</v>
      </c>
      <c r="M9" s="24">
        <f>SUMIFS(M10:M29,A10:A29,"P")</f>
        <v>0</v>
      </c>
      <c r="N9" s="25"/>
    </row>
    <row r="10" ht="25.5">
      <c r="A10" s="1" t="s">
        <v>159</v>
      </c>
      <c r="B10" s="1">
        <v>1</v>
      </c>
      <c r="C10" s="26" t="s">
        <v>160</v>
      </c>
      <c r="D10" t="s">
        <v>161</v>
      </c>
      <c r="E10" s="27" t="s">
        <v>162</v>
      </c>
      <c r="F10" s="28" t="s">
        <v>163</v>
      </c>
      <c r="G10" s="29">
        <v>11.109999999999999</v>
      </c>
      <c r="H10" s="28">
        <v>0</v>
      </c>
      <c r="I10" s="30">
        <f>ROUND(G10*H10,P4)</f>
        <v>0</v>
      </c>
      <c r="L10" s="31">
        <v>0</v>
      </c>
      <c r="M10" s="24">
        <f>ROUND(G10*L10,P4)</f>
        <v>0</v>
      </c>
      <c r="N10" s="25" t="s">
        <v>164</v>
      </c>
      <c r="O10" s="32">
        <f>M10*AA10</f>
        <v>0</v>
      </c>
      <c r="P10" s="1">
        <v>3</v>
      </c>
      <c r="AA10" s="1">
        <f>IF(P10=1,$O$3,IF(P10=2,$O$4,$O$5))</f>
        <v>0</v>
      </c>
    </row>
    <row r="11">
      <c r="A11" s="1" t="s">
        <v>165</v>
      </c>
      <c r="E11" s="27" t="s">
        <v>166</v>
      </c>
    </row>
    <row r="12">
      <c r="A12" s="1" t="s">
        <v>167</v>
      </c>
    </row>
    <row r="13" ht="153">
      <c r="A13" s="1" t="s">
        <v>168</v>
      </c>
      <c r="E13" s="27" t="s">
        <v>169</v>
      </c>
    </row>
    <row r="14" ht="25.5">
      <c r="A14" s="1" t="s">
        <v>159</v>
      </c>
      <c r="B14" s="1">
        <v>2</v>
      </c>
      <c r="C14" s="26" t="s">
        <v>170</v>
      </c>
      <c r="D14" t="s">
        <v>171</v>
      </c>
      <c r="E14" s="27" t="s">
        <v>172</v>
      </c>
      <c r="F14" s="28" t="s">
        <v>163</v>
      </c>
      <c r="G14" s="29">
        <v>0.34000000000000002</v>
      </c>
      <c r="H14" s="28">
        <v>0</v>
      </c>
      <c r="I14" s="30">
        <f>ROUND(G14*H14,P4)</f>
        <v>0</v>
      </c>
      <c r="L14" s="31">
        <v>0</v>
      </c>
      <c r="M14" s="24">
        <f>ROUND(G14*L14,P4)</f>
        <v>0</v>
      </c>
      <c r="N14" s="25" t="s">
        <v>164</v>
      </c>
      <c r="O14" s="32">
        <f>M14*AA14</f>
        <v>0</v>
      </c>
      <c r="P14" s="1">
        <v>3</v>
      </c>
      <c r="AA14" s="1">
        <f>IF(P14=1,$O$3,IF(P14=2,$O$4,$O$5))</f>
        <v>0</v>
      </c>
    </row>
    <row r="15">
      <c r="A15" s="1" t="s">
        <v>165</v>
      </c>
      <c r="E15" s="27" t="s">
        <v>166</v>
      </c>
    </row>
    <row r="16">
      <c r="A16" s="1" t="s">
        <v>167</v>
      </c>
    </row>
    <row r="17" ht="153">
      <c r="A17" s="1" t="s">
        <v>168</v>
      </c>
      <c r="E17" s="27" t="s">
        <v>169</v>
      </c>
    </row>
    <row r="18" ht="25.5">
      <c r="A18" s="1" t="s">
        <v>159</v>
      </c>
      <c r="B18" s="1">
        <v>3</v>
      </c>
      <c r="C18" s="26" t="s">
        <v>173</v>
      </c>
      <c r="D18" t="s">
        <v>174</v>
      </c>
      <c r="E18" s="27" t="s">
        <v>175</v>
      </c>
      <c r="F18" s="28" t="s">
        <v>163</v>
      </c>
      <c r="G18" s="29">
        <v>1.2</v>
      </c>
      <c r="H18" s="28">
        <v>0</v>
      </c>
      <c r="I18" s="30">
        <f>ROUND(G18*H18,P4)</f>
        <v>0</v>
      </c>
      <c r="L18" s="31">
        <v>0</v>
      </c>
      <c r="M18" s="24">
        <f>ROUND(G18*L18,P4)</f>
        <v>0</v>
      </c>
      <c r="N18" s="25" t="s">
        <v>164</v>
      </c>
      <c r="O18" s="32">
        <f>M18*AA18</f>
        <v>0</v>
      </c>
      <c r="P18" s="1">
        <v>3</v>
      </c>
      <c r="AA18" s="1">
        <f>IF(P18=1,$O$3,IF(P18=2,$O$4,$O$5))</f>
        <v>0</v>
      </c>
    </row>
    <row r="19">
      <c r="A19" s="1" t="s">
        <v>165</v>
      </c>
      <c r="E19" s="27" t="s">
        <v>166</v>
      </c>
    </row>
    <row r="20">
      <c r="A20" s="1" t="s">
        <v>167</v>
      </c>
    </row>
    <row r="21" ht="153">
      <c r="A21" s="1" t="s">
        <v>168</v>
      </c>
      <c r="E21" s="27" t="s">
        <v>169</v>
      </c>
    </row>
    <row r="22" ht="25.5">
      <c r="A22" s="1" t="s">
        <v>159</v>
      </c>
      <c r="B22" s="1">
        <v>4</v>
      </c>
      <c r="C22" s="26" t="s">
        <v>176</v>
      </c>
      <c r="D22" t="s">
        <v>177</v>
      </c>
      <c r="E22" s="27" t="s">
        <v>178</v>
      </c>
      <c r="F22" s="28" t="s">
        <v>163</v>
      </c>
      <c r="G22" s="29">
        <v>0.080000000000000002</v>
      </c>
      <c r="H22" s="28">
        <v>0</v>
      </c>
      <c r="I22" s="30">
        <f>ROUND(G22*H22,P4)</f>
        <v>0</v>
      </c>
      <c r="L22" s="31">
        <v>0</v>
      </c>
      <c r="M22" s="24">
        <f>ROUND(G22*L22,P4)</f>
        <v>0</v>
      </c>
      <c r="N22" s="25" t="s">
        <v>164</v>
      </c>
      <c r="O22" s="32">
        <f>M22*AA22</f>
        <v>0</v>
      </c>
      <c r="P22" s="1">
        <v>3</v>
      </c>
      <c r="AA22" s="1">
        <f>IF(P22=1,$O$3,IF(P22=2,$O$4,$O$5))</f>
        <v>0</v>
      </c>
    </row>
    <row r="23">
      <c r="A23" s="1" t="s">
        <v>165</v>
      </c>
      <c r="E23" s="27" t="s">
        <v>166</v>
      </c>
    </row>
    <row r="24">
      <c r="A24" s="1" t="s">
        <v>167</v>
      </c>
    </row>
    <row r="25" ht="153">
      <c r="A25" s="1" t="s">
        <v>168</v>
      </c>
      <c r="E25" s="27" t="s">
        <v>169</v>
      </c>
    </row>
    <row r="26" ht="25.5">
      <c r="A26" s="1" t="s">
        <v>159</v>
      </c>
      <c r="B26" s="1">
        <v>5</v>
      </c>
      <c r="C26" s="26" t="s">
        <v>179</v>
      </c>
      <c r="D26" t="s">
        <v>180</v>
      </c>
      <c r="E26" s="27" t="s">
        <v>181</v>
      </c>
      <c r="F26" s="28" t="s">
        <v>163</v>
      </c>
      <c r="G26" s="29">
        <v>0.10000000000000001</v>
      </c>
      <c r="H26" s="28">
        <v>0</v>
      </c>
      <c r="I26" s="30">
        <f>ROUND(G26*H26,P4)</f>
        <v>0</v>
      </c>
      <c r="L26" s="31">
        <v>0</v>
      </c>
      <c r="M26" s="24">
        <f>ROUND(G26*L26,P4)</f>
        <v>0</v>
      </c>
      <c r="N26" s="25" t="s">
        <v>164</v>
      </c>
      <c r="O26" s="32">
        <f>M26*AA26</f>
        <v>0</v>
      </c>
      <c r="P26" s="1">
        <v>3</v>
      </c>
      <c r="AA26" s="1">
        <f>IF(P26=1,$O$3,IF(P26=2,$O$4,$O$5))</f>
        <v>0</v>
      </c>
    </row>
    <row r="27">
      <c r="A27" s="1" t="s">
        <v>165</v>
      </c>
      <c r="E27" s="27" t="s">
        <v>166</v>
      </c>
    </row>
    <row r="28">
      <c r="A28" s="1" t="s">
        <v>167</v>
      </c>
    </row>
    <row r="29" ht="153">
      <c r="A29" s="1" t="s">
        <v>168</v>
      </c>
      <c r="E29" s="27" t="s">
        <v>169</v>
      </c>
    </row>
    <row r="30">
      <c r="A30" s="1" t="s">
        <v>156</v>
      </c>
      <c r="C30" s="22" t="s">
        <v>182</v>
      </c>
      <c r="E30" s="23" t="s">
        <v>183</v>
      </c>
      <c r="L30" s="24">
        <f>SUMIFS(L31:L38,A31:A38,"P")</f>
        <v>0</v>
      </c>
      <c r="M30" s="24">
        <f>SUMIFS(M31:M38,A31:A38,"P")</f>
        <v>0</v>
      </c>
      <c r="N30" s="25"/>
    </row>
    <row r="31">
      <c r="A31" s="1" t="s">
        <v>159</v>
      </c>
      <c r="B31" s="1">
        <v>6</v>
      </c>
      <c r="C31" s="26" t="s">
        <v>184</v>
      </c>
      <c r="D31" t="s">
        <v>157</v>
      </c>
      <c r="E31" s="27" t="s">
        <v>185</v>
      </c>
      <c r="F31" s="28" t="s">
        <v>186</v>
      </c>
      <c r="G31" s="29">
        <v>366.53500000000003</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row>
    <row r="34">
      <c r="A34" s="1" t="s">
        <v>168</v>
      </c>
      <c r="E34" s="27" t="s">
        <v>189</v>
      </c>
    </row>
    <row r="35">
      <c r="A35" s="1" t="s">
        <v>159</v>
      </c>
      <c r="B35" s="1">
        <v>7</v>
      </c>
      <c r="C35" s="26" t="s">
        <v>190</v>
      </c>
      <c r="D35" t="s">
        <v>157</v>
      </c>
      <c r="E35" s="27" t="s">
        <v>191</v>
      </c>
      <c r="F35" s="28" t="s">
        <v>186</v>
      </c>
      <c r="G35" s="29">
        <v>366.53500000000003</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c r="A38" s="1" t="s">
        <v>168</v>
      </c>
      <c r="E38" s="27" t="s">
        <v>189</v>
      </c>
    </row>
    <row r="39">
      <c r="A39" s="1" t="s">
        <v>156</v>
      </c>
      <c r="C39" s="22" t="s">
        <v>192</v>
      </c>
      <c r="E39" s="23" t="s">
        <v>193</v>
      </c>
      <c r="L39" s="24">
        <f>SUMIFS(L40:L183,A40:A183,"P")</f>
        <v>0</v>
      </c>
      <c r="M39" s="24">
        <f>SUMIFS(M40:M183,A40:A183,"P")</f>
        <v>0</v>
      </c>
      <c r="N39" s="25"/>
    </row>
    <row r="40">
      <c r="A40" s="1" t="s">
        <v>159</v>
      </c>
      <c r="B40" s="1">
        <v>8</v>
      </c>
      <c r="C40" s="26" t="s">
        <v>194</v>
      </c>
      <c r="D40" t="s">
        <v>157</v>
      </c>
      <c r="E40" s="27" t="s">
        <v>195</v>
      </c>
      <c r="F40" s="28" t="s">
        <v>196</v>
      </c>
      <c r="G40" s="29">
        <v>24</v>
      </c>
      <c r="H40" s="28">
        <v>0</v>
      </c>
      <c r="I40" s="30">
        <f>ROUND(G40*H40,P4)</f>
        <v>0</v>
      </c>
      <c r="L40" s="31">
        <v>0</v>
      </c>
      <c r="M40" s="24">
        <f>ROUND(G40*L40,P4)</f>
        <v>0</v>
      </c>
      <c r="N40" s="25" t="s">
        <v>187</v>
      </c>
      <c r="O40" s="32">
        <f>M40*AA40</f>
        <v>0</v>
      </c>
      <c r="P40" s="1">
        <v>3</v>
      </c>
      <c r="AA40" s="1">
        <f>IF(P40=1,$O$3,IF(P40=2,$O$4,$O$5))</f>
        <v>0</v>
      </c>
    </row>
    <row r="41">
      <c r="A41" s="1" t="s">
        <v>165</v>
      </c>
      <c r="E41" s="27" t="s">
        <v>188</v>
      </c>
    </row>
    <row r="42">
      <c r="A42" s="1" t="s">
        <v>167</v>
      </c>
    </row>
    <row r="43">
      <c r="A43" s="1" t="s">
        <v>168</v>
      </c>
      <c r="E43" s="27" t="s">
        <v>189</v>
      </c>
    </row>
    <row r="44">
      <c r="A44" s="1" t="s">
        <v>159</v>
      </c>
      <c r="B44" s="1">
        <v>9</v>
      </c>
      <c r="C44" s="26" t="s">
        <v>197</v>
      </c>
      <c r="D44" t="s">
        <v>157</v>
      </c>
      <c r="E44" s="27" t="s">
        <v>198</v>
      </c>
      <c r="F44" s="28" t="s">
        <v>199</v>
      </c>
      <c r="G44" s="29">
        <v>265</v>
      </c>
      <c r="H44" s="28">
        <v>0</v>
      </c>
      <c r="I44" s="30">
        <f>ROUND(G44*H44,P4)</f>
        <v>0</v>
      </c>
      <c r="L44" s="31">
        <v>0</v>
      </c>
      <c r="M44" s="24">
        <f>ROUND(G44*L44,P4)</f>
        <v>0</v>
      </c>
      <c r="N44" s="25" t="s">
        <v>187</v>
      </c>
      <c r="O44" s="32">
        <f>M44*AA44</f>
        <v>0</v>
      </c>
      <c r="P44" s="1">
        <v>3</v>
      </c>
      <c r="AA44" s="1">
        <f>IF(P44=1,$O$3,IF(P44=2,$O$4,$O$5))</f>
        <v>0</v>
      </c>
    </row>
    <row r="45">
      <c r="A45" s="1" t="s">
        <v>165</v>
      </c>
      <c r="E45" s="27" t="s">
        <v>188</v>
      </c>
    </row>
    <row r="46">
      <c r="A46" s="1" t="s">
        <v>167</v>
      </c>
    </row>
    <row r="47">
      <c r="A47" s="1" t="s">
        <v>168</v>
      </c>
      <c r="E47" s="27" t="s">
        <v>189</v>
      </c>
    </row>
    <row r="48">
      <c r="A48" s="1" t="s">
        <v>159</v>
      </c>
      <c r="B48" s="1">
        <v>10</v>
      </c>
      <c r="C48" s="26" t="s">
        <v>200</v>
      </c>
      <c r="D48" t="s">
        <v>157</v>
      </c>
      <c r="E48" s="27" t="s">
        <v>201</v>
      </c>
      <c r="F48" s="28" t="s">
        <v>199</v>
      </c>
      <c r="G48" s="29">
        <v>80</v>
      </c>
      <c r="H48" s="28">
        <v>0</v>
      </c>
      <c r="I48" s="30">
        <f>ROUND(G48*H48,P4)</f>
        <v>0</v>
      </c>
      <c r="L48" s="31">
        <v>0</v>
      </c>
      <c r="M48" s="24">
        <f>ROUND(G48*L48,P4)</f>
        <v>0</v>
      </c>
      <c r="N48" s="25" t="s">
        <v>187</v>
      </c>
      <c r="O48" s="32">
        <f>M48*AA48</f>
        <v>0</v>
      </c>
      <c r="P48" s="1">
        <v>3</v>
      </c>
      <c r="AA48" s="1">
        <f>IF(P48=1,$O$3,IF(P48=2,$O$4,$O$5))</f>
        <v>0</v>
      </c>
    </row>
    <row r="49">
      <c r="A49" s="1" t="s">
        <v>165</v>
      </c>
      <c r="E49" s="27" t="s">
        <v>188</v>
      </c>
    </row>
    <row r="50">
      <c r="A50" s="1" t="s">
        <v>167</v>
      </c>
    </row>
    <row r="51">
      <c r="A51" s="1" t="s">
        <v>168</v>
      </c>
      <c r="E51" s="27" t="s">
        <v>189</v>
      </c>
    </row>
    <row r="52">
      <c r="A52" s="1" t="s">
        <v>159</v>
      </c>
      <c r="B52" s="1">
        <v>11</v>
      </c>
      <c r="C52" s="26" t="s">
        <v>202</v>
      </c>
      <c r="D52" t="s">
        <v>157</v>
      </c>
      <c r="E52" s="27" t="s">
        <v>203</v>
      </c>
      <c r="F52" s="28" t="s">
        <v>199</v>
      </c>
      <c r="G52" s="29">
        <v>97</v>
      </c>
      <c r="H52" s="28">
        <v>0</v>
      </c>
      <c r="I52" s="30">
        <f>ROUND(G52*H52,P4)</f>
        <v>0</v>
      </c>
      <c r="L52" s="31">
        <v>0</v>
      </c>
      <c r="M52" s="24">
        <f>ROUND(G52*L52,P4)</f>
        <v>0</v>
      </c>
      <c r="N52" s="25" t="s">
        <v>187</v>
      </c>
      <c r="O52" s="32">
        <f>M52*AA52</f>
        <v>0</v>
      </c>
      <c r="P52" s="1">
        <v>3</v>
      </c>
      <c r="AA52" s="1">
        <f>IF(P52=1,$O$3,IF(P52=2,$O$4,$O$5))</f>
        <v>0</v>
      </c>
    </row>
    <row r="53">
      <c r="A53" s="1" t="s">
        <v>165</v>
      </c>
      <c r="E53" s="27" t="s">
        <v>188</v>
      </c>
    </row>
    <row r="54">
      <c r="A54" s="1" t="s">
        <v>167</v>
      </c>
    </row>
    <row r="55">
      <c r="A55" s="1" t="s">
        <v>168</v>
      </c>
      <c r="E55" s="27" t="s">
        <v>189</v>
      </c>
    </row>
    <row r="56">
      <c r="A56" s="1" t="s">
        <v>159</v>
      </c>
      <c r="B56" s="1">
        <v>12</v>
      </c>
      <c r="C56" s="26" t="s">
        <v>204</v>
      </c>
      <c r="D56" t="s">
        <v>157</v>
      </c>
      <c r="E56" s="27" t="s">
        <v>205</v>
      </c>
      <c r="F56" s="28" t="s">
        <v>199</v>
      </c>
      <c r="G56" s="29">
        <v>800</v>
      </c>
      <c r="H56" s="28">
        <v>0</v>
      </c>
      <c r="I56" s="30">
        <f>ROUND(G56*H56,P4)</f>
        <v>0</v>
      </c>
      <c r="L56" s="31">
        <v>0</v>
      </c>
      <c r="M56" s="24">
        <f>ROUND(G56*L56,P4)</f>
        <v>0</v>
      </c>
      <c r="N56" s="25" t="s">
        <v>187</v>
      </c>
      <c r="O56" s="32">
        <f>M56*AA56</f>
        <v>0</v>
      </c>
      <c r="P56" s="1">
        <v>3</v>
      </c>
      <c r="AA56" s="1">
        <f>IF(P56=1,$O$3,IF(P56=2,$O$4,$O$5))</f>
        <v>0</v>
      </c>
    </row>
    <row r="57">
      <c r="A57" s="1" t="s">
        <v>165</v>
      </c>
      <c r="E57" s="27" t="s">
        <v>188</v>
      </c>
    </row>
    <row r="58">
      <c r="A58" s="1" t="s">
        <v>167</v>
      </c>
    </row>
    <row r="59">
      <c r="A59" s="1" t="s">
        <v>168</v>
      </c>
      <c r="E59" s="27" t="s">
        <v>189</v>
      </c>
    </row>
    <row r="60">
      <c r="A60" s="1" t="s">
        <v>159</v>
      </c>
      <c r="B60" s="1">
        <v>13</v>
      </c>
      <c r="C60" s="26" t="s">
        <v>206</v>
      </c>
      <c r="D60" t="s">
        <v>157</v>
      </c>
      <c r="E60" s="27" t="s">
        <v>207</v>
      </c>
      <c r="F60" s="28" t="s">
        <v>199</v>
      </c>
      <c r="G60" s="29">
        <v>30</v>
      </c>
      <c r="H60" s="28">
        <v>0</v>
      </c>
      <c r="I60" s="30">
        <f>ROUND(G60*H60,P4)</f>
        <v>0</v>
      </c>
      <c r="L60" s="31">
        <v>0</v>
      </c>
      <c r="M60" s="24">
        <f>ROUND(G60*L60,P4)</f>
        <v>0</v>
      </c>
      <c r="N60" s="25" t="s">
        <v>187</v>
      </c>
      <c r="O60" s="32">
        <f>M60*AA60</f>
        <v>0</v>
      </c>
      <c r="P60" s="1">
        <v>3</v>
      </c>
      <c r="AA60" s="1">
        <f>IF(P60=1,$O$3,IF(P60=2,$O$4,$O$5))</f>
        <v>0</v>
      </c>
    </row>
    <row r="61">
      <c r="A61" s="1" t="s">
        <v>165</v>
      </c>
      <c r="E61" s="27" t="s">
        <v>188</v>
      </c>
    </row>
    <row r="62">
      <c r="A62" s="1" t="s">
        <v>167</v>
      </c>
    </row>
    <row r="63">
      <c r="A63" s="1" t="s">
        <v>168</v>
      </c>
      <c r="E63" s="27" t="s">
        <v>189</v>
      </c>
    </row>
    <row r="64" ht="25.5">
      <c r="A64" s="1" t="s">
        <v>159</v>
      </c>
      <c r="B64" s="1">
        <v>14</v>
      </c>
      <c r="C64" s="26" t="s">
        <v>208</v>
      </c>
      <c r="D64" t="s">
        <v>157</v>
      </c>
      <c r="E64" s="27" t="s">
        <v>209</v>
      </c>
      <c r="F64" s="28" t="s">
        <v>199</v>
      </c>
      <c r="G64" s="29">
        <v>174</v>
      </c>
      <c r="H64" s="28">
        <v>0</v>
      </c>
      <c r="I64" s="30">
        <f>ROUND(G64*H64,P4)</f>
        <v>0</v>
      </c>
      <c r="L64" s="31">
        <v>0</v>
      </c>
      <c r="M64" s="24">
        <f>ROUND(G64*L64,P4)</f>
        <v>0</v>
      </c>
      <c r="N64" s="25" t="s">
        <v>187</v>
      </c>
      <c r="O64" s="32">
        <f>M64*AA64</f>
        <v>0</v>
      </c>
      <c r="P64" s="1">
        <v>3</v>
      </c>
      <c r="AA64" s="1">
        <f>IF(P64=1,$O$3,IF(P64=2,$O$4,$O$5))</f>
        <v>0</v>
      </c>
    </row>
    <row r="65">
      <c r="A65" s="1" t="s">
        <v>165</v>
      </c>
      <c r="E65" s="27" t="s">
        <v>188</v>
      </c>
    </row>
    <row r="66">
      <c r="A66" s="1" t="s">
        <v>167</v>
      </c>
    </row>
    <row r="67">
      <c r="A67" s="1" t="s">
        <v>168</v>
      </c>
      <c r="E67" s="27" t="s">
        <v>189</v>
      </c>
    </row>
    <row r="68" ht="25.5">
      <c r="A68" s="1" t="s">
        <v>159</v>
      </c>
      <c r="B68" s="1">
        <v>15</v>
      </c>
      <c r="C68" s="26" t="s">
        <v>210</v>
      </c>
      <c r="D68" t="s">
        <v>157</v>
      </c>
      <c r="E68" s="27" t="s">
        <v>211</v>
      </c>
      <c r="F68" s="28" t="s">
        <v>196</v>
      </c>
      <c r="G68" s="29">
        <v>57</v>
      </c>
      <c r="H68" s="28">
        <v>0</v>
      </c>
      <c r="I68" s="30">
        <f>ROUND(G68*H68,P4)</f>
        <v>0</v>
      </c>
      <c r="L68" s="31">
        <v>0</v>
      </c>
      <c r="M68" s="24">
        <f>ROUND(G68*L68,P4)</f>
        <v>0</v>
      </c>
      <c r="N68" s="25" t="s">
        <v>187</v>
      </c>
      <c r="O68" s="32">
        <f>M68*AA68</f>
        <v>0</v>
      </c>
      <c r="P68" s="1">
        <v>3</v>
      </c>
      <c r="AA68" s="1">
        <f>IF(P68=1,$O$3,IF(P68=2,$O$4,$O$5))</f>
        <v>0</v>
      </c>
    </row>
    <row r="69">
      <c r="A69" s="1" t="s">
        <v>165</v>
      </c>
      <c r="E69" s="27" t="s">
        <v>188</v>
      </c>
    </row>
    <row r="70">
      <c r="A70" s="1" t="s">
        <v>167</v>
      </c>
    </row>
    <row r="71">
      <c r="A71" s="1" t="s">
        <v>168</v>
      </c>
      <c r="E71" s="27" t="s">
        <v>189</v>
      </c>
    </row>
    <row r="72">
      <c r="A72" s="1" t="s">
        <v>159</v>
      </c>
      <c r="B72" s="1">
        <v>16</v>
      </c>
      <c r="C72" s="26" t="s">
        <v>212</v>
      </c>
      <c r="D72" t="s">
        <v>157</v>
      </c>
      <c r="E72" s="27" t="s">
        <v>213</v>
      </c>
      <c r="F72" s="28" t="s">
        <v>199</v>
      </c>
      <c r="G72" s="29">
        <v>271</v>
      </c>
      <c r="H72" s="28">
        <v>0</v>
      </c>
      <c r="I72" s="30">
        <f>ROUND(G72*H72,P4)</f>
        <v>0</v>
      </c>
      <c r="L72" s="31">
        <v>0</v>
      </c>
      <c r="M72" s="24">
        <f>ROUND(G72*L72,P4)</f>
        <v>0</v>
      </c>
      <c r="N72" s="25" t="s">
        <v>187</v>
      </c>
      <c r="O72" s="32">
        <f>M72*AA72</f>
        <v>0</v>
      </c>
      <c r="P72" s="1">
        <v>3</v>
      </c>
      <c r="AA72" s="1">
        <f>IF(P72=1,$O$3,IF(P72=2,$O$4,$O$5))</f>
        <v>0</v>
      </c>
    </row>
    <row r="73">
      <c r="A73" s="1" t="s">
        <v>165</v>
      </c>
      <c r="E73" s="27" t="s">
        <v>188</v>
      </c>
    </row>
    <row r="74">
      <c r="A74" s="1" t="s">
        <v>167</v>
      </c>
    </row>
    <row r="75">
      <c r="A75" s="1" t="s">
        <v>168</v>
      </c>
      <c r="E75" s="27" t="s">
        <v>189</v>
      </c>
    </row>
    <row r="76">
      <c r="A76" s="1" t="s">
        <v>159</v>
      </c>
      <c r="B76" s="1">
        <v>17</v>
      </c>
      <c r="C76" s="26" t="s">
        <v>214</v>
      </c>
      <c r="D76" t="s">
        <v>157</v>
      </c>
      <c r="E76" s="27" t="s">
        <v>215</v>
      </c>
      <c r="F76" s="28" t="s">
        <v>199</v>
      </c>
      <c r="G76" s="29">
        <v>813</v>
      </c>
      <c r="H76" s="28">
        <v>0</v>
      </c>
      <c r="I76" s="30">
        <f>ROUND(G76*H76,P4)</f>
        <v>0</v>
      </c>
      <c r="L76" s="31">
        <v>0</v>
      </c>
      <c r="M76" s="24">
        <f>ROUND(G76*L76,P4)</f>
        <v>0</v>
      </c>
      <c r="N76" s="25" t="s">
        <v>187</v>
      </c>
      <c r="O76" s="32">
        <f>M76*AA76</f>
        <v>0</v>
      </c>
      <c r="P76" s="1">
        <v>3</v>
      </c>
      <c r="AA76" s="1">
        <f>IF(P76=1,$O$3,IF(P76=2,$O$4,$O$5))</f>
        <v>0</v>
      </c>
    </row>
    <row r="77">
      <c r="A77" s="1" t="s">
        <v>165</v>
      </c>
      <c r="E77" s="27" t="s">
        <v>188</v>
      </c>
    </row>
    <row r="78">
      <c r="A78" s="1" t="s">
        <v>167</v>
      </c>
    </row>
    <row r="79">
      <c r="A79" s="1" t="s">
        <v>168</v>
      </c>
      <c r="E79" s="27" t="s">
        <v>189</v>
      </c>
    </row>
    <row r="80">
      <c r="A80" s="1" t="s">
        <v>159</v>
      </c>
      <c r="B80" s="1">
        <v>18</v>
      </c>
      <c r="C80" s="26" t="s">
        <v>216</v>
      </c>
      <c r="D80" t="s">
        <v>157</v>
      </c>
      <c r="E80" s="27" t="s">
        <v>217</v>
      </c>
      <c r="F80" s="28" t="s">
        <v>196</v>
      </c>
      <c r="G80" s="29">
        <v>46</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row>
    <row r="83">
      <c r="A83" s="1" t="s">
        <v>168</v>
      </c>
      <c r="E83" s="27" t="s">
        <v>189</v>
      </c>
    </row>
    <row r="84" ht="38.25">
      <c r="A84" s="1" t="s">
        <v>159</v>
      </c>
      <c r="B84" s="1">
        <v>19</v>
      </c>
      <c r="C84" s="26" t="s">
        <v>218</v>
      </c>
      <c r="D84" t="s">
        <v>157</v>
      </c>
      <c r="E84" s="27" t="s">
        <v>219</v>
      </c>
      <c r="F84" s="28" t="s">
        <v>186</v>
      </c>
      <c r="G84" s="29">
        <v>0.66000000000000003</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row>
    <row r="87">
      <c r="A87" s="1" t="s">
        <v>168</v>
      </c>
      <c r="E87" s="27" t="s">
        <v>189</v>
      </c>
    </row>
    <row r="88">
      <c r="A88" s="1" t="s">
        <v>159</v>
      </c>
      <c r="B88" s="1">
        <v>20</v>
      </c>
      <c r="C88" s="26" t="s">
        <v>220</v>
      </c>
      <c r="D88" t="s">
        <v>157</v>
      </c>
      <c r="E88" s="27" t="s">
        <v>221</v>
      </c>
      <c r="F88" s="28" t="s">
        <v>222</v>
      </c>
      <c r="G88" s="29">
        <v>1.0600000000000001</v>
      </c>
      <c r="H88" s="28">
        <v>0</v>
      </c>
      <c r="I88" s="30">
        <f>ROUND(G88*H88,P4)</f>
        <v>0</v>
      </c>
      <c r="L88" s="31">
        <v>0</v>
      </c>
      <c r="M88" s="24">
        <f>ROUND(G88*L88,P4)</f>
        <v>0</v>
      </c>
      <c r="N88" s="25" t="s">
        <v>187</v>
      </c>
      <c r="O88" s="32">
        <f>M88*AA88</f>
        <v>0</v>
      </c>
      <c r="P88" s="1">
        <v>3</v>
      </c>
      <c r="AA88" s="1">
        <f>IF(P88=1,$O$3,IF(P88=2,$O$4,$O$5))</f>
        <v>0</v>
      </c>
    </row>
    <row r="89">
      <c r="A89" s="1" t="s">
        <v>165</v>
      </c>
      <c r="E89" s="27" t="s">
        <v>188</v>
      </c>
    </row>
    <row r="90">
      <c r="A90" s="1" t="s">
        <v>167</v>
      </c>
    </row>
    <row r="91">
      <c r="A91" s="1" t="s">
        <v>168</v>
      </c>
      <c r="E91" s="27" t="s">
        <v>189</v>
      </c>
    </row>
    <row r="92">
      <c r="A92" s="1" t="s">
        <v>159</v>
      </c>
      <c r="B92" s="1">
        <v>21</v>
      </c>
      <c r="C92" s="26" t="s">
        <v>223</v>
      </c>
      <c r="D92" t="s">
        <v>157</v>
      </c>
      <c r="E92" s="27" t="s">
        <v>224</v>
      </c>
      <c r="F92" s="28" t="s">
        <v>222</v>
      </c>
      <c r="G92" s="29">
        <v>12.9</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row>
    <row r="95">
      <c r="A95" s="1" t="s">
        <v>168</v>
      </c>
      <c r="E95" s="27" t="s">
        <v>189</v>
      </c>
    </row>
    <row r="96">
      <c r="A96" s="1" t="s">
        <v>159</v>
      </c>
      <c r="B96" s="1">
        <v>22</v>
      </c>
      <c r="C96" s="26" t="s">
        <v>225</v>
      </c>
      <c r="D96" t="s">
        <v>157</v>
      </c>
      <c r="E96" s="27" t="s">
        <v>226</v>
      </c>
      <c r="F96" s="28" t="s">
        <v>222</v>
      </c>
      <c r="G96" s="29">
        <v>220.005</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row>
    <row r="99">
      <c r="A99" s="1" t="s">
        <v>168</v>
      </c>
      <c r="E99" s="27" t="s">
        <v>189</v>
      </c>
    </row>
    <row r="100">
      <c r="A100" s="1" t="s">
        <v>159</v>
      </c>
      <c r="B100" s="1">
        <v>23</v>
      </c>
      <c r="C100" s="26" t="s">
        <v>227</v>
      </c>
      <c r="D100" t="s">
        <v>157</v>
      </c>
      <c r="E100" s="27" t="s">
        <v>228</v>
      </c>
      <c r="F100" s="28" t="s">
        <v>222</v>
      </c>
      <c r="G100" s="29">
        <v>1.0600000000000001</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row>
    <row r="103">
      <c r="A103" s="1" t="s">
        <v>168</v>
      </c>
      <c r="E103" s="27" t="s">
        <v>189</v>
      </c>
    </row>
    <row r="104">
      <c r="A104" s="1" t="s">
        <v>159</v>
      </c>
      <c r="B104" s="1">
        <v>26</v>
      </c>
      <c r="C104" s="26" t="s">
        <v>229</v>
      </c>
      <c r="D104" t="s">
        <v>157</v>
      </c>
      <c r="E104" s="27" t="s">
        <v>230</v>
      </c>
      <c r="F104" s="28" t="s">
        <v>222</v>
      </c>
      <c r="G104" s="29">
        <v>9.8309999999999995</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row>
    <row r="107">
      <c r="A107" s="1" t="s">
        <v>168</v>
      </c>
      <c r="E107" s="27" t="s">
        <v>189</v>
      </c>
    </row>
    <row r="108">
      <c r="A108" s="1" t="s">
        <v>159</v>
      </c>
      <c r="B108" s="1">
        <v>27</v>
      </c>
      <c r="C108" s="26" t="s">
        <v>231</v>
      </c>
      <c r="D108" t="s">
        <v>157</v>
      </c>
      <c r="E108" s="27" t="s">
        <v>232</v>
      </c>
      <c r="F108" s="28" t="s">
        <v>222</v>
      </c>
      <c r="G108" s="29">
        <v>262.17099999999999</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c r="A110" s="1" t="s">
        <v>167</v>
      </c>
    </row>
    <row r="111">
      <c r="A111" s="1" t="s">
        <v>168</v>
      </c>
      <c r="E111" s="27" t="s">
        <v>189</v>
      </c>
    </row>
    <row r="112">
      <c r="A112" s="1" t="s">
        <v>159</v>
      </c>
      <c r="B112" s="1">
        <v>24</v>
      </c>
      <c r="C112" s="26" t="s">
        <v>233</v>
      </c>
      <c r="D112" t="s">
        <v>157</v>
      </c>
      <c r="E112" s="27" t="s">
        <v>234</v>
      </c>
      <c r="F112" s="28" t="s">
        <v>222</v>
      </c>
      <c r="G112" s="29">
        <v>12.9</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row>
    <row r="115">
      <c r="A115" s="1" t="s">
        <v>168</v>
      </c>
      <c r="E115" s="27" t="s">
        <v>189</v>
      </c>
    </row>
    <row r="116">
      <c r="A116" s="1" t="s">
        <v>159</v>
      </c>
      <c r="B116" s="1">
        <v>25</v>
      </c>
      <c r="C116" s="26" t="s">
        <v>235</v>
      </c>
      <c r="D116" t="s">
        <v>157</v>
      </c>
      <c r="E116" s="27" t="s">
        <v>236</v>
      </c>
      <c r="F116" s="28" t="s">
        <v>222</v>
      </c>
      <c r="G116" s="29">
        <v>220.005</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row>
    <row r="119">
      <c r="A119" s="1" t="s">
        <v>168</v>
      </c>
      <c r="E119" s="27" t="s">
        <v>189</v>
      </c>
    </row>
    <row r="120">
      <c r="A120" s="1" t="s">
        <v>159</v>
      </c>
      <c r="B120" s="1">
        <v>28</v>
      </c>
      <c r="C120" s="26" t="s">
        <v>237</v>
      </c>
      <c r="D120" t="s">
        <v>157</v>
      </c>
      <c r="E120" s="27" t="s">
        <v>238</v>
      </c>
      <c r="F120" s="28" t="s">
        <v>199</v>
      </c>
      <c r="G120" s="29">
        <v>10</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row>
    <row r="123">
      <c r="A123" s="1" t="s">
        <v>168</v>
      </c>
      <c r="E123" s="27" t="s">
        <v>189</v>
      </c>
    </row>
    <row r="124">
      <c r="A124" s="1" t="s">
        <v>159</v>
      </c>
      <c r="B124" s="1">
        <v>29</v>
      </c>
      <c r="C124" s="26" t="s">
        <v>239</v>
      </c>
      <c r="D124" t="s">
        <v>157</v>
      </c>
      <c r="E124" s="27" t="s">
        <v>240</v>
      </c>
      <c r="F124" s="28" t="s">
        <v>199</v>
      </c>
      <c r="G124" s="29">
        <v>10</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row>
    <row r="127">
      <c r="A127" s="1" t="s">
        <v>168</v>
      </c>
      <c r="E127" s="27" t="s">
        <v>189</v>
      </c>
    </row>
    <row r="128">
      <c r="A128" s="1" t="s">
        <v>159</v>
      </c>
      <c r="B128" s="1">
        <v>30</v>
      </c>
      <c r="C128" s="26" t="s">
        <v>241</v>
      </c>
      <c r="D128" t="s">
        <v>157</v>
      </c>
      <c r="E128" s="27" t="s">
        <v>242</v>
      </c>
      <c r="F128" s="28" t="s">
        <v>199</v>
      </c>
      <c r="G128" s="29">
        <v>10</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c r="A130" s="1" t="s">
        <v>167</v>
      </c>
    </row>
    <row r="131">
      <c r="A131" s="1" t="s">
        <v>168</v>
      </c>
      <c r="E131" s="27" t="s">
        <v>189</v>
      </c>
    </row>
    <row r="132">
      <c r="A132" s="1" t="s">
        <v>159</v>
      </c>
      <c r="B132" s="1">
        <v>31</v>
      </c>
      <c r="C132" s="26" t="s">
        <v>243</v>
      </c>
      <c r="D132" t="s">
        <v>157</v>
      </c>
      <c r="E132" s="27" t="s">
        <v>244</v>
      </c>
      <c r="F132" s="28" t="s">
        <v>196</v>
      </c>
      <c r="G132" s="29">
        <v>0.66700000000000004</v>
      </c>
      <c r="H132" s="28">
        <v>0</v>
      </c>
      <c r="I132" s="30">
        <f>ROUND(G132*H132,P4)</f>
        <v>0</v>
      </c>
      <c r="L132" s="31">
        <v>0</v>
      </c>
      <c r="M132" s="24">
        <f>ROUND(G132*L132,P4)</f>
        <v>0</v>
      </c>
      <c r="N132" s="25" t="s">
        <v>187</v>
      </c>
      <c r="O132" s="32">
        <f>M132*AA132</f>
        <v>0</v>
      </c>
      <c r="P132" s="1">
        <v>3</v>
      </c>
      <c r="AA132" s="1">
        <f>IF(P132=1,$O$3,IF(P132=2,$O$4,$O$5))</f>
        <v>0</v>
      </c>
    </row>
    <row r="133">
      <c r="A133" s="1" t="s">
        <v>165</v>
      </c>
      <c r="E133" s="27" t="s">
        <v>188</v>
      </c>
    </row>
    <row r="134">
      <c r="A134" s="1" t="s">
        <v>167</v>
      </c>
    </row>
    <row r="135">
      <c r="A135" s="1" t="s">
        <v>168</v>
      </c>
      <c r="E135" s="27" t="s">
        <v>189</v>
      </c>
    </row>
    <row r="136">
      <c r="A136" s="1" t="s">
        <v>159</v>
      </c>
      <c r="B136" s="1">
        <v>32</v>
      </c>
      <c r="C136" s="26" t="s">
        <v>245</v>
      </c>
      <c r="D136" t="s">
        <v>157</v>
      </c>
      <c r="E136" s="27" t="s">
        <v>246</v>
      </c>
      <c r="F136" s="28" t="s">
        <v>196</v>
      </c>
      <c r="G136" s="29">
        <v>0.66700000000000004</v>
      </c>
      <c r="H136" s="28">
        <v>0</v>
      </c>
      <c r="I136" s="30">
        <f>ROUND(G136*H136,P4)</f>
        <v>0</v>
      </c>
      <c r="L136" s="31">
        <v>0</v>
      </c>
      <c r="M136" s="24">
        <f>ROUND(G136*L136,P4)</f>
        <v>0</v>
      </c>
      <c r="N136" s="25" t="s">
        <v>187</v>
      </c>
      <c r="O136" s="32">
        <f>M136*AA136</f>
        <v>0</v>
      </c>
      <c r="P136" s="1">
        <v>3</v>
      </c>
      <c r="AA136" s="1">
        <f>IF(P136=1,$O$3,IF(P136=2,$O$4,$O$5))</f>
        <v>0</v>
      </c>
    </row>
    <row r="137">
      <c r="A137" s="1" t="s">
        <v>165</v>
      </c>
      <c r="E137" s="27" t="s">
        <v>188</v>
      </c>
    </row>
    <row r="138">
      <c r="A138" s="1" t="s">
        <v>167</v>
      </c>
    </row>
    <row r="139">
      <c r="A139" s="1" t="s">
        <v>168</v>
      </c>
      <c r="E139" s="27" t="s">
        <v>189</v>
      </c>
    </row>
    <row r="140">
      <c r="A140" s="1" t="s">
        <v>159</v>
      </c>
      <c r="B140" s="1">
        <v>33</v>
      </c>
      <c r="C140" s="26" t="s">
        <v>247</v>
      </c>
      <c r="D140" t="s">
        <v>157</v>
      </c>
      <c r="E140" s="27" t="s">
        <v>248</v>
      </c>
      <c r="F140" s="28" t="s">
        <v>196</v>
      </c>
      <c r="G140" s="29">
        <v>0.66700000000000004</v>
      </c>
      <c r="H140" s="28">
        <v>0</v>
      </c>
      <c r="I140" s="30">
        <f>ROUND(G140*H140,P4)</f>
        <v>0</v>
      </c>
      <c r="L140" s="31">
        <v>0</v>
      </c>
      <c r="M140" s="24">
        <f>ROUND(G140*L140,P4)</f>
        <v>0</v>
      </c>
      <c r="N140" s="25" t="s">
        <v>187</v>
      </c>
      <c r="O140" s="32">
        <f>M140*AA140</f>
        <v>0</v>
      </c>
      <c r="P140" s="1">
        <v>3</v>
      </c>
      <c r="AA140" s="1">
        <f>IF(P140=1,$O$3,IF(P140=2,$O$4,$O$5))</f>
        <v>0</v>
      </c>
    </row>
    <row r="141">
      <c r="A141" s="1" t="s">
        <v>165</v>
      </c>
      <c r="E141" s="27" t="s">
        <v>188</v>
      </c>
    </row>
    <row r="142">
      <c r="A142" s="1" t="s">
        <v>167</v>
      </c>
    </row>
    <row r="143">
      <c r="A143" s="1" t="s">
        <v>168</v>
      </c>
      <c r="E143" s="27" t="s">
        <v>189</v>
      </c>
    </row>
    <row r="144">
      <c r="A144" s="1" t="s">
        <v>159</v>
      </c>
      <c r="B144" s="1">
        <v>34</v>
      </c>
      <c r="C144" s="26" t="s">
        <v>249</v>
      </c>
      <c r="D144" t="s">
        <v>157</v>
      </c>
      <c r="E144" s="27" t="s">
        <v>250</v>
      </c>
      <c r="F144" s="28" t="s">
        <v>196</v>
      </c>
      <c r="G144" s="29">
        <v>1</v>
      </c>
      <c r="H144" s="28">
        <v>0</v>
      </c>
      <c r="I144" s="30">
        <f>ROUND(G144*H144,P4)</f>
        <v>0</v>
      </c>
      <c r="L144" s="31">
        <v>0</v>
      </c>
      <c r="M144" s="24">
        <f>ROUND(G144*L144,P4)</f>
        <v>0</v>
      </c>
      <c r="N144" s="25" t="s">
        <v>187</v>
      </c>
      <c r="O144" s="32">
        <f>M144*AA144</f>
        <v>0</v>
      </c>
      <c r="P144" s="1">
        <v>3</v>
      </c>
      <c r="AA144" s="1">
        <f>IF(P144=1,$O$3,IF(P144=2,$O$4,$O$5))</f>
        <v>0</v>
      </c>
    </row>
    <row r="145">
      <c r="A145" s="1" t="s">
        <v>165</v>
      </c>
      <c r="E145" s="27" t="s">
        <v>188</v>
      </c>
    </row>
    <row r="146">
      <c r="A146" s="1" t="s">
        <v>167</v>
      </c>
    </row>
    <row r="147">
      <c r="A147" s="1" t="s">
        <v>168</v>
      </c>
      <c r="E147" s="27" t="s">
        <v>189</v>
      </c>
    </row>
    <row r="148">
      <c r="A148" s="1" t="s">
        <v>159</v>
      </c>
      <c r="B148" s="1">
        <v>35</v>
      </c>
      <c r="C148" s="26" t="s">
        <v>251</v>
      </c>
      <c r="D148" t="s">
        <v>157</v>
      </c>
      <c r="E148" s="27" t="s">
        <v>252</v>
      </c>
      <c r="F148" s="28" t="s">
        <v>196</v>
      </c>
      <c r="G148" s="29">
        <v>1</v>
      </c>
      <c r="H148" s="28">
        <v>0</v>
      </c>
      <c r="I148" s="30">
        <f>ROUND(G148*H148,P4)</f>
        <v>0</v>
      </c>
      <c r="L148" s="31">
        <v>0</v>
      </c>
      <c r="M148" s="24">
        <f>ROUND(G148*L148,P4)</f>
        <v>0</v>
      </c>
      <c r="N148" s="25" t="s">
        <v>187</v>
      </c>
      <c r="O148" s="32">
        <f>M148*AA148</f>
        <v>0</v>
      </c>
      <c r="P148" s="1">
        <v>3</v>
      </c>
      <c r="AA148" s="1">
        <f>IF(P148=1,$O$3,IF(P148=2,$O$4,$O$5))</f>
        <v>0</v>
      </c>
    </row>
    <row r="149">
      <c r="A149" s="1" t="s">
        <v>165</v>
      </c>
      <c r="E149" s="27" t="s">
        <v>188</v>
      </c>
    </row>
    <row r="150">
      <c r="A150" s="1" t="s">
        <v>167</v>
      </c>
    </row>
    <row r="151">
      <c r="A151" s="1" t="s">
        <v>168</v>
      </c>
      <c r="E151" s="27" t="s">
        <v>189</v>
      </c>
    </row>
    <row r="152">
      <c r="A152" s="1" t="s">
        <v>159</v>
      </c>
      <c r="B152" s="1">
        <v>36</v>
      </c>
      <c r="C152" s="26" t="s">
        <v>253</v>
      </c>
      <c r="D152" t="s">
        <v>157</v>
      </c>
      <c r="E152" s="27" t="s">
        <v>254</v>
      </c>
      <c r="F152" s="28" t="s">
        <v>196</v>
      </c>
      <c r="G152" s="29">
        <v>1</v>
      </c>
      <c r="H152" s="28">
        <v>0</v>
      </c>
      <c r="I152" s="30">
        <f>ROUND(G152*H152,P4)</f>
        <v>0</v>
      </c>
      <c r="L152" s="31">
        <v>0</v>
      </c>
      <c r="M152" s="24">
        <f>ROUND(G152*L152,P4)</f>
        <v>0</v>
      </c>
      <c r="N152" s="25" t="s">
        <v>187</v>
      </c>
      <c r="O152" s="32">
        <f>M152*AA152</f>
        <v>0</v>
      </c>
      <c r="P152" s="1">
        <v>3</v>
      </c>
      <c r="AA152" s="1">
        <f>IF(P152=1,$O$3,IF(P152=2,$O$4,$O$5))</f>
        <v>0</v>
      </c>
    </row>
    <row r="153">
      <c r="A153" s="1" t="s">
        <v>165</v>
      </c>
      <c r="E153" s="27" t="s">
        <v>188</v>
      </c>
    </row>
    <row r="154">
      <c r="A154" s="1" t="s">
        <v>167</v>
      </c>
    </row>
    <row r="155">
      <c r="A155" s="1" t="s">
        <v>168</v>
      </c>
      <c r="E155" s="27" t="s">
        <v>189</v>
      </c>
    </row>
    <row r="156">
      <c r="A156" s="1" t="s">
        <v>159</v>
      </c>
      <c r="B156" s="1">
        <v>37</v>
      </c>
      <c r="C156" s="26" t="s">
        <v>255</v>
      </c>
      <c r="D156" t="s">
        <v>157</v>
      </c>
      <c r="E156" s="27" t="s">
        <v>256</v>
      </c>
      <c r="F156" s="28" t="s">
        <v>196</v>
      </c>
      <c r="G156" s="29">
        <v>1</v>
      </c>
      <c r="H156" s="28">
        <v>0</v>
      </c>
      <c r="I156" s="30">
        <f>ROUND(G156*H156,P4)</f>
        <v>0</v>
      </c>
      <c r="L156" s="31">
        <v>0</v>
      </c>
      <c r="M156" s="24">
        <f>ROUND(G156*L156,P4)</f>
        <v>0</v>
      </c>
      <c r="N156" s="25" t="s">
        <v>187</v>
      </c>
      <c r="O156" s="32">
        <f>M156*AA156</f>
        <v>0</v>
      </c>
      <c r="P156" s="1">
        <v>3</v>
      </c>
      <c r="AA156" s="1">
        <f>IF(P156=1,$O$3,IF(P156=2,$O$4,$O$5))</f>
        <v>0</v>
      </c>
    </row>
    <row r="157">
      <c r="A157" s="1" t="s">
        <v>165</v>
      </c>
      <c r="E157" s="27" t="s">
        <v>188</v>
      </c>
    </row>
    <row r="158">
      <c r="A158" s="1" t="s">
        <v>167</v>
      </c>
    </row>
    <row r="159">
      <c r="A159" s="1" t="s">
        <v>168</v>
      </c>
      <c r="E159" s="27" t="s">
        <v>189</v>
      </c>
    </row>
    <row r="160">
      <c r="A160" s="1" t="s">
        <v>159</v>
      </c>
      <c r="B160" s="1">
        <v>38</v>
      </c>
      <c r="C160" s="26" t="s">
        <v>257</v>
      </c>
      <c r="D160" t="s">
        <v>157</v>
      </c>
      <c r="E160" s="27" t="s">
        <v>258</v>
      </c>
      <c r="F160" s="28" t="s">
        <v>196</v>
      </c>
      <c r="G160" s="29">
        <v>1</v>
      </c>
      <c r="H160" s="28">
        <v>0</v>
      </c>
      <c r="I160" s="30">
        <f>ROUND(G160*H160,P4)</f>
        <v>0</v>
      </c>
      <c r="L160" s="31">
        <v>0</v>
      </c>
      <c r="M160" s="24">
        <f>ROUND(G160*L160,P4)</f>
        <v>0</v>
      </c>
      <c r="N160" s="25" t="s">
        <v>187</v>
      </c>
      <c r="O160" s="32">
        <f>M160*AA160</f>
        <v>0</v>
      </c>
      <c r="P160" s="1">
        <v>3</v>
      </c>
      <c r="AA160" s="1">
        <f>IF(P160=1,$O$3,IF(P160=2,$O$4,$O$5))</f>
        <v>0</v>
      </c>
    </row>
    <row r="161">
      <c r="A161" s="1" t="s">
        <v>165</v>
      </c>
      <c r="E161" s="27" t="s">
        <v>188</v>
      </c>
    </row>
    <row r="162">
      <c r="A162" s="1" t="s">
        <v>167</v>
      </c>
    </row>
    <row r="163">
      <c r="A163" s="1" t="s">
        <v>168</v>
      </c>
      <c r="E163" s="27" t="s">
        <v>189</v>
      </c>
    </row>
    <row r="164">
      <c r="A164" s="1" t="s">
        <v>159</v>
      </c>
      <c r="B164" s="1">
        <v>39</v>
      </c>
      <c r="C164" s="26" t="s">
        <v>259</v>
      </c>
      <c r="D164" t="s">
        <v>157</v>
      </c>
      <c r="E164" s="27" t="s">
        <v>260</v>
      </c>
      <c r="F164" s="28" t="s">
        <v>261</v>
      </c>
      <c r="G164" s="29">
        <v>8</v>
      </c>
      <c r="H164" s="28">
        <v>0</v>
      </c>
      <c r="I164" s="30">
        <f>ROUND(G164*H164,P4)</f>
        <v>0</v>
      </c>
      <c r="L164" s="31">
        <v>0</v>
      </c>
      <c r="M164" s="24">
        <f>ROUND(G164*L164,P4)</f>
        <v>0</v>
      </c>
      <c r="N164" s="25" t="s">
        <v>187</v>
      </c>
      <c r="O164" s="32">
        <f>M164*AA164</f>
        <v>0</v>
      </c>
      <c r="P164" s="1">
        <v>3</v>
      </c>
      <c r="AA164" s="1">
        <f>IF(P164=1,$O$3,IF(P164=2,$O$4,$O$5))</f>
        <v>0</v>
      </c>
    </row>
    <row r="165">
      <c r="A165" s="1" t="s">
        <v>165</v>
      </c>
      <c r="E165" s="27" t="s">
        <v>188</v>
      </c>
    </row>
    <row r="166">
      <c r="A166" s="1" t="s">
        <v>167</v>
      </c>
    </row>
    <row r="167">
      <c r="A167" s="1" t="s">
        <v>168</v>
      </c>
      <c r="E167" s="27" t="s">
        <v>189</v>
      </c>
    </row>
    <row r="168">
      <c r="A168" s="1" t="s">
        <v>159</v>
      </c>
      <c r="B168" s="1">
        <v>40</v>
      </c>
      <c r="C168" s="26" t="s">
        <v>262</v>
      </c>
      <c r="D168" t="s">
        <v>157</v>
      </c>
      <c r="E168" s="27" t="s">
        <v>263</v>
      </c>
      <c r="F168" s="28" t="s">
        <v>196</v>
      </c>
      <c r="G168" s="29">
        <v>8</v>
      </c>
      <c r="H168" s="28">
        <v>0</v>
      </c>
      <c r="I168" s="30">
        <f>ROUND(G168*H168,P4)</f>
        <v>0</v>
      </c>
      <c r="L168" s="31">
        <v>0</v>
      </c>
      <c r="M168" s="24">
        <f>ROUND(G168*L168,P4)</f>
        <v>0</v>
      </c>
      <c r="N168" s="25" t="s">
        <v>187</v>
      </c>
      <c r="O168" s="32">
        <f>M168*AA168</f>
        <v>0</v>
      </c>
      <c r="P168" s="1">
        <v>3</v>
      </c>
      <c r="AA168" s="1">
        <f>IF(P168=1,$O$3,IF(P168=2,$O$4,$O$5))</f>
        <v>0</v>
      </c>
    </row>
    <row r="169">
      <c r="A169" s="1" t="s">
        <v>165</v>
      </c>
      <c r="E169" s="27" t="s">
        <v>188</v>
      </c>
    </row>
    <row r="170">
      <c r="A170" s="1" t="s">
        <v>167</v>
      </c>
    </row>
    <row r="171">
      <c r="A171" s="1" t="s">
        <v>168</v>
      </c>
      <c r="E171" s="27" t="s">
        <v>189</v>
      </c>
    </row>
    <row r="172">
      <c r="A172" s="1" t="s">
        <v>159</v>
      </c>
      <c r="B172" s="1">
        <v>41</v>
      </c>
      <c r="C172" s="26" t="s">
        <v>264</v>
      </c>
      <c r="D172" t="s">
        <v>157</v>
      </c>
      <c r="E172" s="27" t="s">
        <v>265</v>
      </c>
      <c r="F172" s="28" t="s">
        <v>196</v>
      </c>
      <c r="G172" s="29">
        <v>3</v>
      </c>
      <c r="H172" s="28">
        <v>0</v>
      </c>
      <c r="I172" s="30">
        <f>ROUND(G172*H172,P4)</f>
        <v>0</v>
      </c>
      <c r="L172" s="31">
        <v>0</v>
      </c>
      <c r="M172" s="24">
        <f>ROUND(G172*L172,P4)</f>
        <v>0</v>
      </c>
      <c r="N172" s="25" t="s">
        <v>187</v>
      </c>
      <c r="O172" s="32">
        <f>M172*AA172</f>
        <v>0</v>
      </c>
      <c r="P172" s="1">
        <v>3</v>
      </c>
      <c r="AA172" s="1">
        <f>IF(P172=1,$O$3,IF(P172=2,$O$4,$O$5))</f>
        <v>0</v>
      </c>
    </row>
    <row r="173">
      <c r="A173" s="1" t="s">
        <v>165</v>
      </c>
      <c r="E173" s="27" t="s">
        <v>188</v>
      </c>
    </row>
    <row r="174">
      <c r="A174" s="1" t="s">
        <v>167</v>
      </c>
    </row>
    <row r="175">
      <c r="A175" s="1" t="s">
        <v>168</v>
      </c>
      <c r="E175" s="27" t="s">
        <v>189</v>
      </c>
    </row>
    <row r="176" ht="25.5">
      <c r="A176" s="1" t="s">
        <v>159</v>
      </c>
      <c r="B176" s="1">
        <v>42</v>
      </c>
      <c r="C176" s="26" t="s">
        <v>266</v>
      </c>
      <c r="D176" t="s">
        <v>157</v>
      </c>
      <c r="E176" s="27" t="s">
        <v>267</v>
      </c>
      <c r="F176" s="28" t="s">
        <v>196</v>
      </c>
      <c r="G176" s="29">
        <v>8</v>
      </c>
      <c r="H176" s="28">
        <v>0</v>
      </c>
      <c r="I176" s="30">
        <f>ROUND(G176*H176,P4)</f>
        <v>0</v>
      </c>
      <c r="L176" s="31">
        <v>0</v>
      </c>
      <c r="M176" s="24">
        <f>ROUND(G176*L176,P4)</f>
        <v>0</v>
      </c>
      <c r="N176" s="25" t="s">
        <v>187</v>
      </c>
      <c r="O176" s="32">
        <f>M176*AA176</f>
        <v>0</v>
      </c>
      <c r="P176" s="1">
        <v>3</v>
      </c>
      <c r="AA176" s="1">
        <f>IF(P176=1,$O$3,IF(P176=2,$O$4,$O$5))</f>
        <v>0</v>
      </c>
    </row>
    <row r="177">
      <c r="A177" s="1" t="s">
        <v>165</v>
      </c>
      <c r="E177" s="27" t="s">
        <v>188</v>
      </c>
    </row>
    <row r="178">
      <c r="A178" s="1" t="s">
        <v>167</v>
      </c>
    </row>
    <row r="179">
      <c r="A179" s="1" t="s">
        <v>168</v>
      </c>
      <c r="E179" s="27" t="s">
        <v>189</v>
      </c>
    </row>
    <row r="180">
      <c r="A180" s="1" t="s">
        <v>159</v>
      </c>
      <c r="B180" s="1">
        <v>43</v>
      </c>
      <c r="C180" s="26" t="s">
        <v>268</v>
      </c>
      <c r="D180" t="s">
        <v>157</v>
      </c>
      <c r="E180" s="27" t="s">
        <v>269</v>
      </c>
      <c r="F180" s="28" t="s">
        <v>261</v>
      </c>
      <c r="G180" s="29">
        <v>24</v>
      </c>
      <c r="H180" s="28">
        <v>0</v>
      </c>
      <c r="I180" s="30">
        <f>ROUND(G180*H180,P4)</f>
        <v>0</v>
      </c>
      <c r="L180" s="31">
        <v>0</v>
      </c>
      <c r="M180" s="24">
        <f>ROUND(G180*L180,P4)</f>
        <v>0</v>
      </c>
      <c r="N180" s="25" t="s">
        <v>187</v>
      </c>
      <c r="O180" s="32">
        <f>M180*AA180</f>
        <v>0</v>
      </c>
      <c r="P180" s="1">
        <v>3</v>
      </c>
      <c r="AA180" s="1">
        <f>IF(P180=1,$O$3,IF(P180=2,$O$4,$O$5))</f>
        <v>0</v>
      </c>
    </row>
    <row r="181">
      <c r="A181" s="1" t="s">
        <v>165</v>
      </c>
      <c r="E181" s="27" t="s">
        <v>188</v>
      </c>
    </row>
    <row r="182">
      <c r="A182" s="1" t="s">
        <v>167</v>
      </c>
    </row>
    <row r="183">
      <c r="A183" s="1" t="s">
        <v>168</v>
      </c>
      <c r="E183" s="27" t="s">
        <v>189</v>
      </c>
    </row>
  </sheetData>
  <sheetProtection sheet="1" objects="1" scenarios="1" spinCount="100000" saltValue="mhe9jrmQI9jTmxUtUQo+5shZ1wU+OZ2EZ+L7v7pB/yHe4pHS2rBkNmvSP//cuvF3MnUkkEqptNVuFeZ1+P74zw==" hashValue="TeIkBifkr/FCHUwzg2C3ezKsPYbuVEqZgK8n3TGbEWK4SgnwOyCc0dcyRdCEALX8RndtF9DvxDStcTA2NCp6/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COUNTIFS(L8:L159,"=0",A8:A159,"P")+COUNTIFS(L8:L159,"",A8:A159,"P")+SUM(Q8:Q159)</f>
        <v>0</v>
      </c>
    </row>
    <row r="8">
      <c r="A8" s="1" t="s">
        <v>154</v>
      </c>
      <c r="C8" s="22" t="s">
        <v>1863</v>
      </c>
      <c r="E8" s="23" t="s">
        <v>63</v>
      </c>
      <c r="L8" s="24">
        <f>L9+L14+L27+L44+L53+L90+L95+L104+L113+L142</f>
        <v>0</v>
      </c>
      <c r="M8" s="24">
        <f>M9+M14+M27+M44+M53+M90+M95+M104+M113+M142</f>
        <v>0</v>
      </c>
      <c r="N8" s="25"/>
    </row>
    <row r="9">
      <c r="A9" s="1" t="s">
        <v>156</v>
      </c>
      <c r="C9" s="22" t="s">
        <v>157</v>
      </c>
      <c r="E9" s="23" t="s">
        <v>1307</v>
      </c>
      <c r="L9" s="24">
        <f>SUMIFS(L10:L13,A10:A13,"P")</f>
        <v>0</v>
      </c>
      <c r="M9" s="24">
        <f>SUMIFS(M10:M13,A10:A13,"P")</f>
        <v>0</v>
      </c>
      <c r="N9" s="25"/>
    </row>
    <row r="10">
      <c r="A10" s="1" t="s">
        <v>159</v>
      </c>
      <c r="B10" s="1">
        <v>1</v>
      </c>
      <c r="C10" s="26" t="s">
        <v>1864</v>
      </c>
      <c r="D10" t="s">
        <v>157</v>
      </c>
      <c r="E10" s="27" t="s">
        <v>1865</v>
      </c>
      <c r="F10" s="28" t="s">
        <v>705</v>
      </c>
      <c r="G10" s="29">
        <v>1</v>
      </c>
      <c r="H10" s="28">
        <v>0</v>
      </c>
      <c r="I10" s="30">
        <f>ROUND(G10*H10,P4)</f>
        <v>0</v>
      </c>
      <c r="L10" s="31">
        <v>0</v>
      </c>
      <c r="M10" s="24">
        <f>ROUND(G10*L10,P4)</f>
        <v>0</v>
      </c>
      <c r="N10" s="25" t="s">
        <v>1067</v>
      </c>
      <c r="O10" s="32">
        <f>M10*AA10</f>
        <v>0</v>
      </c>
      <c r="P10" s="1">
        <v>3</v>
      </c>
      <c r="AA10" s="1">
        <f>IF(P10=1,$O$3,IF(P10=2,$O$4,$O$5))</f>
        <v>0</v>
      </c>
    </row>
    <row r="11">
      <c r="A11" s="1" t="s">
        <v>165</v>
      </c>
      <c r="E11" s="27" t="s">
        <v>1866</v>
      </c>
    </row>
    <row r="12">
      <c r="A12" s="1" t="s">
        <v>167</v>
      </c>
    </row>
    <row r="13">
      <c r="A13" s="1" t="s">
        <v>168</v>
      </c>
      <c r="E13" s="27" t="s">
        <v>189</v>
      </c>
    </row>
    <row r="14">
      <c r="A14" s="1" t="s">
        <v>156</v>
      </c>
      <c r="C14" s="22" t="s">
        <v>182</v>
      </c>
      <c r="E14" s="23" t="s">
        <v>183</v>
      </c>
      <c r="L14" s="24">
        <f>SUMIFS(L15:L26,A15:A26,"P")</f>
        <v>0</v>
      </c>
      <c r="M14" s="24">
        <f>SUMIFS(M15:M26,A15:A26,"P")</f>
        <v>0</v>
      </c>
      <c r="N14" s="25"/>
    </row>
    <row r="15">
      <c r="A15" s="1" t="s">
        <v>159</v>
      </c>
      <c r="B15" s="1">
        <v>2</v>
      </c>
      <c r="C15" s="26" t="s">
        <v>1867</v>
      </c>
      <c r="D15" t="s">
        <v>157</v>
      </c>
      <c r="E15" s="27" t="s">
        <v>1868</v>
      </c>
      <c r="F15" s="28" t="s">
        <v>186</v>
      </c>
      <c r="G15" s="29">
        <v>2</v>
      </c>
      <c r="H15" s="28">
        <v>0</v>
      </c>
      <c r="I15" s="30">
        <f>ROUND(G15*H15,P4)</f>
        <v>0</v>
      </c>
      <c r="L15" s="31">
        <v>0</v>
      </c>
      <c r="M15" s="24">
        <f>ROUND(G15*L15,P4)</f>
        <v>0</v>
      </c>
      <c r="N15" s="25" t="s">
        <v>1067</v>
      </c>
      <c r="O15" s="32">
        <f>M15*AA15</f>
        <v>0</v>
      </c>
      <c r="P15" s="1">
        <v>3</v>
      </c>
      <c r="AA15" s="1">
        <f>IF(P15=1,$O$3,IF(P15=2,$O$4,$O$5))</f>
        <v>0</v>
      </c>
    </row>
    <row r="16">
      <c r="A16" s="1" t="s">
        <v>165</v>
      </c>
      <c r="E16" s="27" t="s">
        <v>1869</v>
      </c>
    </row>
    <row r="17">
      <c r="A17" s="1" t="s">
        <v>167</v>
      </c>
      <c r="E17" s="33" t="s">
        <v>1870</v>
      </c>
    </row>
    <row r="18">
      <c r="A18" s="1" t="s">
        <v>168</v>
      </c>
      <c r="E18" s="27" t="s">
        <v>189</v>
      </c>
    </row>
    <row r="19">
      <c r="A19" s="1" t="s">
        <v>159</v>
      </c>
      <c r="B19" s="1">
        <v>3</v>
      </c>
      <c r="C19" s="26" t="s">
        <v>348</v>
      </c>
      <c r="D19" t="s">
        <v>157</v>
      </c>
      <c r="E19" s="27" t="s">
        <v>349</v>
      </c>
      <c r="F19" s="28" t="s">
        <v>186</v>
      </c>
      <c r="G19" s="29">
        <v>177.946</v>
      </c>
      <c r="H19" s="28">
        <v>0</v>
      </c>
      <c r="I19" s="30">
        <f>ROUND(G19*H19,P4)</f>
        <v>0</v>
      </c>
      <c r="L19" s="31">
        <v>0</v>
      </c>
      <c r="M19" s="24">
        <f>ROUND(G19*L19,P4)</f>
        <v>0</v>
      </c>
      <c r="N19" s="25" t="s">
        <v>1067</v>
      </c>
      <c r="O19" s="32">
        <f>M19*AA19</f>
        <v>0</v>
      </c>
      <c r="P19" s="1">
        <v>3</v>
      </c>
      <c r="AA19" s="1">
        <f>IF(P19=1,$O$3,IF(P19=2,$O$4,$O$5))</f>
        <v>0</v>
      </c>
    </row>
    <row r="20">
      <c r="A20" s="1" t="s">
        <v>165</v>
      </c>
      <c r="E20" s="27" t="s">
        <v>1871</v>
      </c>
    </row>
    <row r="21">
      <c r="A21" s="1" t="s">
        <v>167</v>
      </c>
      <c r="E21" s="33" t="s">
        <v>1872</v>
      </c>
    </row>
    <row r="22">
      <c r="A22" s="1" t="s">
        <v>168</v>
      </c>
      <c r="E22" s="27" t="s">
        <v>189</v>
      </c>
    </row>
    <row r="23">
      <c r="A23" s="1" t="s">
        <v>159</v>
      </c>
      <c r="B23" s="1">
        <v>4</v>
      </c>
      <c r="C23" s="26" t="s">
        <v>1333</v>
      </c>
      <c r="D23" t="s">
        <v>157</v>
      </c>
      <c r="E23" s="27" t="s">
        <v>1713</v>
      </c>
      <c r="F23" s="28" t="s">
        <v>186</v>
      </c>
      <c r="G23" s="29">
        <v>177.946</v>
      </c>
      <c r="H23" s="28">
        <v>0</v>
      </c>
      <c r="I23" s="30">
        <f>ROUND(G23*H23,P4)</f>
        <v>0</v>
      </c>
      <c r="L23" s="31">
        <v>0</v>
      </c>
      <c r="M23" s="24">
        <f>ROUND(G23*L23,P4)</f>
        <v>0</v>
      </c>
      <c r="N23" s="25" t="s">
        <v>1067</v>
      </c>
      <c r="O23" s="32">
        <f>M23*AA23</f>
        <v>0</v>
      </c>
      <c r="P23" s="1">
        <v>3</v>
      </c>
      <c r="AA23" s="1">
        <f>IF(P23=1,$O$3,IF(P23=2,$O$4,$O$5))</f>
        <v>0</v>
      </c>
    </row>
    <row r="24">
      <c r="A24" s="1" t="s">
        <v>165</v>
      </c>
      <c r="E24" s="27" t="s">
        <v>1873</v>
      </c>
    </row>
    <row r="25">
      <c r="A25" s="1" t="s">
        <v>167</v>
      </c>
      <c r="E25" s="33" t="s">
        <v>1874</v>
      </c>
    </row>
    <row r="26">
      <c r="A26" s="1" t="s">
        <v>168</v>
      </c>
      <c r="E26" s="27" t="s">
        <v>189</v>
      </c>
    </row>
    <row r="27">
      <c r="A27" s="1" t="s">
        <v>156</v>
      </c>
      <c r="C27" s="22" t="s">
        <v>424</v>
      </c>
      <c r="E27" s="23" t="s">
        <v>1414</v>
      </c>
      <c r="L27" s="24">
        <f>SUMIFS(L28:L43,A28:A43,"P")</f>
        <v>0</v>
      </c>
      <c r="M27" s="24">
        <f>SUMIFS(M28:M43,A28:A43,"P")</f>
        <v>0</v>
      </c>
      <c r="N27" s="25"/>
    </row>
    <row r="28">
      <c r="A28" s="1" t="s">
        <v>159</v>
      </c>
      <c r="B28" s="1">
        <v>5</v>
      </c>
      <c r="C28" s="26" t="s">
        <v>1875</v>
      </c>
      <c r="D28" t="s">
        <v>157</v>
      </c>
      <c r="E28" s="27" t="s">
        <v>1876</v>
      </c>
      <c r="F28" s="28" t="s">
        <v>199</v>
      </c>
      <c r="G28" s="29">
        <v>128</v>
      </c>
      <c r="H28" s="28">
        <v>0</v>
      </c>
      <c r="I28" s="30">
        <f>ROUND(G28*H28,P4)</f>
        <v>0</v>
      </c>
      <c r="L28" s="31">
        <v>0</v>
      </c>
      <c r="M28" s="24">
        <f>ROUND(G28*L28,P4)</f>
        <v>0</v>
      </c>
      <c r="N28" s="25" t="s">
        <v>1067</v>
      </c>
      <c r="O28" s="32">
        <f>M28*AA28</f>
        <v>0</v>
      </c>
      <c r="P28" s="1">
        <v>3</v>
      </c>
      <c r="AA28" s="1">
        <f>IF(P28=1,$O$3,IF(P28=2,$O$4,$O$5))</f>
        <v>0</v>
      </c>
    </row>
    <row r="29">
      <c r="A29" s="1" t="s">
        <v>165</v>
      </c>
      <c r="E29" s="27" t="s">
        <v>1877</v>
      </c>
    </row>
    <row r="30" ht="38.25">
      <c r="A30" s="1" t="s">
        <v>167</v>
      </c>
      <c r="E30" s="33" t="s">
        <v>1878</v>
      </c>
    </row>
    <row r="31">
      <c r="A31" s="1" t="s">
        <v>168</v>
      </c>
      <c r="E31" s="27" t="s">
        <v>189</v>
      </c>
    </row>
    <row r="32">
      <c r="A32" s="1" t="s">
        <v>159</v>
      </c>
      <c r="B32" s="1">
        <v>6</v>
      </c>
      <c r="C32" s="26" t="s">
        <v>1879</v>
      </c>
      <c r="D32" t="s">
        <v>157</v>
      </c>
      <c r="E32" s="27" t="s">
        <v>1880</v>
      </c>
      <c r="F32" s="28" t="s">
        <v>199</v>
      </c>
      <c r="G32" s="29">
        <v>6</v>
      </c>
      <c r="H32" s="28">
        <v>0</v>
      </c>
      <c r="I32" s="30">
        <f>ROUND(G32*H32,P4)</f>
        <v>0</v>
      </c>
      <c r="L32" s="31">
        <v>0</v>
      </c>
      <c r="M32" s="24">
        <f>ROUND(G32*L32,P4)</f>
        <v>0</v>
      </c>
      <c r="N32" s="25" t="s">
        <v>1067</v>
      </c>
      <c r="O32" s="32">
        <f>M32*AA32</f>
        <v>0</v>
      </c>
      <c r="P32" s="1">
        <v>3</v>
      </c>
      <c r="AA32" s="1">
        <f>IF(P32=1,$O$3,IF(P32=2,$O$4,$O$5))</f>
        <v>0</v>
      </c>
    </row>
    <row r="33">
      <c r="A33" s="1" t="s">
        <v>165</v>
      </c>
      <c r="E33" s="27" t="s">
        <v>1881</v>
      </c>
    </row>
    <row r="34">
      <c r="A34" s="1" t="s">
        <v>167</v>
      </c>
      <c r="E34" s="33" t="s">
        <v>1882</v>
      </c>
    </row>
    <row r="35">
      <c r="A35" s="1" t="s">
        <v>168</v>
      </c>
      <c r="E35" s="27" t="s">
        <v>189</v>
      </c>
    </row>
    <row r="36">
      <c r="A36" s="1" t="s">
        <v>159</v>
      </c>
      <c r="B36" s="1">
        <v>7</v>
      </c>
      <c r="C36" s="26" t="s">
        <v>1883</v>
      </c>
      <c r="D36" t="s">
        <v>157</v>
      </c>
      <c r="E36" s="27" t="s">
        <v>1884</v>
      </c>
      <c r="F36" s="28" t="s">
        <v>186</v>
      </c>
      <c r="G36" s="29">
        <v>5.7599999999999998</v>
      </c>
      <c r="H36" s="28">
        <v>0</v>
      </c>
      <c r="I36" s="30">
        <f>ROUND(G36*H36,P4)</f>
        <v>0</v>
      </c>
      <c r="L36" s="31">
        <v>0</v>
      </c>
      <c r="M36" s="24">
        <f>ROUND(G36*L36,P4)</f>
        <v>0</v>
      </c>
      <c r="N36" s="25" t="s">
        <v>1067</v>
      </c>
      <c r="O36" s="32">
        <f>M36*AA36</f>
        <v>0</v>
      </c>
      <c r="P36" s="1">
        <v>3</v>
      </c>
      <c r="AA36" s="1">
        <f>IF(P36=1,$O$3,IF(P36=2,$O$4,$O$5))</f>
        <v>0</v>
      </c>
    </row>
    <row r="37" ht="25.5">
      <c r="A37" s="1" t="s">
        <v>165</v>
      </c>
      <c r="E37" s="27" t="s">
        <v>1885</v>
      </c>
    </row>
    <row r="38" ht="38.25">
      <c r="A38" s="1" t="s">
        <v>167</v>
      </c>
      <c r="E38" s="33" t="s">
        <v>1886</v>
      </c>
    </row>
    <row r="39">
      <c r="A39" s="1" t="s">
        <v>168</v>
      </c>
      <c r="E39" s="27" t="s">
        <v>189</v>
      </c>
    </row>
    <row r="40">
      <c r="A40" s="1" t="s">
        <v>159</v>
      </c>
      <c r="B40" s="1">
        <v>8</v>
      </c>
      <c r="C40" s="26" t="s">
        <v>1887</v>
      </c>
      <c r="D40" t="s">
        <v>157</v>
      </c>
      <c r="E40" s="27" t="s">
        <v>1888</v>
      </c>
      <c r="F40" s="28" t="s">
        <v>196</v>
      </c>
      <c r="G40" s="29">
        <v>176</v>
      </c>
      <c r="H40" s="28">
        <v>0</v>
      </c>
      <c r="I40" s="30">
        <f>ROUND(G40*H40,P4)</f>
        <v>0</v>
      </c>
      <c r="L40" s="31">
        <v>0</v>
      </c>
      <c r="M40" s="24">
        <f>ROUND(G40*L40,P4)</f>
        <v>0</v>
      </c>
      <c r="N40" s="25" t="s">
        <v>406</v>
      </c>
      <c r="O40" s="32">
        <f>M40*AA40</f>
        <v>0</v>
      </c>
      <c r="P40" s="1">
        <v>3</v>
      </c>
      <c r="AA40" s="1">
        <f>IF(P40=1,$O$3,IF(P40=2,$O$4,$O$5))</f>
        <v>0</v>
      </c>
    </row>
    <row r="41">
      <c r="A41" s="1" t="s">
        <v>165</v>
      </c>
      <c r="E41" s="27" t="s">
        <v>1889</v>
      </c>
    </row>
    <row r="42" ht="38.25">
      <c r="A42" s="1" t="s">
        <v>167</v>
      </c>
      <c r="E42" s="33" t="s">
        <v>1890</v>
      </c>
    </row>
    <row r="43" ht="51">
      <c r="A43" s="1" t="s">
        <v>168</v>
      </c>
      <c r="E43" s="27" t="s">
        <v>1891</v>
      </c>
    </row>
    <row r="44">
      <c r="A44" s="1" t="s">
        <v>156</v>
      </c>
      <c r="C44" s="22" t="s">
        <v>711</v>
      </c>
      <c r="E44" s="23" t="s">
        <v>1609</v>
      </c>
      <c r="L44" s="24">
        <f>SUMIFS(L45:L52,A45:A52,"P")</f>
        <v>0</v>
      </c>
      <c r="M44" s="24">
        <f>SUMIFS(M45:M52,A45:A52,"P")</f>
        <v>0</v>
      </c>
      <c r="N44" s="25"/>
    </row>
    <row r="45">
      <c r="A45" s="1" t="s">
        <v>159</v>
      </c>
      <c r="B45" s="1">
        <v>9</v>
      </c>
      <c r="C45" s="26" t="s">
        <v>1742</v>
      </c>
      <c r="D45" t="s">
        <v>157</v>
      </c>
      <c r="E45" s="27" t="s">
        <v>1743</v>
      </c>
      <c r="F45" s="28" t="s">
        <v>186</v>
      </c>
      <c r="G45" s="29">
        <v>10.093</v>
      </c>
      <c r="H45" s="28">
        <v>0</v>
      </c>
      <c r="I45" s="30">
        <f>ROUND(G45*H45,P4)</f>
        <v>0</v>
      </c>
      <c r="L45" s="31">
        <v>0</v>
      </c>
      <c r="M45" s="24">
        <f>ROUND(G45*L45,P4)</f>
        <v>0</v>
      </c>
      <c r="N45" s="25" t="s">
        <v>1067</v>
      </c>
      <c r="O45" s="32">
        <f>M45*AA45</f>
        <v>0</v>
      </c>
      <c r="P45" s="1">
        <v>3</v>
      </c>
      <c r="AA45" s="1">
        <f>IF(P45=1,$O$3,IF(P45=2,$O$4,$O$5))</f>
        <v>0</v>
      </c>
    </row>
    <row r="46">
      <c r="A46" s="1" t="s">
        <v>165</v>
      </c>
      <c r="E46" s="27" t="s">
        <v>1892</v>
      </c>
    </row>
    <row r="47" ht="25.5">
      <c r="A47" s="1" t="s">
        <v>167</v>
      </c>
      <c r="E47" s="33" t="s">
        <v>1893</v>
      </c>
    </row>
    <row r="48">
      <c r="A48" s="1" t="s">
        <v>168</v>
      </c>
      <c r="E48" s="27" t="s">
        <v>189</v>
      </c>
    </row>
    <row r="49">
      <c r="A49" s="1" t="s">
        <v>159</v>
      </c>
      <c r="B49" s="1">
        <v>10</v>
      </c>
      <c r="C49" s="26" t="s">
        <v>1745</v>
      </c>
      <c r="D49" t="s">
        <v>157</v>
      </c>
      <c r="E49" s="27" t="s">
        <v>1746</v>
      </c>
      <c r="F49" s="28" t="s">
        <v>163</v>
      </c>
      <c r="G49" s="29">
        <v>1.258</v>
      </c>
      <c r="H49" s="28">
        <v>0</v>
      </c>
      <c r="I49" s="30">
        <f>ROUND(G49*H49,P4)</f>
        <v>0</v>
      </c>
      <c r="L49" s="31">
        <v>0</v>
      </c>
      <c r="M49" s="24">
        <f>ROUND(G49*L49,P4)</f>
        <v>0</v>
      </c>
      <c r="N49" s="25" t="s">
        <v>1067</v>
      </c>
      <c r="O49" s="32">
        <f>M49*AA49</f>
        <v>0</v>
      </c>
      <c r="P49" s="1">
        <v>3</v>
      </c>
      <c r="AA49" s="1">
        <f>IF(P49=1,$O$3,IF(P49=2,$O$4,$O$5))</f>
        <v>0</v>
      </c>
    </row>
    <row r="50">
      <c r="A50" s="1" t="s">
        <v>165</v>
      </c>
      <c r="E50" s="27" t="s">
        <v>1894</v>
      </c>
    </row>
    <row r="51" ht="76.5">
      <c r="A51" s="1" t="s">
        <v>167</v>
      </c>
      <c r="E51" s="33" t="s">
        <v>1895</v>
      </c>
    </row>
    <row r="52">
      <c r="A52" s="1" t="s">
        <v>168</v>
      </c>
      <c r="E52" s="27" t="s">
        <v>189</v>
      </c>
    </row>
    <row r="53">
      <c r="A53" s="1" t="s">
        <v>156</v>
      </c>
      <c r="C53" s="22" t="s">
        <v>1419</v>
      </c>
      <c r="E53" s="23" t="s">
        <v>1420</v>
      </c>
      <c r="L53" s="24">
        <f>SUMIFS(L54:L89,A54:A89,"P")</f>
        <v>0</v>
      </c>
      <c r="M53" s="24">
        <f>SUMIFS(M54:M89,A54:A89,"P")</f>
        <v>0</v>
      </c>
      <c r="N53" s="25"/>
    </row>
    <row r="54">
      <c r="A54" s="1" t="s">
        <v>159</v>
      </c>
      <c r="B54" s="1">
        <v>11</v>
      </c>
      <c r="C54" s="26" t="s">
        <v>1896</v>
      </c>
      <c r="D54" t="s">
        <v>157</v>
      </c>
      <c r="E54" s="27" t="s">
        <v>1897</v>
      </c>
      <c r="F54" s="28" t="s">
        <v>186</v>
      </c>
      <c r="G54" s="29">
        <v>80.807000000000002</v>
      </c>
      <c r="H54" s="28">
        <v>0</v>
      </c>
      <c r="I54" s="30">
        <f>ROUND(G54*H54,P4)</f>
        <v>0</v>
      </c>
      <c r="L54" s="31">
        <v>0</v>
      </c>
      <c r="M54" s="24">
        <f>ROUND(G54*L54,P4)</f>
        <v>0</v>
      </c>
      <c r="N54" s="25" t="s">
        <v>1067</v>
      </c>
      <c r="O54" s="32">
        <f>M54*AA54</f>
        <v>0</v>
      </c>
      <c r="P54" s="1">
        <v>3</v>
      </c>
      <c r="AA54" s="1">
        <f>IF(P54=1,$O$3,IF(P54=2,$O$4,$O$5))</f>
        <v>0</v>
      </c>
    </row>
    <row r="55">
      <c r="A55" s="1" t="s">
        <v>165</v>
      </c>
      <c r="E55" s="27" t="s">
        <v>1898</v>
      </c>
    </row>
    <row r="56" ht="38.25">
      <c r="A56" s="1" t="s">
        <v>167</v>
      </c>
      <c r="E56" s="33" t="s">
        <v>1899</v>
      </c>
    </row>
    <row r="57">
      <c r="A57" s="1" t="s">
        <v>168</v>
      </c>
      <c r="E57" s="27" t="s">
        <v>189</v>
      </c>
    </row>
    <row r="58">
      <c r="A58" s="1" t="s">
        <v>159</v>
      </c>
      <c r="B58" s="1">
        <v>12</v>
      </c>
      <c r="C58" s="26" t="s">
        <v>1900</v>
      </c>
      <c r="D58" t="s">
        <v>157</v>
      </c>
      <c r="E58" s="27" t="s">
        <v>1901</v>
      </c>
      <c r="F58" s="28" t="s">
        <v>163</v>
      </c>
      <c r="G58" s="29">
        <v>13.472</v>
      </c>
      <c r="H58" s="28">
        <v>0</v>
      </c>
      <c r="I58" s="30">
        <f>ROUND(G58*H58,P4)</f>
        <v>0</v>
      </c>
      <c r="L58" s="31">
        <v>0</v>
      </c>
      <c r="M58" s="24">
        <f>ROUND(G58*L58,P4)</f>
        <v>0</v>
      </c>
      <c r="N58" s="25" t="s">
        <v>1067</v>
      </c>
      <c r="O58" s="32">
        <f>M58*AA58</f>
        <v>0</v>
      </c>
      <c r="P58" s="1">
        <v>3</v>
      </c>
      <c r="AA58" s="1">
        <f>IF(P58=1,$O$3,IF(P58=2,$O$4,$O$5))</f>
        <v>0</v>
      </c>
    </row>
    <row r="59">
      <c r="A59" s="1" t="s">
        <v>165</v>
      </c>
      <c r="E59" s="27" t="s">
        <v>1902</v>
      </c>
    </row>
    <row r="60" ht="38.25">
      <c r="A60" s="1" t="s">
        <v>167</v>
      </c>
      <c r="E60" s="33" t="s">
        <v>1903</v>
      </c>
    </row>
    <row r="61">
      <c r="A61" s="1" t="s">
        <v>168</v>
      </c>
      <c r="E61" s="27" t="s">
        <v>189</v>
      </c>
    </row>
    <row r="62">
      <c r="A62" s="1" t="s">
        <v>159</v>
      </c>
      <c r="B62" s="1">
        <v>13</v>
      </c>
      <c r="C62" s="26" t="s">
        <v>1421</v>
      </c>
      <c r="D62" t="s">
        <v>182</v>
      </c>
      <c r="E62" s="27" t="s">
        <v>1904</v>
      </c>
      <c r="F62" s="28" t="s">
        <v>186</v>
      </c>
      <c r="G62" s="29">
        <v>9.1799999999999997</v>
      </c>
      <c r="H62" s="28">
        <v>0</v>
      </c>
      <c r="I62" s="30">
        <f>ROUND(G62*H62,P4)</f>
        <v>0</v>
      </c>
      <c r="L62" s="31">
        <v>0</v>
      </c>
      <c r="M62" s="24">
        <f>ROUND(G62*L62,P4)</f>
        <v>0</v>
      </c>
      <c r="N62" s="25" t="s">
        <v>1067</v>
      </c>
      <c r="O62" s="32">
        <f>M62*AA62</f>
        <v>0</v>
      </c>
      <c r="P62" s="1">
        <v>3</v>
      </c>
      <c r="AA62" s="1">
        <f>IF(P62=1,$O$3,IF(P62=2,$O$4,$O$5))</f>
        <v>0</v>
      </c>
    </row>
    <row r="63">
      <c r="A63" s="1" t="s">
        <v>165</v>
      </c>
      <c r="E63" s="27" t="s">
        <v>1905</v>
      </c>
    </row>
    <row r="64">
      <c r="A64" s="1" t="s">
        <v>167</v>
      </c>
      <c r="E64" s="33" t="s">
        <v>1906</v>
      </c>
    </row>
    <row r="65">
      <c r="A65" s="1" t="s">
        <v>168</v>
      </c>
      <c r="E65" s="27" t="s">
        <v>189</v>
      </c>
    </row>
    <row r="66">
      <c r="A66" s="1" t="s">
        <v>159</v>
      </c>
      <c r="B66" s="1">
        <v>14</v>
      </c>
      <c r="C66" s="26" t="s">
        <v>1421</v>
      </c>
      <c r="D66" t="s">
        <v>424</v>
      </c>
      <c r="E66" s="27" t="s">
        <v>1904</v>
      </c>
      <c r="F66" s="28" t="s">
        <v>186</v>
      </c>
      <c r="G66" s="29">
        <v>14.52</v>
      </c>
      <c r="H66" s="28">
        <v>0</v>
      </c>
      <c r="I66" s="30">
        <f>ROUND(G66*H66,P4)</f>
        <v>0</v>
      </c>
      <c r="L66" s="31">
        <v>0</v>
      </c>
      <c r="M66" s="24">
        <f>ROUND(G66*L66,P4)</f>
        <v>0</v>
      </c>
      <c r="N66" s="25" t="s">
        <v>1067</v>
      </c>
      <c r="O66" s="32">
        <f>M66*AA66</f>
        <v>0</v>
      </c>
      <c r="P66" s="1">
        <v>3</v>
      </c>
      <c r="AA66" s="1">
        <f>IF(P66=1,$O$3,IF(P66=2,$O$4,$O$5))</f>
        <v>0</v>
      </c>
    </row>
    <row r="67">
      <c r="A67" s="1" t="s">
        <v>165</v>
      </c>
      <c r="E67" s="27" t="s">
        <v>1907</v>
      </c>
    </row>
    <row r="68">
      <c r="A68" s="1" t="s">
        <v>167</v>
      </c>
      <c r="E68" s="33" t="s">
        <v>1908</v>
      </c>
    </row>
    <row r="69">
      <c r="A69" s="1" t="s">
        <v>168</v>
      </c>
      <c r="E69" s="27" t="s">
        <v>189</v>
      </c>
    </row>
    <row r="70">
      <c r="A70" s="1" t="s">
        <v>159</v>
      </c>
      <c r="B70" s="1">
        <v>15</v>
      </c>
      <c r="C70" s="26" t="s">
        <v>1421</v>
      </c>
      <c r="D70" t="s">
        <v>711</v>
      </c>
      <c r="E70" s="27" t="s">
        <v>1904</v>
      </c>
      <c r="F70" s="28" t="s">
        <v>186</v>
      </c>
      <c r="G70" s="29">
        <v>15</v>
      </c>
      <c r="H70" s="28">
        <v>0</v>
      </c>
      <c r="I70" s="30">
        <f>ROUND(G70*H70,P4)</f>
        <v>0</v>
      </c>
      <c r="L70" s="31">
        <v>0</v>
      </c>
      <c r="M70" s="24">
        <f>ROUND(G70*L70,P4)</f>
        <v>0</v>
      </c>
      <c r="N70" s="25" t="s">
        <v>1067</v>
      </c>
      <c r="O70" s="32">
        <f>M70*AA70</f>
        <v>0</v>
      </c>
      <c r="P70" s="1">
        <v>3</v>
      </c>
      <c r="AA70" s="1">
        <f>IF(P70=1,$O$3,IF(P70=2,$O$4,$O$5))</f>
        <v>0</v>
      </c>
    </row>
    <row r="71">
      <c r="A71" s="1" t="s">
        <v>165</v>
      </c>
      <c r="E71" s="27" t="s">
        <v>1909</v>
      </c>
    </row>
    <row r="72">
      <c r="A72" s="1" t="s">
        <v>167</v>
      </c>
      <c r="E72" s="33" t="s">
        <v>1910</v>
      </c>
    </row>
    <row r="73">
      <c r="A73" s="1" t="s">
        <v>168</v>
      </c>
      <c r="E73" s="27" t="s">
        <v>189</v>
      </c>
    </row>
    <row r="74">
      <c r="A74" s="1" t="s">
        <v>159</v>
      </c>
      <c r="B74" s="1">
        <v>16</v>
      </c>
      <c r="C74" s="26" t="s">
        <v>1791</v>
      </c>
      <c r="D74" t="s">
        <v>157</v>
      </c>
      <c r="E74" s="27" t="s">
        <v>1792</v>
      </c>
      <c r="F74" s="28" t="s">
        <v>186</v>
      </c>
      <c r="G74" s="29">
        <v>55.659999999999997</v>
      </c>
      <c r="H74" s="28">
        <v>0</v>
      </c>
      <c r="I74" s="30">
        <f>ROUND(G74*H74,P4)</f>
        <v>0</v>
      </c>
      <c r="L74" s="31">
        <v>0</v>
      </c>
      <c r="M74" s="24">
        <f>ROUND(G74*L74,P4)</f>
        <v>0</v>
      </c>
      <c r="N74" s="25" t="s">
        <v>1067</v>
      </c>
      <c r="O74" s="32">
        <f>M74*AA74</f>
        <v>0</v>
      </c>
      <c r="P74" s="1">
        <v>3</v>
      </c>
      <c r="AA74" s="1">
        <f>IF(P74=1,$O$3,IF(P74=2,$O$4,$O$5))</f>
        <v>0</v>
      </c>
    </row>
    <row r="75">
      <c r="A75" s="1" t="s">
        <v>165</v>
      </c>
      <c r="E75" s="27" t="s">
        <v>1911</v>
      </c>
    </row>
    <row r="76">
      <c r="A76" s="1" t="s">
        <v>167</v>
      </c>
      <c r="E76" s="33" t="s">
        <v>1912</v>
      </c>
    </row>
    <row r="77">
      <c r="A77" s="1" t="s">
        <v>168</v>
      </c>
      <c r="E77" s="27" t="s">
        <v>189</v>
      </c>
    </row>
    <row r="78">
      <c r="A78" s="1" t="s">
        <v>159</v>
      </c>
      <c r="B78" s="1">
        <v>17</v>
      </c>
      <c r="C78" s="26" t="s">
        <v>1913</v>
      </c>
      <c r="D78" t="s">
        <v>157</v>
      </c>
      <c r="E78" s="27" t="s">
        <v>1914</v>
      </c>
      <c r="F78" s="28" t="s">
        <v>186</v>
      </c>
      <c r="G78" s="29">
        <v>19.359999999999999</v>
      </c>
      <c r="H78" s="28">
        <v>0</v>
      </c>
      <c r="I78" s="30">
        <f>ROUND(G78*H78,P4)</f>
        <v>0</v>
      </c>
      <c r="L78" s="31">
        <v>0</v>
      </c>
      <c r="M78" s="24">
        <f>ROUND(G78*L78,P4)</f>
        <v>0</v>
      </c>
      <c r="N78" s="25" t="s">
        <v>1067</v>
      </c>
      <c r="O78" s="32">
        <f>M78*AA78</f>
        <v>0</v>
      </c>
      <c r="P78" s="1">
        <v>3</v>
      </c>
      <c r="AA78" s="1">
        <f>IF(P78=1,$O$3,IF(P78=2,$O$4,$O$5))</f>
        <v>0</v>
      </c>
    </row>
    <row r="79">
      <c r="A79" s="1" t="s">
        <v>165</v>
      </c>
      <c r="E79" s="27" t="s">
        <v>1915</v>
      </c>
    </row>
    <row r="80">
      <c r="A80" s="1" t="s">
        <v>167</v>
      </c>
      <c r="E80" s="33" t="s">
        <v>1916</v>
      </c>
    </row>
    <row r="81">
      <c r="A81" s="1" t="s">
        <v>168</v>
      </c>
      <c r="E81" s="27" t="s">
        <v>189</v>
      </c>
    </row>
    <row r="82">
      <c r="A82" s="1" t="s">
        <v>159</v>
      </c>
      <c r="B82" s="1">
        <v>18</v>
      </c>
      <c r="C82" s="26" t="s">
        <v>1917</v>
      </c>
      <c r="D82" t="s">
        <v>157</v>
      </c>
      <c r="E82" s="27" t="s">
        <v>1918</v>
      </c>
      <c r="F82" s="28" t="s">
        <v>186</v>
      </c>
      <c r="G82" s="29">
        <v>21.780000000000001</v>
      </c>
      <c r="H82" s="28">
        <v>0</v>
      </c>
      <c r="I82" s="30">
        <f>ROUND(G82*H82,P4)</f>
        <v>0</v>
      </c>
      <c r="L82" s="31">
        <v>0</v>
      </c>
      <c r="M82" s="24">
        <f>ROUND(G82*L82,P4)</f>
        <v>0</v>
      </c>
      <c r="N82" s="25" t="s">
        <v>1067</v>
      </c>
      <c r="O82" s="32">
        <f>M82*AA82</f>
        <v>0</v>
      </c>
      <c r="P82" s="1">
        <v>3</v>
      </c>
      <c r="AA82" s="1">
        <f>IF(P82=1,$O$3,IF(P82=2,$O$4,$O$5))</f>
        <v>0</v>
      </c>
    </row>
    <row r="83">
      <c r="A83" s="1" t="s">
        <v>165</v>
      </c>
      <c r="E83" s="27" t="s">
        <v>1919</v>
      </c>
    </row>
    <row r="84">
      <c r="A84" s="1" t="s">
        <v>167</v>
      </c>
      <c r="E84" s="33" t="s">
        <v>1920</v>
      </c>
    </row>
    <row r="85">
      <c r="A85" s="1" t="s">
        <v>168</v>
      </c>
      <c r="E85" s="27" t="s">
        <v>189</v>
      </c>
    </row>
    <row r="86">
      <c r="A86" s="1" t="s">
        <v>159</v>
      </c>
      <c r="B86" s="1">
        <v>19</v>
      </c>
      <c r="C86" s="26" t="s">
        <v>1429</v>
      </c>
      <c r="D86" t="s">
        <v>157</v>
      </c>
      <c r="E86" s="27" t="s">
        <v>1430</v>
      </c>
      <c r="F86" s="28" t="s">
        <v>186</v>
      </c>
      <c r="G86" s="29">
        <v>16.199999999999999</v>
      </c>
      <c r="H86" s="28">
        <v>0</v>
      </c>
      <c r="I86" s="30">
        <f>ROUND(G86*H86,P4)</f>
        <v>0</v>
      </c>
      <c r="L86" s="31">
        <v>0</v>
      </c>
      <c r="M86" s="24">
        <f>ROUND(G86*L86,P4)</f>
        <v>0</v>
      </c>
      <c r="N86" s="25" t="s">
        <v>1067</v>
      </c>
      <c r="O86" s="32">
        <f>M86*AA86</f>
        <v>0</v>
      </c>
      <c r="P86" s="1">
        <v>3</v>
      </c>
      <c r="AA86" s="1">
        <f>IF(P86=1,$O$3,IF(P86=2,$O$4,$O$5))</f>
        <v>0</v>
      </c>
    </row>
    <row r="87">
      <c r="A87" s="1" t="s">
        <v>165</v>
      </c>
      <c r="E87" s="27" t="s">
        <v>1921</v>
      </c>
    </row>
    <row r="88">
      <c r="A88" s="1" t="s">
        <v>167</v>
      </c>
      <c r="E88" s="33" t="s">
        <v>1922</v>
      </c>
    </row>
    <row r="89">
      <c r="A89" s="1" t="s">
        <v>168</v>
      </c>
      <c r="E89" s="27" t="s">
        <v>189</v>
      </c>
    </row>
    <row r="90">
      <c r="A90" s="1" t="s">
        <v>156</v>
      </c>
      <c r="C90" s="22" t="s">
        <v>767</v>
      </c>
      <c r="E90" s="23" t="s">
        <v>1923</v>
      </c>
      <c r="L90" s="24">
        <f>SUMIFS(L91:L94,A91:A94,"P")</f>
        <v>0</v>
      </c>
      <c r="M90" s="24">
        <f>SUMIFS(M91:M94,A91:A94,"P")</f>
        <v>0</v>
      </c>
      <c r="N90" s="25"/>
    </row>
    <row r="91">
      <c r="A91" s="1" t="s">
        <v>159</v>
      </c>
      <c r="B91" s="1">
        <v>20</v>
      </c>
      <c r="C91" s="26" t="s">
        <v>1924</v>
      </c>
      <c r="D91" t="s">
        <v>157</v>
      </c>
      <c r="E91" s="27" t="s">
        <v>1925</v>
      </c>
      <c r="F91" s="28" t="s">
        <v>342</v>
      </c>
      <c r="G91" s="29">
        <v>32</v>
      </c>
      <c r="H91" s="28">
        <v>0</v>
      </c>
      <c r="I91" s="30">
        <f>ROUND(G91*H91,P4)</f>
        <v>0</v>
      </c>
      <c r="L91" s="31">
        <v>0</v>
      </c>
      <c r="M91" s="24">
        <f>ROUND(G91*L91,P4)</f>
        <v>0</v>
      </c>
      <c r="N91" s="25" t="s">
        <v>1067</v>
      </c>
      <c r="O91" s="32">
        <f>M91*AA91</f>
        <v>0</v>
      </c>
      <c r="P91" s="1">
        <v>3</v>
      </c>
      <c r="AA91" s="1">
        <f>IF(P91=1,$O$3,IF(P91=2,$O$4,$O$5))</f>
        <v>0</v>
      </c>
    </row>
    <row r="92">
      <c r="A92" s="1" t="s">
        <v>165</v>
      </c>
      <c r="E92" s="27" t="s">
        <v>1926</v>
      </c>
    </row>
    <row r="93">
      <c r="A93" s="1" t="s">
        <v>167</v>
      </c>
      <c r="E93" s="33" t="s">
        <v>1927</v>
      </c>
    </row>
    <row r="94">
      <c r="A94" s="1" t="s">
        <v>168</v>
      </c>
      <c r="E94" s="27" t="s">
        <v>189</v>
      </c>
    </row>
    <row r="95">
      <c r="A95" s="1" t="s">
        <v>156</v>
      </c>
      <c r="C95" s="22" t="s">
        <v>192</v>
      </c>
      <c r="E95" s="23" t="s">
        <v>193</v>
      </c>
      <c r="L95" s="24">
        <f>SUMIFS(L96:L103,A96:A103,"P")</f>
        <v>0</v>
      </c>
      <c r="M95" s="24">
        <f>SUMIFS(M96:M103,A96:A103,"P")</f>
        <v>0</v>
      </c>
      <c r="N95" s="25"/>
    </row>
    <row r="96" ht="25.5">
      <c r="A96" s="1" t="s">
        <v>159</v>
      </c>
      <c r="B96" s="1">
        <v>21</v>
      </c>
      <c r="C96" s="26" t="s">
        <v>1928</v>
      </c>
      <c r="D96" t="s">
        <v>157</v>
      </c>
      <c r="E96" s="27" t="s">
        <v>1929</v>
      </c>
      <c r="F96" s="28" t="s">
        <v>342</v>
      </c>
      <c r="G96" s="29">
        <v>15.300000000000001</v>
      </c>
      <c r="H96" s="28">
        <v>0</v>
      </c>
      <c r="I96" s="30">
        <f>ROUND(G96*H96,P4)</f>
        <v>0</v>
      </c>
      <c r="L96" s="31">
        <v>0</v>
      </c>
      <c r="M96" s="24">
        <f>ROUND(G96*L96,P4)</f>
        <v>0</v>
      </c>
      <c r="N96" s="25" t="s">
        <v>1067</v>
      </c>
      <c r="O96" s="32">
        <f>M96*AA96</f>
        <v>0</v>
      </c>
      <c r="P96" s="1">
        <v>3</v>
      </c>
      <c r="AA96" s="1">
        <f>IF(P96=1,$O$3,IF(P96=2,$O$4,$O$5))</f>
        <v>0</v>
      </c>
    </row>
    <row r="97">
      <c r="A97" s="1" t="s">
        <v>165</v>
      </c>
      <c r="E97" s="27" t="s">
        <v>1930</v>
      </c>
    </row>
    <row r="98">
      <c r="A98" s="1" t="s">
        <v>167</v>
      </c>
      <c r="E98" s="33" t="s">
        <v>1931</v>
      </c>
    </row>
    <row r="99">
      <c r="A99" s="1" t="s">
        <v>168</v>
      </c>
      <c r="E99" s="27" t="s">
        <v>189</v>
      </c>
    </row>
    <row r="100">
      <c r="A100" s="1" t="s">
        <v>159</v>
      </c>
      <c r="B100" s="1">
        <v>22</v>
      </c>
      <c r="C100" s="26" t="s">
        <v>1813</v>
      </c>
      <c r="D100" t="s">
        <v>182</v>
      </c>
      <c r="E100" s="27" t="s">
        <v>1932</v>
      </c>
      <c r="F100" s="28" t="s">
        <v>342</v>
      </c>
      <c r="G100" s="29">
        <v>260.44999999999999</v>
      </c>
      <c r="H100" s="28">
        <v>0</v>
      </c>
      <c r="I100" s="30">
        <f>ROUND(G100*H100,P4)</f>
        <v>0</v>
      </c>
      <c r="L100" s="31">
        <v>0</v>
      </c>
      <c r="M100" s="24">
        <f>ROUND(G100*L100,P4)</f>
        <v>0</v>
      </c>
      <c r="N100" s="25" t="s">
        <v>406</v>
      </c>
      <c r="O100" s="32">
        <f>M100*AA100</f>
        <v>0</v>
      </c>
      <c r="P100" s="1">
        <v>3</v>
      </c>
      <c r="AA100" s="1">
        <f>IF(P100=1,$O$3,IF(P100=2,$O$4,$O$5))</f>
        <v>0</v>
      </c>
    </row>
    <row r="101">
      <c r="A101" s="1" t="s">
        <v>165</v>
      </c>
      <c r="E101" s="27" t="s">
        <v>1933</v>
      </c>
    </row>
    <row r="102">
      <c r="A102" s="1" t="s">
        <v>167</v>
      </c>
      <c r="E102" s="33" t="s">
        <v>1934</v>
      </c>
    </row>
    <row r="103" ht="409.5">
      <c r="A103" s="1" t="s">
        <v>168</v>
      </c>
      <c r="E103" s="27" t="s">
        <v>1935</v>
      </c>
    </row>
    <row r="104">
      <c r="A104" s="1" t="s">
        <v>156</v>
      </c>
      <c r="C104" s="22" t="s">
        <v>1459</v>
      </c>
      <c r="E104" s="23" t="s">
        <v>1460</v>
      </c>
      <c r="L104" s="24">
        <f>SUMIFS(L105:L112,A105:A112,"P")</f>
        <v>0</v>
      </c>
      <c r="M104" s="24">
        <f>SUMIFS(M105:M112,A105:A112,"P")</f>
        <v>0</v>
      </c>
      <c r="N104" s="25"/>
    </row>
    <row r="105">
      <c r="A105" s="1" t="s">
        <v>159</v>
      </c>
      <c r="B105" s="1">
        <v>23</v>
      </c>
      <c r="C105" s="26" t="s">
        <v>1936</v>
      </c>
      <c r="D105" t="s">
        <v>157</v>
      </c>
      <c r="E105" s="27" t="s">
        <v>1937</v>
      </c>
      <c r="F105" s="28" t="s">
        <v>199</v>
      </c>
      <c r="G105" s="29">
        <v>6.4000000000000004</v>
      </c>
      <c r="H105" s="28">
        <v>0</v>
      </c>
      <c r="I105" s="30">
        <f>ROUND(G105*H105,P4)</f>
        <v>0</v>
      </c>
      <c r="L105" s="31">
        <v>0</v>
      </c>
      <c r="M105" s="24">
        <f>ROUND(G105*L105,P4)</f>
        <v>0</v>
      </c>
      <c r="N105" s="25" t="s">
        <v>1067</v>
      </c>
      <c r="O105" s="32">
        <f>M105*AA105</f>
        <v>0</v>
      </c>
      <c r="P105" s="1">
        <v>3</v>
      </c>
      <c r="AA105" s="1">
        <f>IF(P105=1,$O$3,IF(P105=2,$O$4,$O$5))</f>
        <v>0</v>
      </c>
    </row>
    <row r="106" ht="25.5">
      <c r="A106" s="1" t="s">
        <v>165</v>
      </c>
      <c r="E106" s="27" t="s">
        <v>1938</v>
      </c>
    </row>
    <row r="107">
      <c r="A107" s="1" t="s">
        <v>167</v>
      </c>
      <c r="E107" s="33" t="s">
        <v>1939</v>
      </c>
    </row>
    <row r="108">
      <c r="A108" s="1" t="s">
        <v>168</v>
      </c>
      <c r="E108" s="27" t="s">
        <v>189</v>
      </c>
    </row>
    <row r="109">
      <c r="A109" s="1" t="s">
        <v>159</v>
      </c>
      <c r="B109" s="1">
        <v>24</v>
      </c>
      <c r="C109" s="26" t="s">
        <v>1940</v>
      </c>
      <c r="D109" t="s">
        <v>157</v>
      </c>
      <c r="E109" s="27" t="s">
        <v>1941</v>
      </c>
      <c r="F109" s="28" t="s">
        <v>199</v>
      </c>
      <c r="G109" s="29">
        <v>30.800000000000001</v>
      </c>
      <c r="H109" s="28">
        <v>0</v>
      </c>
      <c r="I109" s="30">
        <f>ROUND(G109*H109,P4)</f>
        <v>0</v>
      </c>
      <c r="L109" s="31">
        <v>0</v>
      </c>
      <c r="M109" s="24">
        <f>ROUND(G109*L109,P4)</f>
        <v>0</v>
      </c>
      <c r="N109" s="25" t="s">
        <v>1067</v>
      </c>
      <c r="O109" s="32">
        <f>M109*AA109</f>
        <v>0</v>
      </c>
      <c r="P109" s="1">
        <v>3</v>
      </c>
      <c r="AA109" s="1">
        <f>IF(P109=1,$O$3,IF(P109=2,$O$4,$O$5))</f>
        <v>0</v>
      </c>
    </row>
    <row r="110">
      <c r="A110" s="1" t="s">
        <v>165</v>
      </c>
      <c r="E110" s="27" t="s">
        <v>1942</v>
      </c>
    </row>
    <row r="111">
      <c r="A111" s="1" t="s">
        <v>167</v>
      </c>
      <c r="E111" s="33" t="s">
        <v>1943</v>
      </c>
    </row>
    <row r="112">
      <c r="A112" s="1" t="s">
        <v>168</v>
      </c>
      <c r="E112" s="27" t="s">
        <v>189</v>
      </c>
    </row>
    <row r="113">
      <c r="A113" s="1" t="s">
        <v>156</v>
      </c>
      <c r="C113" s="22" t="s">
        <v>332</v>
      </c>
      <c r="E113" s="23" t="s">
        <v>1478</v>
      </c>
      <c r="L113" s="24">
        <f>SUMIFS(L114:L141,A114:A141,"P")</f>
        <v>0</v>
      </c>
      <c r="M113" s="24">
        <f>SUMIFS(M114:M141,A114:A141,"P")</f>
        <v>0</v>
      </c>
      <c r="N113" s="25"/>
    </row>
    <row r="114">
      <c r="A114" s="1" t="s">
        <v>159</v>
      </c>
      <c r="B114" s="1">
        <v>25</v>
      </c>
      <c r="C114" s="26" t="s">
        <v>1944</v>
      </c>
      <c r="D114" t="s">
        <v>157</v>
      </c>
      <c r="E114" s="27" t="s">
        <v>1945</v>
      </c>
      <c r="F114" s="28" t="s">
        <v>199</v>
      </c>
      <c r="G114" s="29">
        <v>26.300000000000001</v>
      </c>
      <c r="H114" s="28">
        <v>0</v>
      </c>
      <c r="I114" s="30">
        <f>ROUND(G114*H114,P4)</f>
        <v>0</v>
      </c>
      <c r="L114" s="31">
        <v>0</v>
      </c>
      <c r="M114" s="24">
        <f>ROUND(G114*L114,P4)</f>
        <v>0</v>
      </c>
      <c r="N114" s="25" t="s">
        <v>1067</v>
      </c>
      <c r="O114" s="32">
        <f>M114*AA114</f>
        <v>0</v>
      </c>
      <c r="P114" s="1">
        <v>3</v>
      </c>
      <c r="AA114" s="1">
        <f>IF(P114=1,$O$3,IF(P114=2,$O$4,$O$5))</f>
        <v>0</v>
      </c>
    </row>
    <row r="115" ht="25.5">
      <c r="A115" s="1" t="s">
        <v>165</v>
      </c>
      <c r="E115" s="27" t="s">
        <v>1946</v>
      </c>
    </row>
    <row r="116">
      <c r="A116" s="1" t="s">
        <v>167</v>
      </c>
      <c r="E116" s="33" t="s">
        <v>1947</v>
      </c>
    </row>
    <row r="117">
      <c r="A117" s="1" t="s">
        <v>168</v>
      </c>
      <c r="E117" s="27" t="s">
        <v>189</v>
      </c>
    </row>
    <row r="118">
      <c r="A118" s="1" t="s">
        <v>159</v>
      </c>
      <c r="B118" s="1">
        <v>26</v>
      </c>
      <c r="C118" s="26" t="s">
        <v>1824</v>
      </c>
      <c r="D118" t="s">
        <v>157</v>
      </c>
      <c r="E118" s="27" t="s">
        <v>1825</v>
      </c>
      <c r="F118" s="28" t="s">
        <v>199</v>
      </c>
      <c r="G118" s="29">
        <v>26.300000000000001</v>
      </c>
      <c r="H118" s="28">
        <v>0</v>
      </c>
      <c r="I118" s="30">
        <f>ROUND(G118*H118,P4)</f>
        <v>0</v>
      </c>
      <c r="L118" s="31">
        <v>0</v>
      </c>
      <c r="M118" s="24">
        <f>ROUND(G118*L118,P4)</f>
        <v>0</v>
      </c>
      <c r="N118" s="25" t="s">
        <v>1067</v>
      </c>
      <c r="O118" s="32">
        <f>M118*AA118</f>
        <v>0</v>
      </c>
      <c r="P118" s="1">
        <v>3</v>
      </c>
      <c r="AA118" s="1">
        <f>IF(P118=1,$O$3,IF(P118=2,$O$4,$O$5))</f>
        <v>0</v>
      </c>
    </row>
    <row r="119">
      <c r="A119" s="1" t="s">
        <v>165</v>
      </c>
      <c r="E119" s="27" t="s">
        <v>1948</v>
      </c>
    </row>
    <row r="120">
      <c r="A120" s="1" t="s">
        <v>167</v>
      </c>
      <c r="E120" s="33" t="s">
        <v>1947</v>
      </c>
    </row>
    <row r="121">
      <c r="A121" s="1" t="s">
        <v>168</v>
      </c>
      <c r="E121" s="27" t="s">
        <v>189</v>
      </c>
    </row>
    <row r="122">
      <c r="A122" s="1" t="s">
        <v>159</v>
      </c>
      <c r="B122" s="1">
        <v>27</v>
      </c>
      <c r="C122" s="26" t="s">
        <v>1828</v>
      </c>
      <c r="D122" t="s">
        <v>157</v>
      </c>
      <c r="E122" s="27" t="s">
        <v>1829</v>
      </c>
      <c r="F122" s="28" t="s">
        <v>196</v>
      </c>
      <c r="G122" s="29">
        <v>6</v>
      </c>
      <c r="H122" s="28">
        <v>0</v>
      </c>
      <c r="I122" s="30">
        <f>ROUND(G122*H122,P4)</f>
        <v>0</v>
      </c>
      <c r="L122" s="31">
        <v>0</v>
      </c>
      <c r="M122" s="24">
        <f>ROUND(G122*L122,P4)</f>
        <v>0</v>
      </c>
      <c r="N122" s="25" t="s">
        <v>1067</v>
      </c>
      <c r="O122" s="32">
        <f>M122*AA122</f>
        <v>0</v>
      </c>
      <c r="P122" s="1">
        <v>3</v>
      </c>
      <c r="AA122" s="1">
        <f>IF(P122=1,$O$3,IF(P122=2,$O$4,$O$5))</f>
        <v>0</v>
      </c>
    </row>
    <row r="123">
      <c r="A123" s="1" t="s">
        <v>165</v>
      </c>
      <c r="E123" s="27" t="s">
        <v>1949</v>
      </c>
    </row>
    <row r="124">
      <c r="A124" s="1" t="s">
        <v>167</v>
      </c>
      <c r="E124" s="33" t="s">
        <v>1950</v>
      </c>
    </row>
    <row r="125">
      <c r="A125" s="1" t="s">
        <v>168</v>
      </c>
      <c r="E125" s="27" t="s">
        <v>189</v>
      </c>
    </row>
    <row r="126">
      <c r="A126" s="1" t="s">
        <v>159</v>
      </c>
      <c r="B126" s="1">
        <v>28</v>
      </c>
      <c r="C126" s="26" t="s">
        <v>1851</v>
      </c>
      <c r="D126" t="s">
        <v>157</v>
      </c>
      <c r="E126" s="27" t="s">
        <v>1852</v>
      </c>
      <c r="F126" s="28" t="s">
        <v>186</v>
      </c>
      <c r="G126" s="29">
        <v>9.2959999999999994</v>
      </c>
      <c r="H126" s="28">
        <v>0</v>
      </c>
      <c r="I126" s="30">
        <f>ROUND(G126*H126,P4)</f>
        <v>0</v>
      </c>
      <c r="L126" s="31">
        <v>0</v>
      </c>
      <c r="M126" s="24">
        <f>ROUND(G126*L126,P4)</f>
        <v>0</v>
      </c>
      <c r="N126" s="25" t="s">
        <v>1067</v>
      </c>
      <c r="O126" s="32">
        <f>M126*AA126</f>
        <v>0</v>
      </c>
      <c r="P126" s="1">
        <v>3</v>
      </c>
      <c r="AA126" s="1">
        <f>IF(P126=1,$O$3,IF(P126=2,$O$4,$O$5))</f>
        <v>0</v>
      </c>
    </row>
    <row r="127">
      <c r="A127" s="1" t="s">
        <v>165</v>
      </c>
      <c r="E127" s="27" t="s">
        <v>1951</v>
      </c>
    </row>
    <row r="128" ht="38.25">
      <c r="A128" s="1" t="s">
        <v>167</v>
      </c>
      <c r="E128" s="33" t="s">
        <v>1952</v>
      </c>
    </row>
    <row r="129">
      <c r="A129" s="1" t="s">
        <v>168</v>
      </c>
      <c r="E129" s="27" t="s">
        <v>189</v>
      </c>
    </row>
    <row r="130">
      <c r="A130" s="1" t="s">
        <v>159</v>
      </c>
      <c r="B130" s="1">
        <v>29</v>
      </c>
      <c r="C130" s="26" t="s">
        <v>1855</v>
      </c>
      <c r="D130" t="s">
        <v>157</v>
      </c>
      <c r="E130" s="27" t="s">
        <v>1856</v>
      </c>
      <c r="F130" s="28" t="s">
        <v>186</v>
      </c>
      <c r="G130" s="29">
        <v>68.933999999999997</v>
      </c>
      <c r="H130" s="28">
        <v>0</v>
      </c>
      <c r="I130" s="30">
        <f>ROUND(G130*H130,P4)</f>
        <v>0</v>
      </c>
      <c r="L130" s="31">
        <v>0</v>
      </c>
      <c r="M130" s="24">
        <f>ROUND(G130*L130,P4)</f>
        <v>0</v>
      </c>
      <c r="N130" s="25" t="s">
        <v>1067</v>
      </c>
      <c r="O130" s="32">
        <f>M130*AA130</f>
        <v>0</v>
      </c>
      <c r="P130" s="1">
        <v>3</v>
      </c>
      <c r="AA130" s="1">
        <f>IF(P130=1,$O$3,IF(P130=2,$O$4,$O$5))</f>
        <v>0</v>
      </c>
    </row>
    <row r="131" ht="25.5">
      <c r="A131" s="1" t="s">
        <v>165</v>
      </c>
      <c r="E131" s="27" t="s">
        <v>1953</v>
      </c>
    </row>
    <row r="132" ht="51">
      <c r="A132" s="1" t="s">
        <v>167</v>
      </c>
      <c r="E132" s="33" t="s">
        <v>1954</v>
      </c>
    </row>
    <row r="133">
      <c r="A133" s="1" t="s">
        <v>168</v>
      </c>
      <c r="E133" s="27" t="s">
        <v>189</v>
      </c>
    </row>
    <row r="134">
      <c r="A134" s="1" t="s">
        <v>159</v>
      </c>
      <c r="B134" s="1">
        <v>30</v>
      </c>
      <c r="C134" s="26" t="s">
        <v>1955</v>
      </c>
      <c r="D134" t="s">
        <v>157</v>
      </c>
      <c r="E134" s="27" t="s">
        <v>1956</v>
      </c>
      <c r="F134" s="28" t="s">
        <v>342</v>
      </c>
      <c r="G134" s="29">
        <v>111</v>
      </c>
      <c r="H134" s="28">
        <v>0</v>
      </c>
      <c r="I134" s="30">
        <f>ROUND(G134*H134,P4)</f>
        <v>0</v>
      </c>
      <c r="L134" s="31">
        <v>0</v>
      </c>
      <c r="M134" s="24">
        <f>ROUND(G134*L134,P4)</f>
        <v>0</v>
      </c>
      <c r="N134" s="25" t="s">
        <v>1067</v>
      </c>
      <c r="O134" s="32">
        <f>M134*AA134</f>
        <v>0</v>
      </c>
      <c r="P134" s="1">
        <v>3</v>
      </c>
      <c r="AA134" s="1">
        <f>IF(P134=1,$O$3,IF(P134=2,$O$4,$O$5))</f>
        <v>0</v>
      </c>
    </row>
    <row r="135">
      <c r="A135" s="1" t="s">
        <v>165</v>
      </c>
      <c r="E135" s="27" t="s">
        <v>1957</v>
      </c>
    </row>
    <row r="136">
      <c r="A136" s="1" t="s">
        <v>167</v>
      </c>
      <c r="E136" s="33" t="s">
        <v>1958</v>
      </c>
    </row>
    <row r="137">
      <c r="A137" s="1" t="s">
        <v>168</v>
      </c>
      <c r="E137" s="27" t="s">
        <v>189</v>
      </c>
    </row>
    <row r="138">
      <c r="A138" s="1" t="s">
        <v>159</v>
      </c>
      <c r="B138" s="1">
        <v>31</v>
      </c>
      <c r="C138" s="26" t="s">
        <v>1959</v>
      </c>
      <c r="D138" t="s">
        <v>157</v>
      </c>
      <c r="E138" s="27" t="s">
        <v>1960</v>
      </c>
      <c r="F138" s="28" t="s">
        <v>196</v>
      </c>
      <c r="G138" s="29">
        <v>2</v>
      </c>
      <c r="H138" s="28">
        <v>0</v>
      </c>
      <c r="I138" s="30">
        <f>ROUND(G138*H138,P4)</f>
        <v>0</v>
      </c>
      <c r="L138" s="31">
        <v>0</v>
      </c>
      <c r="M138" s="24">
        <f>ROUND(G138*L138,P4)</f>
        <v>0</v>
      </c>
      <c r="N138" s="25" t="s">
        <v>406</v>
      </c>
      <c r="O138" s="32">
        <f>M138*AA138</f>
        <v>0</v>
      </c>
      <c r="P138" s="1">
        <v>3</v>
      </c>
      <c r="AA138" s="1">
        <f>IF(P138=1,$O$3,IF(P138=2,$O$4,$O$5))</f>
        <v>0</v>
      </c>
    </row>
    <row r="139">
      <c r="A139" s="1" t="s">
        <v>165</v>
      </c>
      <c r="E139" s="27" t="s">
        <v>1961</v>
      </c>
    </row>
    <row r="140">
      <c r="A140" s="1" t="s">
        <v>167</v>
      </c>
      <c r="E140" s="33" t="s">
        <v>1962</v>
      </c>
    </row>
    <row r="141" ht="25.5">
      <c r="A141" s="1" t="s">
        <v>168</v>
      </c>
      <c r="E141" s="27" t="s">
        <v>1963</v>
      </c>
    </row>
    <row r="142">
      <c r="A142" s="1" t="s">
        <v>156</v>
      </c>
      <c r="C142" s="22" t="s">
        <v>946</v>
      </c>
      <c r="E142" s="23" t="s">
        <v>947</v>
      </c>
      <c r="L142" s="24">
        <f>SUMIFS(L143:L158,A143:A158,"P")</f>
        <v>0</v>
      </c>
      <c r="M142" s="24">
        <f>SUMIFS(M143:M158,A143:A158,"P")</f>
        <v>0</v>
      </c>
      <c r="N142" s="25"/>
    </row>
    <row r="143" ht="25.5">
      <c r="A143" s="1" t="s">
        <v>159</v>
      </c>
      <c r="B143" s="1">
        <v>32</v>
      </c>
      <c r="C143" s="26" t="s">
        <v>160</v>
      </c>
      <c r="D143" t="s">
        <v>161</v>
      </c>
      <c r="E143" s="27" t="s">
        <v>162</v>
      </c>
      <c r="F143" s="28" t="s">
        <v>163</v>
      </c>
      <c r="G143" s="29">
        <v>200.14099999999999</v>
      </c>
      <c r="H143" s="28">
        <v>0</v>
      </c>
      <c r="I143" s="30">
        <f>ROUND(G143*H143,P4)</f>
        <v>0</v>
      </c>
      <c r="L143" s="31">
        <v>0</v>
      </c>
      <c r="M143" s="24">
        <f>ROUND(G143*L143,P4)</f>
        <v>0</v>
      </c>
      <c r="N143" s="25" t="s">
        <v>164</v>
      </c>
      <c r="O143" s="32">
        <f>M143*AA143</f>
        <v>0</v>
      </c>
      <c r="P143" s="1">
        <v>3</v>
      </c>
      <c r="AA143" s="1">
        <f>IF(P143=1,$O$3,IF(P143=2,$O$4,$O$5))</f>
        <v>0</v>
      </c>
    </row>
    <row r="144">
      <c r="A144" s="1" t="s">
        <v>165</v>
      </c>
      <c r="E144" s="27" t="s">
        <v>166</v>
      </c>
    </row>
    <row r="145" ht="51">
      <c r="A145" s="1" t="s">
        <v>167</v>
      </c>
      <c r="E145" s="33" t="s">
        <v>1964</v>
      </c>
    </row>
    <row r="146" ht="153">
      <c r="A146" s="1" t="s">
        <v>168</v>
      </c>
      <c r="E146" s="27" t="s">
        <v>169</v>
      </c>
    </row>
    <row r="147" ht="25.5">
      <c r="A147" s="1" t="s">
        <v>159</v>
      </c>
      <c r="B147" s="1">
        <v>33</v>
      </c>
      <c r="C147" s="26" t="s">
        <v>721</v>
      </c>
      <c r="D147" t="s">
        <v>722</v>
      </c>
      <c r="E147" s="27" t="s">
        <v>723</v>
      </c>
      <c r="F147" s="28" t="s">
        <v>163</v>
      </c>
      <c r="G147" s="29">
        <v>172.33500000000001</v>
      </c>
      <c r="H147" s="28">
        <v>0</v>
      </c>
      <c r="I147" s="30">
        <f>ROUND(G147*H147,P4)</f>
        <v>0</v>
      </c>
      <c r="L147" s="31">
        <v>0</v>
      </c>
      <c r="M147" s="24">
        <f>ROUND(G147*L147,P4)</f>
        <v>0</v>
      </c>
      <c r="N147" s="25" t="s">
        <v>164</v>
      </c>
      <c r="O147" s="32">
        <f>M147*AA147</f>
        <v>0</v>
      </c>
      <c r="P147" s="1">
        <v>3</v>
      </c>
      <c r="AA147" s="1">
        <f>IF(P147=1,$O$3,IF(P147=2,$O$4,$O$5))</f>
        <v>0</v>
      </c>
    </row>
    <row r="148">
      <c r="A148" s="1" t="s">
        <v>165</v>
      </c>
      <c r="E148" s="27" t="s">
        <v>166</v>
      </c>
    </row>
    <row r="149" ht="25.5">
      <c r="A149" s="1" t="s">
        <v>167</v>
      </c>
      <c r="E149" s="33" t="s">
        <v>1965</v>
      </c>
    </row>
    <row r="150" ht="153">
      <c r="A150" s="1" t="s">
        <v>168</v>
      </c>
      <c r="E150" s="27" t="s">
        <v>169</v>
      </c>
    </row>
    <row r="151" ht="25.5">
      <c r="A151" s="1" t="s">
        <v>159</v>
      </c>
      <c r="B151" s="1">
        <v>34</v>
      </c>
      <c r="C151" s="26" t="s">
        <v>1498</v>
      </c>
      <c r="D151" t="s">
        <v>1499</v>
      </c>
      <c r="E151" s="27" t="s">
        <v>1500</v>
      </c>
      <c r="F151" s="28" t="s">
        <v>163</v>
      </c>
      <c r="G151" s="29">
        <v>23.239999999999998</v>
      </c>
      <c r="H151" s="28">
        <v>0</v>
      </c>
      <c r="I151" s="30">
        <f>ROUND(G151*H151,P4)</f>
        <v>0</v>
      </c>
      <c r="L151" s="31">
        <v>0</v>
      </c>
      <c r="M151" s="24">
        <f>ROUND(G151*L151,P4)</f>
        <v>0</v>
      </c>
      <c r="N151" s="25" t="s">
        <v>164</v>
      </c>
      <c r="O151" s="32">
        <f>M151*AA151</f>
        <v>0</v>
      </c>
      <c r="P151" s="1">
        <v>3</v>
      </c>
      <c r="AA151" s="1">
        <f>IF(P151=1,$O$3,IF(P151=2,$O$4,$O$5))</f>
        <v>0</v>
      </c>
    </row>
    <row r="152">
      <c r="A152" s="1" t="s">
        <v>165</v>
      </c>
      <c r="E152" s="27" t="s">
        <v>166</v>
      </c>
    </row>
    <row r="153" ht="25.5">
      <c r="A153" s="1" t="s">
        <v>167</v>
      </c>
      <c r="E153" s="33" t="s">
        <v>1966</v>
      </c>
    </row>
    <row r="154" ht="153">
      <c r="A154" s="1" t="s">
        <v>168</v>
      </c>
      <c r="E154" s="27" t="s">
        <v>169</v>
      </c>
    </row>
    <row r="155" ht="25.5">
      <c r="A155" s="1" t="s">
        <v>159</v>
      </c>
      <c r="B155" s="1">
        <v>35</v>
      </c>
      <c r="C155" s="26" t="s">
        <v>1967</v>
      </c>
      <c r="D155" t="s">
        <v>1968</v>
      </c>
      <c r="E155" s="27" t="s">
        <v>1969</v>
      </c>
      <c r="F155" s="28" t="s">
        <v>163</v>
      </c>
      <c r="G155" s="29">
        <v>5.5499999999999998</v>
      </c>
      <c r="H155" s="28">
        <v>0</v>
      </c>
      <c r="I155" s="30">
        <f>ROUND(G155*H155,P4)</f>
        <v>0</v>
      </c>
      <c r="L155" s="31">
        <v>0</v>
      </c>
      <c r="M155" s="24">
        <f>ROUND(G155*L155,P4)</f>
        <v>0</v>
      </c>
      <c r="N155" s="25" t="s">
        <v>164</v>
      </c>
      <c r="O155" s="32">
        <f>M155*AA155</f>
        <v>0</v>
      </c>
      <c r="P155" s="1">
        <v>3</v>
      </c>
      <c r="AA155" s="1">
        <f>IF(P155=1,$O$3,IF(P155=2,$O$4,$O$5))</f>
        <v>0</v>
      </c>
    </row>
    <row r="156">
      <c r="A156" s="1" t="s">
        <v>165</v>
      </c>
      <c r="E156" s="27" t="s">
        <v>166</v>
      </c>
    </row>
    <row r="157" ht="25.5">
      <c r="A157" s="1" t="s">
        <v>167</v>
      </c>
      <c r="E157" s="33" t="s">
        <v>1970</v>
      </c>
    </row>
    <row r="158" ht="153">
      <c r="A158" s="1" t="s">
        <v>168</v>
      </c>
      <c r="E158" s="27" t="s">
        <v>169</v>
      </c>
    </row>
  </sheetData>
  <sheetProtection sheet="1" objects="1" scenarios="1" spinCount="100000" saltValue="3iPR9ffmD4zD2k1ISwdKW7UH226xUxaLtWmMNqZRGDg2XvY5DhgOn6ycr1z7eTKIoCjttZR0JcIrBcU4/tDo1Q==" hashValue="hmivpfsMzdhPD+m1NHm4s9xevebfV0OK1lxI5NVrnhG9zKsJ2dWcKFwEXh4Cs0/QVhRVc+C+dGY/MqqgOTFCQ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COUNTIFS(L8:L127,"=0",A8:A127,"P")+COUNTIFS(L8:L127,"",A8:A127,"P")+SUM(Q8:Q127)</f>
        <v>0</v>
      </c>
    </row>
    <row r="8">
      <c r="A8" s="1" t="s">
        <v>154</v>
      </c>
      <c r="C8" s="22" t="s">
        <v>1971</v>
      </c>
      <c r="E8" s="23" t="s">
        <v>65</v>
      </c>
      <c r="L8" s="24">
        <f>L9+L30+L55+L76+L81+L110</f>
        <v>0</v>
      </c>
      <c r="M8" s="24">
        <f>M9+M30+M55+M76+M81+M110</f>
        <v>0</v>
      </c>
      <c r="N8" s="25"/>
    </row>
    <row r="9">
      <c r="A9" s="1" t="s">
        <v>156</v>
      </c>
      <c r="C9" s="22" t="s">
        <v>182</v>
      </c>
      <c r="E9" s="23" t="s">
        <v>183</v>
      </c>
      <c r="L9" s="24">
        <f>SUMIFS(L10:L29,A10:A29,"P")</f>
        <v>0</v>
      </c>
      <c r="M9" s="24">
        <f>SUMIFS(M10:M29,A10:A29,"P")</f>
        <v>0</v>
      </c>
      <c r="N9" s="25"/>
    </row>
    <row r="10">
      <c r="A10" s="1" t="s">
        <v>159</v>
      </c>
      <c r="B10" s="1">
        <v>1</v>
      </c>
      <c r="C10" s="26" t="s">
        <v>1972</v>
      </c>
      <c r="D10" t="s">
        <v>157</v>
      </c>
      <c r="E10" s="27" t="s">
        <v>1973</v>
      </c>
      <c r="F10" s="28" t="s">
        <v>261</v>
      </c>
      <c r="G10" s="29">
        <v>448</v>
      </c>
      <c r="H10" s="28">
        <v>0</v>
      </c>
      <c r="I10" s="30">
        <f>ROUND(G10*H10,P4)</f>
        <v>0</v>
      </c>
      <c r="L10" s="31">
        <v>0</v>
      </c>
      <c r="M10" s="24">
        <f>ROUND(G10*L10,P4)</f>
        <v>0</v>
      </c>
      <c r="N10" s="25" t="s">
        <v>1067</v>
      </c>
      <c r="O10" s="32">
        <f>M10*AA10</f>
        <v>0</v>
      </c>
      <c r="P10" s="1">
        <v>3</v>
      </c>
      <c r="AA10" s="1">
        <f>IF(P10=1,$O$3,IF(P10=2,$O$4,$O$5))</f>
        <v>0</v>
      </c>
    </row>
    <row r="11">
      <c r="A11" s="1" t="s">
        <v>165</v>
      </c>
      <c r="E11" s="27" t="s">
        <v>1974</v>
      </c>
    </row>
    <row r="12">
      <c r="A12" s="1" t="s">
        <v>167</v>
      </c>
      <c r="E12" s="33" t="s">
        <v>1975</v>
      </c>
    </row>
    <row r="13">
      <c r="A13" s="1" t="s">
        <v>168</v>
      </c>
      <c r="E13" s="27" t="s">
        <v>189</v>
      </c>
    </row>
    <row r="14">
      <c r="A14" s="1" t="s">
        <v>159</v>
      </c>
      <c r="B14" s="1">
        <v>2</v>
      </c>
      <c r="C14" s="26" t="s">
        <v>1976</v>
      </c>
      <c r="D14" t="s">
        <v>157</v>
      </c>
      <c r="E14" s="27" t="s">
        <v>1977</v>
      </c>
      <c r="F14" s="28" t="s">
        <v>199</v>
      </c>
      <c r="G14" s="29">
        <v>49</v>
      </c>
      <c r="H14" s="28">
        <v>0</v>
      </c>
      <c r="I14" s="30">
        <f>ROUND(G14*H14,P4)</f>
        <v>0</v>
      </c>
      <c r="L14" s="31">
        <v>0</v>
      </c>
      <c r="M14" s="24">
        <f>ROUND(G14*L14,P4)</f>
        <v>0</v>
      </c>
      <c r="N14" s="25" t="s">
        <v>1067</v>
      </c>
      <c r="O14" s="32">
        <f>M14*AA14</f>
        <v>0</v>
      </c>
      <c r="P14" s="1">
        <v>3</v>
      </c>
      <c r="AA14" s="1">
        <f>IF(P14=1,$O$3,IF(P14=2,$O$4,$O$5))</f>
        <v>0</v>
      </c>
    </row>
    <row r="15">
      <c r="A15" s="1" t="s">
        <v>165</v>
      </c>
      <c r="E15" s="27" t="s">
        <v>1978</v>
      </c>
    </row>
    <row r="16">
      <c r="A16" s="1" t="s">
        <v>167</v>
      </c>
      <c r="E16" s="33" t="s">
        <v>1979</v>
      </c>
    </row>
    <row r="17">
      <c r="A17" s="1" t="s">
        <v>168</v>
      </c>
      <c r="E17" s="27" t="s">
        <v>189</v>
      </c>
    </row>
    <row r="18">
      <c r="A18" s="1" t="s">
        <v>159</v>
      </c>
      <c r="B18" s="1">
        <v>3</v>
      </c>
      <c r="C18" s="26" t="s">
        <v>1867</v>
      </c>
      <c r="D18" t="s">
        <v>157</v>
      </c>
      <c r="E18" s="27" t="s">
        <v>1868</v>
      </c>
      <c r="F18" s="28" t="s">
        <v>186</v>
      </c>
      <c r="G18" s="29">
        <v>2</v>
      </c>
      <c r="H18" s="28">
        <v>0</v>
      </c>
      <c r="I18" s="30">
        <f>ROUND(G18*H18,P4)</f>
        <v>0</v>
      </c>
      <c r="L18" s="31">
        <v>0</v>
      </c>
      <c r="M18" s="24">
        <f>ROUND(G18*L18,P4)</f>
        <v>0</v>
      </c>
      <c r="N18" s="25" t="s">
        <v>1067</v>
      </c>
      <c r="O18" s="32">
        <f>M18*AA18</f>
        <v>0</v>
      </c>
      <c r="P18" s="1">
        <v>3</v>
      </c>
      <c r="AA18" s="1">
        <f>IF(P18=1,$O$3,IF(P18=2,$O$4,$O$5))</f>
        <v>0</v>
      </c>
    </row>
    <row r="19">
      <c r="A19" s="1" t="s">
        <v>165</v>
      </c>
      <c r="E19" s="27" t="s">
        <v>1869</v>
      </c>
    </row>
    <row r="20">
      <c r="A20" s="1" t="s">
        <v>167</v>
      </c>
      <c r="E20" s="33" t="s">
        <v>1870</v>
      </c>
    </row>
    <row r="21">
      <c r="A21" s="1" t="s">
        <v>168</v>
      </c>
      <c r="E21" s="27" t="s">
        <v>189</v>
      </c>
    </row>
    <row r="22">
      <c r="A22" s="1" t="s">
        <v>159</v>
      </c>
      <c r="B22" s="1">
        <v>4</v>
      </c>
      <c r="C22" s="26" t="s">
        <v>348</v>
      </c>
      <c r="D22" t="s">
        <v>157</v>
      </c>
      <c r="E22" s="27" t="s">
        <v>349</v>
      </c>
      <c r="F22" s="28" t="s">
        <v>186</v>
      </c>
      <c r="G22" s="29">
        <v>351.77999999999997</v>
      </c>
      <c r="H22" s="28">
        <v>0</v>
      </c>
      <c r="I22" s="30">
        <f>ROUND(G22*H22,P4)</f>
        <v>0</v>
      </c>
      <c r="L22" s="31">
        <v>0</v>
      </c>
      <c r="M22" s="24">
        <f>ROUND(G22*L22,P4)</f>
        <v>0</v>
      </c>
      <c r="N22" s="25" t="s">
        <v>1067</v>
      </c>
      <c r="O22" s="32">
        <f>M22*AA22</f>
        <v>0</v>
      </c>
      <c r="P22" s="1">
        <v>3</v>
      </c>
      <c r="AA22" s="1">
        <f>IF(P22=1,$O$3,IF(P22=2,$O$4,$O$5))</f>
        <v>0</v>
      </c>
    </row>
    <row r="23">
      <c r="A23" s="1" t="s">
        <v>165</v>
      </c>
      <c r="E23" s="27" t="s">
        <v>1871</v>
      </c>
    </row>
    <row r="24">
      <c r="A24" s="1" t="s">
        <v>167</v>
      </c>
      <c r="E24" s="33" t="s">
        <v>1980</v>
      </c>
    </row>
    <row r="25">
      <c r="A25" s="1" t="s">
        <v>168</v>
      </c>
      <c r="E25" s="27" t="s">
        <v>189</v>
      </c>
    </row>
    <row r="26">
      <c r="A26" s="1" t="s">
        <v>159</v>
      </c>
      <c r="B26" s="1">
        <v>5</v>
      </c>
      <c r="C26" s="26" t="s">
        <v>1333</v>
      </c>
      <c r="D26" t="s">
        <v>157</v>
      </c>
      <c r="E26" s="27" t="s">
        <v>1713</v>
      </c>
      <c r="F26" s="28" t="s">
        <v>186</v>
      </c>
      <c r="G26" s="29">
        <v>351.77999999999997</v>
      </c>
      <c r="H26" s="28">
        <v>0</v>
      </c>
      <c r="I26" s="30">
        <f>ROUND(G26*H26,P4)</f>
        <v>0</v>
      </c>
      <c r="L26" s="31">
        <v>0</v>
      </c>
      <c r="M26" s="24">
        <f>ROUND(G26*L26,P4)</f>
        <v>0</v>
      </c>
      <c r="N26" s="25" t="s">
        <v>1067</v>
      </c>
      <c r="O26" s="32">
        <f>M26*AA26</f>
        <v>0</v>
      </c>
      <c r="P26" s="1">
        <v>3</v>
      </c>
      <c r="AA26" s="1">
        <f>IF(P26=1,$O$3,IF(P26=2,$O$4,$O$5))</f>
        <v>0</v>
      </c>
    </row>
    <row r="27">
      <c r="A27" s="1" t="s">
        <v>165</v>
      </c>
      <c r="E27" s="27" t="s">
        <v>1873</v>
      </c>
    </row>
    <row r="28">
      <c r="A28" s="1" t="s">
        <v>167</v>
      </c>
      <c r="E28" s="33" t="s">
        <v>1981</v>
      </c>
    </row>
    <row r="29">
      <c r="A29" s="1" t="s">
        <v>168</v>
      </c>
      <c r="E29" s="27" t="s">
        <v>189</v>
      </c>
    </row>
    <row r="30">
      <c r="A30" s="1" t="s">
        <v>156</v>
      </c>
      <c r="C30" s="22" t="s">
        <v>424</v>
      </c>
      <c r="E30" s="23" t="s">
        <v>1414</v>
      </c>
      <c r="L30" s="24">
        <f>SUMIFS(L31:L54,A31:A54,"P")</f>
        <v>0</v>
      </c>
      <c r="M30" s="24">
        <f>SUMIFS(M31:M54,A31:A54,"P")</f>
        <v>0</v>
      </c>
      <c r="N30" s="25"/>
    </row>
    <row r="31">
      <c r="A31" s="1" t="s">
        <v>159</v>
      </c>
      <c r="B31" s="1">
        <v>6</v>
      </c>
      <c r="C31" s="26" t="s">
        <v>1730</v>
      </c>
      <c r="D31" t="s">
        <v>157</v>
      </c>
      <c r="E31" s="27" t="s">
        <v>1731</v>
      </c>
      <c r="F31" s="28" t="s">
        <v>342</v>
      </c>
      <c r="G31" s="29">
        <v>150</v>
      </c>
      <c r="H31" s="28">
        <v>0</v>
      </c>
      <c r="I31" s="30">
        <f>ROUND(G31*H31,P4)</f>
        <v>0</v>
      </c>
      <c r="L31" s="31">
        <v>0</v>
      </c>
      <c r="M31" s="24">
        <f>ROUND(G31*L31,P4)</f>
        <v>0</v>
      </c>
      <c r="N31" s="25" t="s">
        <v>1067</v>
      </c>
      <c r="O31" s="32">
        <f>M31*AA31</f>
        <v>0</v>
      </c>
      <c r="P31" s="1">
        <v>3</v>
      </c>
      <c r="AA31" s="1">
        <f>IF(P31=1,$O$3,IF(P31=2,$O$4,$O$5))</f>
        <v>0</v>
      </c>
    </row>
    <row r="32">
      <c r="A32" s="1" t="s">
        <v>165</v>
      </c>
      <c r="E32" s="27" t="s">
        <v>1982</v>
      </c>
    </row>
    <row r="33">
      <c r="A33" s="1" t="s">
        <v>167</v>
      </c>
      <c r="E33" s="33" t="s">
        <v>1983</v>
      </c>
    </row>
    <row r="34">
      <c r="A34" s="1" t="s">
        <v>168</v>
      </c>
      <c r="E34" s="27" t="s">
        <v>189</v>
      </c>
    </row>
    <row r="35">
      <c r="A35" s="1" t="s">
        <v>159</v>
      </c>
      <c r="B35" s="1">
        <v>7</v>
      </c>
      <c r="C35" s="26" t="s">
        <v>1733</v>
      </c>
      <c r="D35" t="s">
        <v>157</v>
      </c>
      <c r="E35" s="27" t="s">
        <v>1734</v>
      </c>
      <c r="F35" s="28" t="s">
        <v>342</v>
      </c>
      <c r="G35" s="29">
        <v>150</v>
      </c>
      <c r="H35" s="28">
        <v>0</v>
      </c>
      <c r="I35" s="30">
        <f>ROUND(G35*H35,P4)</f>
        <v>0</v>
      </c>
      <c r="L35" s="31">
        <v>0</v>
      </c>
      <c r="M35" s="24">
        <f>ROUND(G35*L35,P4)</f>
        <v>0</v>
      </c>
      <c r="N35" s="25" t="s">
        <v>1067</v>
      </c>
      <c r="O35" s="32">
        <f>M35*AA35</f>
        <v>0</v>
      </c>
      <c r="P35" s="1">
        <v>3</v>
      </c>
      <c r="AA35" s="1">
        <f>IF(P35=1,$O$3,IF(P35=2,$O$4,$O$5))</f>
        <v>0</v>
      </c>
    </row>
    <row r="36">
      <c r="A36" s="1" t="s">
        <v>165</v>
      </c>
      <c r="E36" s="27" t="s">
        <v>1984</v>
      </c>
    </row>
    <row r="37">
      <c r="A37" s="1" t="s">
        <v>167</v>
      </c>
      <c r="E37" s="33" t="s">
        <v>1985</v>
      </c>
    </row>
    <row r="38">
      <c r="A38" s="1" t="s">
        <v>168</v>
      </c>
      <c r="E38" s="27" t="s">
        <v>189</v>
      </c>
    </row>
    <row r="39">
      <c r="A39" s="1" t="s">
        <v>159</v>
      </c>
      <c r="B39" s="1">
        <v>8</v>
      </c>
      <c r="C39" s="26" t="s">
        <v>1986</v>
      </c>
      <c r="D39" t="s">
        <v>157</v>
      </c>
      <c r="E39" s="27" t="s">
        <v>1987</v>
      </c>
      <c r="F39" s="28" t="s">
        <v>186</v>
      </c>
      <c r="G39" s="29">
        <v>14.319000000000001</v>
      </c>
      <c r="H39" s="28">
        <v>0</v>
      </c>
      <c r="I39" s="30">
        <f>ROUND(G39*H39,P4)</f>
        <v>0</v>
      </c>
      <c r="L39" s="31">
        <v>0</v>
      </c>
      <c r="M39" s="24">
        <f>ROUND(G39*L39,P4)</f>
        <v>0</v>
      </c>
      <c r="N39" s="25" t="s">
        <v>1067</v>
      </c>
      <c r="O39" s="32">
        <f>M39*AA39</f>
        <v>0</v>
      </c>
      <c r="P39" s="1">
        <v>3</v>
      </c>
      <c r="AA39" s="1">
        <f>IF(P39=1,$O$3,IF(P39=2,$O$4,$O$5))</f>
        <v>0</v>
      </c>
    </row>
    <row r="40">
      <c r="A40" s="1" t="s">
        <v>165</v>
      </c>
      <c r="E40" s="27" t="s">
        <v>1988</v>
      </c>
    </row>
    <row r="41" ht="38.25">
      <c r="A41" s="1" t="s">
        <v>167</v>
      </c>
      <c r="E41" s="33" t="s">
        <v>1989</v>
      </c>
    </row>
    <row r="42">
      <c r="A42" s="1" t="s">
        <v>168</v>
      </c>
      <c r="E42" s="27" t="s">
        <v>189</v>
      </c>
    </row>
    <row r="43">
      <c r="A43" s="1" t="s">
        <v>159</v>
      </c>
      <c r="B43" s="1">
        <v>9</v>
      </c>
      <c r="C43" s="26" t="s">
        <v>1990</v>
      </c>
      <c r="D43" t="s">
        <v>157</v>
      </c>
      <c r="E43" s="27" t="s">
        <v>1991</v>
      </c>
      <c r="F43" s="28" t="s">
        <v>163</v>
      </c>
      <c r="G43" s="29">
        <v>1.1359999999999999</v>
      </c>
      <c r="H43" s="28">
        <v>0</v>
      </c>
      <c r="I43" s="30">
        <f>ROUND(G43*H43,P4)</f>
        <v>0</v>
      </c>
      <c r="L43" s="31">
        <v>0</v>
      </c>
      <c r="M43" s="24">
        <f>ROUND(G43*L43,P4)</f>
        <v>0</v>
      </c>
      <c r="N43" s="25" t="s">
        <v>1067</v>
      </c>
      <c r="O43" s="32">
        <f>M43*AA43</f>
        <v>0</v>
      </c>
      <c r="P43" s="1">
        <v>3</v>
      </c>
      <c r="AA43" s="1">
        <f>IF(P43=1,$O$3,IF(P43=2,$O$4,$O$5))</f>
        <v>0</v>
      </c>
    </row>
    <row r="44">
      <c r="A44" s="1" t="s">
        <v>165</v>
      </c>
      <c r="E44" s="27" t="s">
        <v>1992</v>
      </c>
    </row>
    <row r="45">
      <c r="A45" s="1" t="s">
        <v>167</v>
      </c>
      <c r="E45" s="33" t="s">
        <v>1993</v>
      </c>
    </row>
    <row r="46">
      <c r="A46" s="1" t="s">
        <v>168</v>
      </c>
      <c r="E46" s="27" t="s">
        <v>189</v>
      </c>
    </row>
    <row r="47">
      <c r="A47" s="1" t="s">
        <v>159</v>
      </c>
      <c r="B47" s="1">
        <v>10</v>
      </c>
      <c r="C47" s="26" t="s">
        <v>1994</v>
      </c>
      <c r="D47" t="s">
        <v>157</v>
      </c>
      <c r="E47" s="27" t="s">
        <v>1995</v>
      </c>
      <c r="F47" s="28" t="s">
        <v>163</v>
      </c>
      <c r="G47" s="29">
        <v>0.628</v>
      </c>
      <c r="H47" s="28">
        <v>0</v>
      </c>
      <c r="I47" s="30">
        <f>ROUND(G47*H47,P4)</f>
        <v>0</v>
      </c>
      <c r="L47" s="31">
        <v>0</v>
      </c>
      <c r="M47" s="24">
        <f>ROUND(G47*L47,P4)</f>
        <v>0</v>
      </c>
      <c r="N47" s="25" t="s">
        <v>1067</v>
      </c>
      <c r="O47" s="32">
        <f>M47*AA47</f>
        <v>0</v>
      </c>
      <c r="P47" s="1">
        <v>3</v>
      </c>
      <c r="AA47" s="1">
        <f>IF(P47=1,$O$3,IF(P47=2,$O$4,$O$5))</f>
        <v>0</v>
      </c>
    </row>
    <row r="48">
      <c r="A48" s="1" t="s">
        <v>165</v>
      </c>
      <c r="E48" s="27" t="s">
        <v>1992</v>
      </c>
    </row>
    <row r="49">
      <c r="A49" s="1" t="s">
        <v>167</v>
      </c>
      <c r="E49" s="33" t="s">
        <v>1996</v>
      </c>
    </row>
    <row r="50">
      <c r="A50" s="1" t="s">
        <v>168</v>
      </c>
      <c r="E50" s="27" t="s">
        <v>189</v>
      </c>
    </row>
    <row r="51">
      <c r="A51" s="1" t="s">
        <v>159</v>
      </c>
      <c r="B51" s="1">
        <v>11</v>
      </c>
      <c r="C51" s="26" t="s">
        <v>1997</v>
      </c>
      <c r="D51" t="s">
        <v>157</v>
      </c>
      <c r="E51" s="27" t="s">
        <v>1998</v>
      </c>
      <c r="F51" s="28" t="s">
        <v>342</v>
      </c>
      <c r="G51" s="29">
        <v>6</v>
      </c>
      <c r="H51" s="28">
        <v>0</v>
      </c>
      <c r="I51" s="30">
        <f>ROUND(G51*H51,P4)</f>
        <v>0</v>
      </c>
      <c r="L51" s="31">
        <v>0</v>
      </c>
      <c r="M51" s="24">
        <f>ROUND(G51*L51,P4)</f>
        <v>0</v>
      </c>
      <c r="N51" s="25" t="s">
        <v>406</v>
      </c>
      <c r="O51" s="32">
        <f>M51*AA51</f>
        <v>0</v>
      </c>
      <c r="P51" s="1">
        <v>3</v>
      </c>
      <c r="AA51" s="1">
        <f>IF(P51=1,$O$3,IF(P51=2,$O$4,$O$5))</f>
        <v>0</v>
      </c>
    </row>
    <row r="52" ht="25.5">
      <c r="A52" s="1" t="s">
        <v>165</v>
      </c>
      <c r="E52" s="27" t="s">
        <v>1999</v>
      </c>
    </row>
    <row r="53">
      <c r="A53" s="1" t="s">
        <v>167</v>
      </c>
      <c r="E53" s="33" t="s">
        <v>2000</v>
      </c>
    </row>
    <row r="54" ht="38.25">
      <c r="A54" s="1" t="s">
        <v>168</v>
      </c>
      <c r="E54" s="27" t="s">
        <v>2001</v>
      </c>
    </row>
    <row r="55">
      <c r="A55" s="1" t="s">
        <v>156</v>
      </c>
      <c r="C55" s="22" t="s">
        <v>1419</v>
      </c>
      <c r="E55" s="23" t="s">
        <v>1420</v>
      </c>
      <c r="L55" s="24">
        <f>SUMIFS(L56:L75,A56:A75,"P")</f>
        <v>0</v>
      </c>
      <c r="M55" s="24">
        <f>SUMIFS(M56:M75,A56:A75,"P")</f>
        <v>0</v>
      </c>
      <c r="N55" s="25"/>
    </row>
    <row r="56">
      <c r="A56" s="1" t="s">
        <v>159</v>
      </c>
      <c r="B56" s="1">
        <v>12</v>
      </c>
      <c r="C56" s="26" t="s">
        <v>1421</v>
      </c>
      <c r="D56" t="s">
        <v>182</v>
      </c>
      <c r="E56" s="27" t="s">
        <v>1904</v>
      </c>
      <c r="F56" s="28" t="s">
        <v>186</v>
      </c>
      <c r="G56" s="29">
        <v>10.640000000000001</v>
      </c>
      <c r="H56" s="28">
        <v>0</v>
      </c>
      <c r="I56" s="30">
        <f>ROUND(G56*H56,P4)</f>
        <v>0</v>
      </c>
      <c r="L56" s="31">
        <v>0</v>
      </c>
      <c r="M56" s="24">
        <f>ROUND(G56*L56,P4)</f>
        <v>0</v>
      </c>
      <c r="N56" s="25" t="s">
        <v>1067</v>
      </c>
      <c r="O56" s="32">
        <f>M56*AA56</f>
        <v>0</v>
      </c>
      <c r="P56" s="1">
        <v>3</v>
      </c>
      <c r="AA56" s="1">
        <f>IF(P56=1,$O$3,IF(P56=2,$O$4,$O$5))</f>
        <v>0</v>
      </c>
    </row>
    <row r="57">
      <c r="A57" s="1" t="s">
        <v>165</v>
      </c>
      <c r="E57" s="27" t="s">
        <v>2002</v>
      </c>
    </row>
    <row r="58">
      <c r="A58" s="1" t="s">
        <v>167</v>
      </c>
      <c r="E58" s="33" t="s">
        <v>2003</v>
      </c>
    </row>
    <row r="59">
      <c r="A59" s="1" t="s">
        <v>168</v>
      </c>
      <c r="E59" s="27" t="s">
        <v>189</v>
      </c>
    </row>
    <row r="60">
      <c r="A60" s="1" t="s">
        <v>159</v>
      </c>
      <c r="B60" s="1">
        <v>13</v>
      </c>
      <c r="C60" s="26" t="s">
        <v>1421</v>
      </c>
      <c r="D60" t="s">
        <v>424</v>
      </c>
      <c r="E60" s="27" t="s">
        <v>1904</v>
      </c>
      <c r="F60" s="28" t="s">
        <v>186</v>
      </c>
      <c r="G60" s="29">
        <v>3.7229999999999999</v>
      </c>
      <c r="H60" s="28">
        <v>0</v>
      </c>
      <c r="I60" s="30">
        <f>ROUND(G60*H60,P4)</f>
        <v>0</v>
      </c>
      <c r="L60" s="31">
        <v>0</v>
      </c>
      <c r="M60" s="24">
        <f>ROUND(G60*L60,P4)</f>
        <v>0</v>
      </c>
      <c r="N60" s="25" t="s">
        <v>1067</v>
      </c>
      <c r="O60" s="32">
        <f>M60*AA60</f>
        <v>0</v>
      </c>
      <c r="P60" s="1">
        <v>3</v>
      </c>
      <c r="AA60" s="1">
        <f>IF(P60=1,$O$3,IF(P60=2,$O$4,$O$5))</f>
        <v>0</v>
      </c>
    </row>
    <row r="61">
      <c r="A61" s="1" t="s">
        <v>165</v>
      </c>
      <c r="E61" s="27" t="s">
        <v>1905</v>
      </c>
    </row>
    <row r="62" ht="63.75">
      <c r="A62" s="1" t="s">
        <v>167</v>
      </c>
      <c r="E62" s="33" t="s">
        <v>2004</v>
      </c>
    </row>
    <row r="63">
      <c r="A63" s="1" t="s">
        <v>168</v>
      </c>
      <c r="E63" s="27" t="s">
        <v>189</v>
      </c>
    </row>
    <row r="64">
      <c r="A64" s="1" t="s">
        <v>159</v>
      </c>
      <c r="B64" s="1">
        <v>14</v>
      </c>
      <c r="C64" s="26" t="s">
        <v>2005</v>
      </c>
      <c r="D64" t="s">
        <v>157</v>
      </c>
      <c r="E64" s="27" t="s">
        <v>2006</v>
      </c>
      <c r="F64" s="28" t="s">
        <v>186</v>
      </c>
      <c r="G64" s="29">
        <v>2.8799999999999999</v>
      </c>
      <c r="H64" s="28">
        <v>0</v>
      </c>
      <c r="I64" s="30">
        <f>ROUND(G64*H64,P4)</f>
        <v>0</v>
      </c>
      <c r="L64" s="31">
        <v>0</v>
      </c>
      <c r="M64" s="24">
        <f>ROUND(G64*L64,P4)</f>
        <v>0</v>
      </c>
      <c r="N64" s="25" t="s">
        <v>1067</v>
      </c>
      <c r="O64" s="32">
        <f>M64*AA64</f>
        <v>0</v>
      </c>
      <c r="P64" s="1">
        <v>3</v>
      </c>
      <c r="AA64" s="1">
        <f>IF(P64=1,$O$3,IF(P64=2,$O$4,$O$5))</f>
        <v>0</v>
      </c>
    </row>
    <row r="65">
      <c r="A65" s="1" t="s">
        <v>165</v>
      </c>
      <c r="E65" s="27" t="s">
        <v>2007</v>
      </c>
    </row>
    <row r="66">
      <c r="A66" s="1" t="s">
        <v>167</v>
      </c>
      <c r="E66" s="33" t="s">
        <v>2008</v>
      </c>
    </row>
    <row r="67">
      <c r="A67" s="1" t="s">
        <v>168</v>
      </c>
      <c r="E67" s="27" t="s">
        <v>189</v>
      </c>
    </row>
    <row r="68">
      <c r="A68" s="1" t="s">
        <v>159</v>
      </c>
      <c r="B68" s="1">
        <v>15</v>
      </c>
      <c r="C68" s="26" t="s">
        <v>1791</v>
      </c>
      <c r="D68" t="s">
        <v>157</v>
      </c>
      <c r="E68" s="27" t="s">
        <v>1792</v>
      </c>
      <c r="F68" s="28" t="s">
        <v>186</v>
      </c>
      <c r="G68" s="29">
        <v>142.08000000000001</v>
      </c>
      <c r="H68" s="28">
        <v>0</v>
      </c>
      <c r="I68" s="30">
        <f>ROUND(G68*H68,P4)</f>
        <v>0</v>
      </c>
      <c r="L68" s="31">
        <v>0</v>
      </c>
      <c r="M68" s="24">
        <f>ROUND(G68*L68,P4)</f>
        <v>0</v>
      </c>
      <c r="N68" s="25" t="s">
        <v>1067</v>
      </c>
      <c r="O68" s="32">
        <f>M68*AA68</f>
        <v>0</v>
      </c>
      <c r="P68" s="1">
        <v>3</v>
      </c>
      <c r="AA68" s="1">
        <f>IF(P68=1,$O$3,IF(P68=2,$O$4,$O$5))</f>
        <v>0</v>
      </c>
    </row>
    <row r="69">
      <c r="A69" s="1" t="s">
        <v>165</v>
      </c>
      <c r="E69" s="27" t="s">
        <v>2009</v>
      </c>
    </row>
    <row r="70">
      <c r="A70" s="1" t="s">
        <v>167</v>
      </c>
      <c r="E70" s="33" t="s">
        <v>2010</v>
      </c>
    </row>
    <row r="71">
      <c r="A71" s="1" t="s">
        <v>168</v>
      </c>
      <c r="E71" s="27" t="s">
        <v>189</v>
      </c>
    </row>
    <row r="72">
      <c r="A72" s="1" t="s">
        <v>159</v>
      </c>
      <c r="B72" s="1">
        <v>16</v>
      </c>
      <c r="C72" s="26" t="s">
        <v>1429</v>
      </c>
      <c r="D72" t="s">
        <v>157</v>
      </c>
      <c r="E72" s="27" t="s">
        <v>1430</v>
      </c>
      <c r="F72" s="28" t="s">
        <v>186</v>
      </c>
      <c r="G72" s="29">
        <v>5.8620000000000001</v>
      </c>
      <c r="H72" s="28">
        <v>0</v>
      </c>
      <c r="I72" s="30">
        <f>ROUND(G72*H72,P4)</f>
        <v>0</v>
      </c>
      <c r="L72" s="31">
        <v>0</v>
      </c>
      <c r="M72" s="24">
        <f>ROUND(G72*L72,P4)</f>
        <v>0</v>
      </c>
      <c r="N72" s="25" t="s">
        <v>1067</v>
      </c>
      <c r="O72" s="32">
        <f>M72*AA72</f>
        <v>0</v>
      </c>
      <c r="P72" s="1">
        <v>3</v>
      </c>
      <c r="AA72" s="1">
        <f>IF(P72=1,$O$3,IF(P72=2,$O$4,$O$5))</f>
        <v>0</v>
      </c>
    </row>
    <row r="73">
      <c r="A73" s="1" t="s">
        <v>165</v>
      </c>
      <c r="E73" s="27" t="s">
        <v>2011</v>
      </c>
    </row>
    <row r="74" ht="38.25">
      <c r="A74" s="1" t="s">
        <v>167</v>
      </c>
      <c r="E74" s="33" t="s">
        <v>2012</v>
      </c>
    </row>
    <row r="75">
      <c r="A75" s="1" t="s">
        <v>168</v>
      </c>
      <c r="E75" s="27" t="s">
        <v>189</v>
      </c>
    </row>
    <row r="76">
      <c r="A76" s="1" t="s">
        <v>156</v>
      </c>
      <c r="C76" s="22" t="s">
        <v>192</v>
      </c>
      <c r="E76" s="23" t="s">
        <v>193</v>
      </c>
      <c r="L76" s="24">
        <f>SUMIFS(L77:L80,A77:A80,"P")</f>
        <v>0</v>
      </c>
      <c r="M76" s="24">
        <f>SUMIFS(M77:M80,A77:A80,"P")</f>
        <v>0</v>
      </c>
      <c r="N76" s="25"/>
    </row>
    <row r="77" ht="25.5">
      <c r="A77" s="1" t="s">
        <v>159</v>
      </c>
      <c r="B77" s="1">
        <v>17</v>
      </c>
      <c r="C77" s="26" t="s">
        <v>1928</v>
      </c>
      <c r="D77" t="s">
        <v>157</v>
      </c>
      <c r="E77" s="27" t="s">
        <v>1929</v>
      </c>
      <c r="F77" s="28" t="s">
        <v>342</v>
      </c>
      <c r="G77" s="29">
        <v>57.359999999999999</v>
      </c>
      <c r="H77" s="28">
        <v>0</v>
      </c>
      <c r="I77" s="30">
        <f>ROUND(G77*H77,P4)</f>
        <v>0</v>
      </c>
      <c r="L77" s="31">
        <v>0</v>
      </c>
      <c r="M77" s="24">
        <f>ROUND(G77*L77,P4)</f>
        <v>0</v>
      </c>
      <c r="N77" s="25" t="s">
        <v>1067</v>
      </c>
      <c r="O77" s="32">
        <f>M77*AA77</f>
        <v>0</v>
      </c>
      <c r="P77" s="1">
        <v>3</v>
      </c>
      <c r="AA77" s="1">
        <f>IF(P77=1,$O$3,IF(P77=2,$O$4,$O$5))</f>
        <v>0</v>
      </c>
    </row>
    <row r="78">
      <c r="A78" s="1" t="s">
        <v>165</v>
      </c>
      <c r="E78" s="27" t="s">
        <v>2013</v>
      </c>
    </row>
    <row r="79">
      <c r="A79" s="1" t="s">
        <v>167</v>
      </c>
      <c r="E79" s="33" t="s">
        <v>2014</v>
      </c>
    </row>
    <row r="80">
      <c r="A80" s="1" t="s">
        <v>168</v>
      </c>
      <c r="E80" s="27" t="s">
        <v>189</v>
      </c>
    </row>
    <row r="81">
      <c r="A81" s="1" t="s">
        <v>156</v>
      </c>
      <c r="C81" s="22" t="s">
        <v>332</v>
      </c>
      <c r="E81" s="23" t="s">
        <v>1478</v>
      </c>
      <c r="L81" s="24">
        <f>SUMIFS(L82:L109,A82:A109,"P")</f>
        <v>0</v>
      </c>
      <c r="M81" s="24">
        <f>SUMIFS(M82:M109,A82:A109,"P")</f>
        <v>0</v>
      </c>
      <c r="N81" s="25"/>
    </row>
    <row r="82">
      <c r="A82" s="1" t="s">
        <v>159</v>
      </c>
      <c r="B82" s="1">
        <v>18</v>
      </c>
      <c r="C82" s="26" t="s">
        <v>2015</v>
      </c>
      <c r="D82" t="s">
        <v>157</v>
      </c>
      <c r="E82" s="27" t="s">
        <v>2016</v>
      </c>
      <c r="F82" s="28" t="s">
        <v>199</v>
      </c>
      <c r="G82" s="29">
        <v>12</v>
      </c>
      <c r="H82" s="28">
        <v>0</v>
      </c>
      <c r="I82" s="30">
        <f>ROUND(G82*H82,P4)</f>
        <v>0</v>
      </c>
      <c r="L82" s="31">
        <v>0</v>
      </c>
      <c r="M82" s="24">
        <f>ROUND(G82*L82,P4)</f>
        <v>0</v>
      </c>
      <c r="N82" s="25" t="s">
        <v>1067</v>
      </c>
      <c r="O82" s="32">
        <f>M82*AA82</f>
        <v>0</v>
      </c>
      <c r="P82" s="1">
        <v>3</v>
      </c>
      <c r="AA82" s="1">
        <f>IF(P82=1,$O$3,IF(P82=2,$O$4,$O$5))</f>
        <v>0</v>
      </c>
    </row>
    <row r="83">
      <c r="A83" s="1" t="s">
        <v>165</v>
      </c>
      <c r="E83" s="27" t="s">
        <v>2017</v>
      </c>
    </row>
    <row r="84">
      <c r="A84" s="1" t="s">
        <v>167</v>
      </c>
      <c r="E84" s="33" t="s">
        <v>2018</v>
      </c>
    </row>
    <row r="85">
      <c r="A85" s="1" t="s">
        <v>168</v>
      </c>
      <c r="E85" s="27" t="s">
        <v>189</v>
      </c>
    </row>
    <row r="86">
      <c r="A86" s="1" t="s">
        <v>159</v>
      </c>
      <c r="B86" s="1">
        <v>19</v>
      </c>
      <c r="C86" s="26" t="s">
        <v>1851</v>
      </c>
      <c r="D86" t="s">
        <v>157</v>
      </c>
      <c r="E86" s="27" t="s">
        <v>1852</v>
      </c>
      <c r="F86" s="28" t="s">
        <v>186</v>
      </c>
      <c r="G86" s="29">
        <v>2.5</v>
      </c>
      <c r="H86" s="28">
        <v>0</v>
      </c>
      <c r="I86" s="30">
        <f>ROUND(G86*H86,P4)</f>
        <v>0</v>
      </c>
      <c r="L86" s="31">
        <v>0</v>
      </c>
      <c r="M86" s="24">
        <f>ROUND(G86*L86,P4)</f>
        <v>0</v>
      </c>
      <c r="N86" s="25" t="s">
        <v>1067</v>
      </c>
      <c r="O86" s="32">
        <f>M86*AA86</f>
        <v>0</v>
      </c>
      <c r="P86" s="1">
        <v>3</v>
      </c>
      <c r="AA86" s="1">
        <f>IF(P86=1,$O$3,IF(P86=2,$O$4,$O$5))</f>
        <v>0</v>
      </c>
    </row>
    <row r="87">
      <c r="A87" s="1" t="s">
        <v>165</v>
      </c>
      <c r="E87" s="27" t="s">
        <v>2019</v>
      </c>
    </row>
    <row r="88">
      <c r="A88" s="1" t="s">
        <v>167</v>
      </c>
      <c r="E88" s="33" t="s">
        <v>2020</v>
      </c>
    </row>
    <row r="89">
      <c r="A89" s="1" t="s">
        <v>168</v>
      </c>
      <c r="E89" s="27" t="s">
        <v>189</v>
      </c>
    </row>
    <row r="90">
      <c r="A90" s="1" t="s">
        <v>159</v>
      </c>
      <c r="B90" s="1">
        <v>20</v>
      </c>
      <c r="C90" s="26" t="s">
        <v>2021</v>
      </c>
      <c r="D90" t="s">
        <v>157</v>
      </c>
      <c r="E90" s="27" t="s">
        <v>2022</v>
      </c>
      <c r="F90" s="28" t="s">
        <v>186</v>
      </c>
      <c r="G90" s="29">
        <v>25.177</v>
      </c>
      <c r="H90" s="28">
        <v>0</v>
      </c>
      <c r="I90" s="30">
        <f>ROUND(G90*H90,P4)</f>
        <v>0</v>
      </c>
      <c r="L90" s="31">
        <v>0</v>
      </c>
      <c r="M90" s="24">
        <f>ROUND(G90*L90,P4)</f>
        <v>0</v>
      </c>
      <c r="N90" s="25" t="s">
        <v>1067</v>
      </c>
      <c r="O90" s="32">
        <f>M90*AA90</f>
        <v>0</v>
      </c>
      <c r="P90" s="1">
        <v>3</v>
      </c>
      <c r="AA90" s="1">
        <f>IF(P90=1,$O$3,IF(P90=2,$O$4,$O$5))</f>
        <v>0</v>
      </c>
    </row>
    <row r="91">
      <c r="A91" s="1" t="s">
        <v>165</v>
      </c>
      <c r="E91" s="27" t="s">
        <v>2023</v>
      </c>
    </row>
    <row r="92">
      <c r="A92" s="1" t="s">
        <v>167</v>
      </c>
      <c r="E92" s="33" t="s">
        <v>2024</v>
      </c>
    </row>
    <row r="93">
      <c r="A93" s="1" t="s">
        <v>168</v>
      </c>
      <c r="E93" s="27" t="s">
        <v>189</v>
      </c>
    </row>
    <row r="94">
      <c r="A94" s="1" t="s">
        <v>159</v>
      </c>
      <c r="B94" s="1">
        <v>21</v>
      </c>
      <c r="C94" s="26" t="s">
        <v>1855</v>
      </c>
      <c r="D94" t="s">
        <v>157</v>
      </c>
      <c r="E94" s="27" t="s">
        <v>1856</v>
      </c>
      <c r="F94" s="28" t="s">
        <v>186</v>
      </c>
      <c r="G94" s="29">
        <v>12.153</v>
      </c>
      <c r="H94" s="28">
        <v>0</v>
      </c>
      <c r="I94" s="30">
        <f>ROUND(G94*H94,P4)</f>
        <v>0</v>
      </c>
      <c r="L94" s="31">
        <v>0</v>
      </c>
      <c r="M94" s="24">
        <f>ROUND(G94*L94,P4)</f>
        <v>0</v>
      </c>
      <c r="N94" s="25" t="s">
        <v>1067</v>
      </c>
      <c r="O94" s="32">
        <f>M94*AA94</f>
        <v>0</v>
      </c>
      <c r="P94" s="1">
        <v>3</v>
      </c>
      <c r="AA94" s="1">
        <f>IF(P94=1,$O$3,IF(P94=2,$O$4,$O$5))</f>
        <v>0</v>
      </c>
    </row>
    <row r="95">
      <c r="A95" s="1" t="s">
        <v>165</v>
      </c>
      <c r="E95" s="27" t="s">
        <v>2025</v>
      </c>
    </row>
    <row r="96" ht="25.5">
      <c r="A96" s="1" t="s">
        <v>167</v>
      </c>
      <c r="E96" s="33" t="s">
        <v>2026</v>
      </c>
    </row>
    <row r="97">
      <c r="A97" s="1" t="s">
        <v>168</v>
      </c>
      <c r="E97" s="27" t="s">
        <v>189</v>
      </c>
    </row>
    <row r="98">
      <c r="A98" s="1" t="s">
        <v>159</v>
      </c>
      <c r="B98" s="1">
        <v>22</v>
      </c>
      <c r="C98" s="26" t="s">
        <v>2027</v>
      </c>
      <c r="D98" t="s">
        <v>157</v>
      </c>
      <c r="E98" s="27" t="s">
        <v>2028</v>
      </c>
      <c r="F98" s="28" t="s">
        <v>199</v>
      </c>
      <c r="G98" s="29">
        <v>14</v>
      </c>
      <c r="H98" s="28">
        <v>0</v>
      </c>
      <c r="I98" s="30">
        <f>ROUND(G98*H98,P4)</f>
        <v>0</v>
      </c>
      <c r="L98" s="31">
        <v>0</v>
      </c>
      <c r="M98" s="24">
        <f>ROUND(G98*L98,P4)</f>
        <v>0</v>
      </c>
      <c r="N98" s="25" t="s">
        <v>1067</v>
      </c>
      <c r="O98" s="32">
        <f>M98*AA98</f>
        <v>0</v>
      </c>
      <c r="P98" s="1">
        <v>3</v>
      </c>
      <c r="AA98" s="1">
        <f>IF(P98=1,$O$3,IF(P98=2,$O$4,$O$5))</f>
        <v>0</v>
      </c>
    </row>
    <row r="99">
      <c r="A99" s="1" t="s">
        <v>165</v>
      </c>
      <c r="E99" s="27" t="s">
        <v>2029</v>
      </c>
    </row>
    <row r="100">
      <c r="A100" s="1" t="s">
        <v>167</v>
      </c>
      <c r="E100" s="33" t="s">
        <v>2030</v>
      </c>
    </row>
    <row r="101">
      <c r="A101" s="1" t="s">
        <v>168</v>
      </c>
      <c r="E101" s="27" t="s">
        <v>189</v>
      </c>
    </row>
    <row r="102">
      <c r="A102" s="1" t="s">
        <v>159</v>
      </c>
      <c r="B102" s="1">
        <v>23</v>
      </c>
      <c r="C102" s="26" t="s">
        <v>1955</v>
      </c>
      <c r="D102" t="s">
        <v>157</v>
      </c>
      <c r="E102" s="27" t="s">
        <v>1956</v>
      </c>
      <c r="F102" s="28" t="s">
        <v>342</v>
      </c>
      <c r="G102" s="29">
        <v>21.902000000000001</v>
      </c>
      <c r="H102" s="28">
        <v>0</v>
      </c>
      <c r="I102" s="30">
        <f>ROUND(G102*H102,P4)</f>
        <v>0</v>
      </c>
      <c r="L102" s="31">
        <v>0</v>
      </c>
      <c r="M102" s="24">
        <f>ROUND(G102*L102,P4)</f>
        <v>0</v>
      </c>
      <c r="N102" s="25" t="s">
        <v>1067</v>
      </c>
      <c r="O102" s="32">
        <f>M102*AA102</f>
        <v>0</v>
      </c>
      <c r="P102" s="1">
        <v>3</v>
      </c>
      <c r="AA102" s="1">
        <f>IF(P102=1,$O$3,IF(P102=2,$O$4,$O$5))</f>
        <v>0</v>
      </c>
    </row>
    <row r="103">
      <c r="A103" s="1" t="s">
        <v>165</v>
      </c>
      <c r="E103" s="27" t="s">
        <v>2031</v>
      </c>
    </row>
    <row r="104">
      <c r="A104" s="1" t="s">
        <v>167</v>
      </c>
      <c r="E104" s="33" t="s">
        <v>2032</v>
      </c>
    </row>
    <row r="105">
      <c r="A105" s="1" t="s">
        <v>168</v>
      </c>
      <c r="E105" s="27" t="s">
        <v>189</v>
      </c>
    </row>
    <row r="106">
      <c r="A106" s="1" t="s">
        <v>159</v>
      </c>
      <c r="B106" s="1">
        <v>24</v>
      </c>
      <c r="C106" s="26" t="s">
        <v>1959</v>
      </c>
      <c r="D106" t="s">
        <v>157</v>
      </c>
      <c r="E106" s="27" t="s">
        <v>1960</v>
      </c>
      <c r="F106" s="28" t="s">
        <v>196</v>
      </c>
      <c r="G106" s="29">
        <v>2</v>
      </c>
      <c r="H106" s="28">
        <v>0</v>
      </c>
      <c r="I106" s="30">
        <f>ROUND(G106*H106,P4)</f>
        <v>0</v>
      </c>
      <c r="L106" s="31">
        <v>0</v>
      </c>
      <c r="M106" s="24">
        <f>ROUND(G106*L106,P4)</f>
        <v>0</v>
      </c>
      <c r="N106" s="25" t="s">
        <v>406</v>
      </c>
      <c r="O106" s="32">
        <f>M106*AA106</f>
        <v>0</v>
      </c>
      <c r="P106" s="1">
        <v>3</v>
      </c>
      <c r="AA106" s="1">
        <f>IF(P106=1,$O$3,IF(P106=2,$O$4,$O$5))</f>
        <v>0</v>
      </c>
    </row>
    <row r="107">
      <c r="A107" s="1" t="s">
        <v>165</v>
      </c>
      <c r="E107" s="27" t="s">
        <v>1961</v>
      </c>
    </row>
    <row r="108">
      <c r="A108" s="1" t="s">
        <v>167</v>
      </c>
      <c r="E108" s="33" t="s">
        <v>2033</v>
      </c>
    </row>
    <row r="109" ht="25.5">
      <c r="A109" s="1" t="s">
        <v>168</v>
      </c>
      <c r="E109" s="27" t="s">
        <v>1963</v>
      </c>
    </row>
    <row r="110">
      <c r="A110" s="1" t="s">
        <v>156</v>
      </c>
      <c r="C110" s="22" t="s">
        <v>946</v>
      </c>
      <c r="E110" s="23" t="s">
        <v>947</v>
      </c>
      <c r="L110" s="24">
        <f>SUMIFS(L111:L126,A111:A126,"P")</f>
        <v>0</v>
      </c>
      <c r="M110" s="24">
        <f>SUMIFS(M111:M126,A111:A126,"P")</f>
        <v>0</v>
      </c>
      <c r="N110" s="25"/>
    </row>
    <row r="111" ht="25.5">
      <c r="A111" s="1" t="s">
        <v>159</v>
      </c>
      <c r="B111" s="1">
        <v>25</v>
      </c>
      <c r="C111" s="26" t="s">
        <v>160</v>
      </c>
      <c r="D111" t="s">
        <v>161</v>
      </c>
      <c r="E111" s="27" t="s">
        <v>162</v>
      </c>
      <c r="F111" s="28" t="s">
        <v>163</v>
      </c>
      <c r="G111" s="29">
        <v>391.358</v>
      </c>
      <c r="H111" s="28">
        <v>0</v>
      </c>
      <c r="I111" s="30">
        <f>ROUND(G111*H111,P4)</f>
        <v>0</v>
      </c>
      <c r="L111" s="31">
        <v>0</v>
      </c>
      <c r="M111" s="24">
        <f>ROUND(G111*L111,P4)</f>
        <v>0</v>
      </c>
      <c r="N111" s="25" t="s">
        <v>164</v>
      </c>
      <c r="O111" s="32">
        <f>M111*AA111</f>
        <v>0</v>
      </c>
      <c r="P111" s="1">
        <v>3</v>
      </c>
      <c r="AA111" s="1">
        <f>IF(P111=1,$O$3,IF(P111=2,$O$4,$O$5))</f>
        <v>0</v>
      </c>
    </row>
    <row r="112">
      <c r="A112" s="1" t="s">
        <v>165</v>
      </c>
      <c r="E112" s="27" t="s">
        <v>166</v>
      </c>
    </row>
    <row r="113" ht="51">
      <c r="A113" s="1" t="s">
        <v>167</v>
      </c>
      <c r="E113" s="33" t="s">
        <v>2034</v>
      </c>
    </row>
    <row r="114" ht="153">
      <c r="A114" s="1" t="s">
        <v>168</v>
      </c>
      <c r="E114" s="27" t="s">
        <v>169</v>
      </c>
    </row>
    <row r="115" ht="25.5">
      <c r="A115" s="1" t="s">
        <v>159</v>
      </c>
      <c r="B115" s="1">
        <v>26</v>
      </c>
      <c r="C115" s="26" t="s">
        <v>721</v>
      </c>
      <c r="D115" t="s">
        <v>722</v>
      </c>
      <c r="E115" s="27" t="s">
        <v>723</v>
      </c>
      <c r="F115" s="28" t="s">
        <v>163</v>
      </c>
      <c r="G115" s="29">
        <v>103.825</v>
      </c>
      <c r="H115" s="28">
        <v>0</v>
      </c>
      <c r="I115" s="30">
        <f>ROUND(G115*H115,P4)</f>
        <v>0</v>
      </c>
      <c r="L115" s="31">
        <v>0</v>
      </c>
      <c r="M115" s="24">
        <f>ROUND(G115*L115,P4)</f>
        <v>0</v>
      </c>
      <c r="N115" s="25" t="s">
        <v>164</v>
      </c>
      <c r="O115" s="32">
        <f>M115*AA115</f>
        <v>0</v>
      </c>
      <c r="P115" s="1">
        <v>3</v>
      </c>
      <c r="AA115" s="1">
        <f>IF(P115=1,$O$3,IF(P115=2,$O$4,$O$5))</f>
        <v>0</v>
      </c>
    </row>
    <row r="116">
      <c r="A116" s="1" t="s">
        <v>165</v>
      </c>
      <c r="E116" s="27" t="s">
        <v>166</v>
      </c>
    </row>
    <row r="117" ht="51">
      <c r="A117" s="1" t="s">
        <v>167</v>
      </c>
      <c r="E117" s="33" t="s">
        <v>2035</v>
      </c>
    </row>
    <row r="118" ht="153">
      <c r="A118" s="1" t="s">
        <v>168</v>
      </c>
      <c r="E118" s="27" t="s">
        <v>169</v>
      </c>
    </row>
    <row r="119" ht="25.5">
      <c r="A119" s="1" t="s">
        <v>159</v>
      </c>
      <c r="B119" s="1">
        <v>27</v>
      </c>
      <c r="C119" s="26" t="s">
        <v>1498</v>
      </c>
      <c r="D119" t="s">
        <v>1499</v>
      </c>
      <c r="E119" s="27" t="s">
        <v>1500</v>
      </c>
      <c r="F119" s="28" t="s">
        <v>163</v>
      </c>
      <c r="G119" s="29">
        <v>4</v>
      </c>
      <c r="H119" s="28">
        <v>0</v>
      </c>
      <c r="I119" s="30">
        <f>ROUND(G119*H119,P4)</f>
        <v>0</v>
      </c>
      <c r="L119" s="31">
        <v>0</v>
      </c>
      <c r="M119" s="24">
        <f>ROUND(G119*L119,P4)</f>
        <v>0</v>
      </c>
      <c r="N119" s="25" t="s">
        <v>164</v>
      </c>
      <c r="O119" s="32">
        <f>M119*AA119</f>
        <v>0</v>
      </c>
      <c r="P119" s="1">
        <v>3</v>
      </c>
      <c r="AA119" s="1">
        <f>IF(P119=1,$O$3,IF(P119=2,$O$4,$O$5))</f>
        <v>0</v>
      </c>
    </row>
    <row r="120">
      <c r="A120" s="1" t="s">
        <v>165</v>
      </c>
      <c r="E120" s="27" t="s">
        <v>166</v>
      </c>
    </row>
    <row r="121" ht="25.5">
      <c r="A121" s="1" t="s">
        <v>167</v>
      </c>
      <c r="E121" s="33" t="s">
        <v>2036</v>
      </c>
    </row>
    <row r="122" ht="153">
      <c r="A122" s="1" t="s">
        <v>168</v>
      </c>
      <c r="E122" s="27" t="s">
        <v>169</v>
      </c>
    </row>
    <row r="123" ht="25.5">
      <c r="A123" s="1" t="s">
        <v>159</v>
      </c>
      <c r="B123" s="1">
        <v>28</v>
      </c>
      <c r="C123" s="26" t="s">
        <v>1967</v>
      </c>
      <c r="D123" t="s">
        <v>1968</v>
      </c>
      <c r="E123" s="27" t="s">
        <v>1969</v>
      </c>
      <c r="F123" s="28" t="s">
        <v>163</v>
      </c>
      <c r="G123" s="29">
        <v>1.095</v>
      </c>
      <c r="H123" s="28">
        <v>0</v>
      </c>
      <c r="I123" s="30">
        <f>ROUND(G123*H123,P4)</f>
        <v>0</v>
      </c>
      <c r="L123" s="31">
        <v>0</v>
      </c>
      <c r="M123" s="24">
        <f>ROUND(G123*L123,P4)</f>
        <v>0</v>
      </c>
      <c r="N123" s="25" t="s">
        <v>164</v>
      </c>
      <c r="O123" s="32">
        <f>M123*AA123</f>
        <v>0</v>
      </c>
      <c r="P123" s="1">
        <v>3</v>
      </c>
      <c r="AA123" s="1">
        <f>IF(P123=1,$O$3,IF(P123=2,$O$4,$O$5))</f>
        <v>0</v>
      </c>
    </row>
    <row r="124">
      <c r="A124" s="1" t="s">
        <v>165</v>
      </c>
      <c r="E124" s="27" t="s">
        <v>166</v>
      </c>
    </row>
    <row r="125" ht="25.5">
      <c r="A125" s="1" t="s">
        <v>167</v>
      </c>
      <c r="E125" s="33" t="s">
        <v>2037</v>
      </c>
    </row>
    <row r="126" ht="153">
      <c r="A126" s="1" t="s">
        <v>168</v>
      </c>
      <c r="E126" s="27" t="s">
        <v>169</v>
      </c>
    </row>
  </sheetData>
  <sheetProtection sheet="1" objects="1" scenarios="1" spinCount="100000" saltValue="rsiSPYDMRMKSOmMJ0Qi8DRzJGt4UyYKfZ7/nDCf7pkDI0g2VUELrR1N393sQD1rrknU0H779BvV/gTB7lxrytw==" hashValue="ri9RjjllpaS1JBL3FpzIQmKsrQ1vDRL85+z6eVYjTENqHY37FyWUIf43UyYolyfD8JxMnhh9UcBqZ6aHDx+Ux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COUNTIFS(L8:L119,"=0",A8:A119,"P")+COUNTIFS(L8:L119,"",A8:A119,"P")+SUM(Q8:Q119)</f>
        <v>0</v>
      </c>
    </row>
    <row r="8">
      <c r="A8" s="1" t="s">
        <v>154</v>
      </c>
      <c r="C8" s="22" t="s">
        <v>2038</v>
      </c>
      <c r="E8" s="23" t="s">
        <v>67</v>
      </c>
      <c r="L8" s="24">
        <f>L9+L26+L47+L72+L77+L102</f>
        <v>0</v>
      </c>
      <c r="M8" s="24">
        <f>M9+M26+M47+M72+M77+M102</f>
        <v>0</v>
      </c>
      <c r="N8" s="25"/>
    </row>
    <row r="9">
      <c r="A9" s="1" t="s">
        <v>156</v>
      </c>
      <c r="C9" s="22" t="s">
        <v>182</v>
      </c>
      <c r="E9" s="23" t="s">
        <v>183</v>
      </c>
      <c r="L9" s="24">
        <f>SUMIFS(L10:L25,A10:A25,"P")</f>
        <v>0</v>
      </c>
      <c r="M9" s="24">
        <f>SUMIFS(M10:M25,A10:A25,"P")</f>
        <v>0</v>
      </c>
      <c r="N9" s="25"/>
    </row>
    <row r="10">
      <c r="A10" s="1" t="s">
        <v>159</v>
      </c>
      <c r="B10" s="1">
        <v>1</v>
      </c>
      <c r="C10" s="26" t="s">
        <v>1972</v>
      </c>
      <c r="D10" t="s">
        <v>157</v>
      </c>
      <c r="E10" s="27" t="s">
        <v>1973</v>
      </c>
      <c r="F10" s="28" t="s">
        <v>261</v>
      </c>
      <c r="G10" s="29">
        <v>448</v>
      </c>
      <c r="H10" s="28">
        <v>0</v>
      </c>
      <c r="I10" s="30">
        <f>ROUND(G10*H10,P4)</f>
        <v>0</v>
      </c>
      <c r="L10" s="31">
        <v>0</v>
      </c>
      <c r="M10" s="24">
        <f>ROUND(G10*L10,P4)</f>
        <v>0</v>
      </c>
      <c r="N10" s="25" t="s">
        <v>1067</v>
      </c>
      <c r="O10" s="32">
        <f>M10*AA10</f>
        <v>0</v>
      </c>
      <c r="P10" s="1">
        <v>3</v>
      </c>
      <c r="AA10" s="1">
        <f>IF(P10=1,$O$3,IF(P10=2,$O$4,$O$5))</f>
        <v>0</v>
      </c>
    </row>
    <row r="11">
      <c r="A11" s="1" t="s">
        <v>165</v>
      </c>
      <c r="E11" s="27" t="s">
        <v>1974</v>
      </c>
    </row>
    <row r="12">
      <c r="A12" s="1" t="s">
        <v>167</v>
      </c>
      <c r="E12" s="33" t="s">
        <v>1975</v>
      </c>
    </row>
    <row r="13">
      <c r="A13" s="1" t="s">
        <v>168</v>
      </c>
      <c r="E13" s="27" t="s">
        <v>189</v>
      </c>
    </row>
    <row r="14">
      <c r="A14" s="1" t="s">
        <v>159</v>
      </c>
      <c r="B14" s="1">
        <v>2</v>
      </c>
      <c r="C14" s="26" t="s">
        <v>1867</v>
      </c>
      <c r="D14" t="s">
        <v>157</v>
      </c>
      <c r="E14" s="27" t="s">
        <v>1868</v>
      </c>
      <c r="F14" s="28" t="s">
        <v>186</v>
      </c>
      <c r="G14" s="29">
        <v>2</v>
      </c>
      <c r="H14" s="28">
        <v>0</v>
      </c>
      <c r="I14" s="30">
        <f>ROUND(G14*H14,P4)</f>
        <v>0</v>
      </c>
      <c r="L14" s="31">
        <v>0</v>
      </c>
      <c r="M14" s="24">
        <f>ROUND(G14*L14,P4)</f>
        <v>0</v>
      </c>
      <c r="N14" s="25" t="s">
        <v>1067</v>
      </c>
      <c r="O14" s="32">
        <f>M14*AA14</f>
        <v>0</v>
      </c>
      <c r="P14" s="1">
        <v>3</v>
      </c>
      <c r="AA14" s="1">
        <f>IF(P14=1,$O$3,IF(P14=2,$O$4,$O$5))</f>
        <v>0</v>
      </c>
    </row>
    <row r="15">
      <c r="A15" s="1" t="s">
        <v>165</v>
      </c>
      <c r="E15" s="27" t="s">
        <v>1869</v>
      </c>
    </row>
    <row r="16">
      <c r="A16" s="1" t="s">
        <v>167</v>
      </c>
      <c r="E16" s="33" t="s">
        <v>1870</v>
      </c>
    </row>
    <row r="17">
      <c r="A17" s="1" t="s">
        <v>168</v>
      </c>
      <c r="E17" s="27" t="s">
        <v>189</v>
      </c>
    </row>
    <row r="18">
      <c r="A18" s="1" t="s">
        <v>159</v>
      </c>
      <c r="B18" s="1">
        <v>3</v>
      </c>
      <c r="C18" s="26" t="s">
        <v>348</v>
      </c>
      <c r="D18" t="s">
        <v>157</v>
      </c>
      <c r="E18" s="27" t="s">
        <v>349</v>
      </c>
      <c r="F18" s="28" t="s">
        <v>186</v>
      </c>
      <c r="G18" s="29">
        <v>94.599999999999994</v>
      </c>
      <c r="H18" s="28">
        <v>0</v>
      </c>
      <c r="I18" s="30">
        <f>ROUND(G18*H18,P4)</f>
        <v>0</v>
      </c>
      <c r="L18" s="31">
        <v>0</v>
      </c>
      <c r="M18" s="24">
        <f>ROUND(G18*L18,P4)</f>
        <v>0</v>
      </c>
      <c r="N18" s="25" t="s">
        <v>1067</v>
      </c>
      <c r="O18" s="32">
        <f>M18*AA18</f>
        <v>0</v>
      </c>
      <c r="P18" s="1">
        <v>3</v>
      </c>
      <c r="AA18" s="1">
        <f>IF(P18=1,$O$3,IF(P18=2,$O$4,$O$5))</f>
        <v>0</v>
      </c>
    </row>
    <row r="19">
      <c r="A19" s="1" t="s">
        <v>165</v>
      </c>
      <c r="E19" s="27" t="s">
        <v>1871</v>
      </c>
    </row>
    <row r="20">
      <c r="A20" s="1" t="s">
        <v>167</v>
      </c>
      <c r="E20" s="33" t="s">
        <v>2039</v>
      </c>
    </row>
    <row r="21">
      <c r="A21" s="1" t="s">
        <v>168</v>
      </c>
      <c r="E21" s="27" t="s">
        <v>189</v>
      </c>
    </row>
    <row r="22">
      <c r="A22" s="1" t="s">
        <v>159</v>
      </c>
      <c r="B22" s="1">
        <v>4</v>
      </c>
      <c r="C22" s="26" t="s">
        <v>1333</v>
      </c>
      <c r="D22" t="s">
        <v>157</v>
      </c>
      <c r="E22" s="27" t="s">
        <v>1713</v>
      </c>
      <c r="F22" s="28" t="s">
        <v>186</v>
      </c>
      <c r="G22" s="29">
        <v>94.599999999999994</v>
      </c>
      <c r="H22" s="28">
        <v>0</v>
      </c>
      <c r="I22" s="30">
        <f>ROUND(G22*H22,P4)</f>
        <v>0</v>
      </c>
      <c r="L22" s="31">
        <v>0</v>
      </c>
      <c r="M22" s="24">
        <f>ROUND(G22*L22,P4)</f>
        <v>0</v>
      </c>
      <c r="N22" s="25" t="s">
        <v>1067</v>
      </c>
      <c r="O22" s="32">
        <f>M22*AA22</f>
        <v>0</v>
      </c>
      <c r="P22" s="1">
        <v>3</v>
      </c>
      <c r="AA22" s="1">
        <f>IF(P22=1,$O$3,IF(P22=2,$O$4,$O$5))</f>
        <v>0</v>
      </c>
    </row>
    <row r="23">
      <c r="A23" s="1" t="s">
        <v>165</v>
      </c>
      <c r="E23" s="27" t="s">
        <v>1873</v>
      </c>
    </row>
    <row r="24">
      <c r="A24" s="1" t="s">
        <v>167</v>
      </c>
      <c r="E24" s="33" t="s">
        <v>2040</v>
      </c>
    </row>
    <row r="25">
      <c r="A25" s="1" t="s">
        <v>168</v>
      </c>
      <c r="E25" s="27" t="s">
        <v>189</v>
      </c>
    </row>
    <row r="26">
      <c r="A26" s="1" t="s">
        <v>156</v>
      </c>
      <c r="C26" s="22" t="s">
        <v>424</v>
      </c>
      <c r="E26" s="23" t="s">
        <v>1414</v>
      </c>
      <c r="L26" s="24">
        <f>SUMIFS(L27:L46,A27:A46,"P")</f>
        <v>0</v>
      </c>
      <c r="M26" s="24">
        <f>SUMIFS(M27:M46,A27:A46,"P")</f>
        <v>0</v>
      </c>
      <c r="N26" s="25"/>
    </row>
    <row r="27">
      <c r="A27" s="1" t="s">
        <v>159</v>
      </c>
      <c r="B27" s="1">
        <v>5</v>
      </c>
      <c r="C27" s="26" t="s">
        <v>1730</v>
      </c>
      <c r="D27" t="s">
        <v>157</v>
      </c>
      <c r="E27" s="27" t="s">
        <v>1731</v>
      </c>
      <c r="F27" s="28" t="s">
        <v>342</v>
      </c>
      <c r="G27" s="29">
        <v>148.59999999999999</v>
      </c>
      <c r="H27" s="28">
        <v>0</v>
      </c>
      <c r="I27" s="30">
        <f>ROUND(G27*H27,P4)</f>
        <v>0</v>
      </c>
      <c r="L27" s="31">
        <v>0</v>
      </c>
      <c r="M27" s="24">
        <f>ROUND(G27*L27,P4)</f>
        <v>0</v>
      </c>
      <c r="N27" s="25" t="s">
        <v>1067</v>
      </c>
      <c r="O27" s="32">
        <f>M27*AA27</f>
        <v>0</v>
      </c>
      <c r="P27" s="1">
        <v>3</v>
      </c>
      <c r="AA27" s="1">
        <f>IF(P27=1,$O$3,IF(P27=2,$O$4,$O$5))</f>
        <v>0</v>
      </c>
    </row>
    <row r="28">
      <c r="A28" s="1" t="s">
        <v>165</v>
      </c>
      <c r="E28" s="27" t="s">
        <v>1982</v>
      </c>
    </row>
    <row r="29">
      <c r="A29" s="1" t="s">
        <v>167</v>
      </c>
      <c r="E29" s="33" t="s">
        <v>2041</v>
      </c>
    </row>
    <row r="30">
      <c r="A30" s="1" t="s">
        <v>168</v>
      </c>
      <c r="E30" s="27" t="s">
        <v>189</v>
      </c>
    </row>
    <row r="31">
      <c r="A31" s="1" t="s">
        <v>159</v>
      </c>
      <c r="B31" s="1">
        <v>6</v>
      </c>
      <c r="C31" s="26" t="s">
        <v>1733</v>
      </c>
      <c r="D31" t="s">
        <v>157</v>
      </c>
      <c r="E31" s="27" t="s">
        <v>1734</v>
      </c>
      <c r="F31" s="28" t="s">
        <v>342</v>
      </c>
      <c r="G31" s="29">
        <v>148.59999999999999</v>
      </c>
      <c r="H31" s="28">
        <v>0</v>
      </c>
      <c r="I31" s="30">
        <f>ROUND(G31*H31,P4)</f>
        <v>0</v>
      </c>
      <c r="L31" s="31">
        <v>0</v>
      </c>
      <c r="M31" s="24">
        <f>ROUND(G31*L31,P4)</f>
        <v>0</v>
      </c>
      <c r="N31" s="25" t="s">
        <v>1067</v>
      </c>
      <c r="O31" s="32">
        <f>M31*AA31</f>
        <v>0</v>
      </c>
      <c r="P31" s="1">
        <v>3</v>
      </c>
      <c r="AA31" s="1">
        <f>IF(P31=1,$O$3,IF(P31=2,$O$4,$O$5))</f>
        <v>0</v>
      </c>
    </row>
    <row r="32">
      <c r="A32" s="1" t="s">
        <v>165</v>
      </c>
      <c r="E32" s="27" t="s">
        <v>1984</v>
      </c>
    </row>
    <row r="33">
      <c r="A33" s="1" t="s">
        <v>167</v>
      </c>
      <c r="E33" s="33" t="s">
        <v>2042</v>
      </c>
    </row>
    <row r="34">
      <c r="A34" s="1" t="s">
        <v>168</v>
      </c>
      <c r="E34" s="27" t="s">
        <v>189</v>
      </c>
    </row>
    <row r="35">
      <c r="A35" s="1" t="s">
        <v>159</v>
      </c>
      <c r="B35" s="1">
        <v>7</v>
      </c>
      <c r="C35" s="26" t="s">
        <v>1986</v>
      </c>
      <c r="D35" t="s">
        <v>157</v>
      </c>
      <c r="E35" s="27" t="s">
        <v>1987</v>
      </c>
      <c r="F35" s="28" t="s">
        <v>186</v>
      </c>
      <c r="G35" s="29">
        <v>11.032</v>
      </c>
      <c r="H35" s="28">
        <v>0</v>
      </c>
      <c r="I35" s="30">
        <f>ROUND(G35*H35,P4)</f>
        <v>0</v>
      </c>
      <c r="L35" s="31">
        <v>0</v>
      </c>
      <c r="M35" s="24">
        <f>ROUND(G35*L35,P4)</f>
        <v>0</v>
      </c>
      <c r="N35" s="25" t="s">
        <v>1067</v>
      </c>
      <c r="O35" s="32">
        <f>M35*AA35</f>
        <v>0</v>
      </c>
      <c r="P35" s="1">
        <v>3</v>
      </c>
      <c r="AA35" s="1">
        <f>IF(P35=1,$O$3,IF(P35=2,$O$4,$O$5))</f>
        <v>0</v>
      </c>
    </row>
    <row r="36">
      <c r="A36" s="1" t="s">
        <v>165</v>
      </c>
      <c r="E36" s="27" t="s">
        <v>1988</v>
      </c>
    </row>
    <row r="37" ht="38.25">
      <c r="A37" s="1" t="s">
        <v>167</v>
      </c>
      <c r="E37" s="33" t="s">
        <v>2043</v>
      </c>
    </row>
    <row r="38">
      <c r="A38" s="1" t="s">
        <v>168</v>
      </c>
      <c r="E38" s="27" t="s">
        <v>189</v>
      </c>
    </row>
    <row r="39">
      <c r="A39" s="1" t="s">
        <v>159</v>
      </c>
      <c r="B39" s="1">
        <v>8</v>
      </c>
      <c r="C39" s="26" t="s">
        <v>1990</v>
      </c>
      <c r="D39" t="s">
        <v>157</v>
      </c>
      <c r="E39" s="27" t="s">
        <v>1991</v>
      </c>
      <c r="F39" s="28" t="s">
        <v>163</v>
      </c>
      <c r="G39" s="29">
        <v>0.97499999999999998</v>
      </c>
      <c r="H39" s="28">
        <v>0</v>
      </c>
      <c r="I39" s="30">
        <f>ROUND(G39*H39,P4)</f>
        <v>0</v>
      </c>
      <c r="L39" s="31">
        <v>0</v>
      </c>
      <c r="M39" s="24">
        <f>ROUND(G39*L39,P4)</f>
        <v>0</v>
      </c>
      <c r="N39" s="25" t="s">
        <v>1067</v>
      </c>
      <c r="O39" s="32">
        <f>M39*AA39</f>
        <v>0</v>
      </c>
      <c r="P39" s="1">
        <v>3</v>
      </c>
      <c r="AA39" s="1">
        <f>IF(P39=1,$O$3,IF(P39=2,$O$4,$O$5))</f>
        <v>0</v>
      </c>
    </row>
    <row r="40">
      <c r="A40" s="1" t="s">
        <v>165</v>
      </c>
      <c r="E40" s="27" t="s">
        <v>1992</v>
      </c>
    </row>
    <row r="41">
      <c r="A41" s="1" t="s">
        <v>167</v>
      </c>
      <c r="E41" s="33" t="s">
        <v>2044</v>
      </c>
    </row>
    <row r="42">
      <c r="A42" s="1" t="s">
        <v>168</v>
      </c>
      <c r="E42" s="27" t="s">
        <v>189</v>
      </c>
    </row>
    <row r="43">
      <c r="A43" s="1" t="s">
        <v>159</v>
      </c>
      <c r="B43" s="1">
        <v>9</v>
      </c>
      <c r="C43" s="26" t="s">
        <v>1994</v>
      </c>
      <c r="D43" t="s">
        <v>157</v>
      </c>
      <c r="E43" s="27" t="s">
        <v>1995</v>
      </c>
      <c r="F43" s="28" t="s">
        <v>163</v>
      </c>
      <c r="G43" s="29">
        <v>0.32100000000000001</v>
      </c>
      <c r="H43" s="28">
        <v>0</v>
      </c>
      <c r="I43" s="30">
        <f>ROUND(G43*H43,P4)</f>
        <v>0</v>
      </c>
      <c r="L43" s="31">
        <v>0</v>
      </c>
      <c r="M43" s="24">
        <f>ROUND(G43*L43,P4)</f>
        <v>0</v>
      </c>
      <c r="N43" s="25" t="s">
        <v>1067</v>
      </c>
      <c r="O43" s="32">
        <f>M43*AA43</f>
        <v>0</v>
      </c>
      <c r="P43" s="1">
        <v>3</v>
      </c>
      <c r="AA43" s="1">
        <f>IF(P43=1,$O$3,IF(P43=2,$O$4,$O$5))</f>
        <v>0</v>
      </c>
    </row>
    <row r="44">
      <c r="A44" s="1" t="s">
        <v>165</v>
      </c>
      <c r="E44" s="27" t="s">
        <v>1992</v>
      </c>
    </row>
    <row r="45">
      <c r="A45" s="1" t="s">
        <v>167</v>
      </c>
      <c r="E45" s="33" t="s">
        <v>2045</v>
      </c>
    </row>
    <row r="46">
      <c r="A46" s="1" t="s">
        <v>168</v>
      </c>
      <c r="E46" s="27" t="s">
        <v>189</v>
      </c>
    </row>
    <row r="47">
      <c r="A47" s="1" t="s">
        <v>156</v>
      </c>
      <c r="C47" s="22" t="s">
        <v>1419</v>
      </c>
      <c r="E47" s="23" t="s">
        <v>1420</v>
      </c>
      <c r="L47" s="24">
        <f>SUMIFS(L48:L71,A48:A71,"P")</f>
        <v>0</v>
      </c>
      <c r="M47" s="24">
        <f>SUMIFS(M48:M71,A48:A71,"P")</f>
        <v>0</v>
      </c>
      <c r="N47" s="25"/>
    </row>
    <row r="48">
      <c r="A48" s="1" t="s">
        <v>159</v>
      </c>
      <c r="B48" s="1">
        <v>10</v>
      </c>
      <c r="C48" s="26" t="s">
        <v>1421</v>
      </c>
      <c r="D48" t="s">
        <v>182</v>
      </c>
      <c r="E48" s="27" t="s">
        <v>1904</v>
      </c>
      <c r="F48" s="28" t="s">
        <v>186</v>
      </c>
      <c r="G48" s="29">
        <v>8.4000000000000004</v>
      </c>
      <c r="H48" s="28">
        <v>0</v>
      </c>
      <c r="I48" s="30">
        <f>ROUND(G48*H48,P4)</f>
        <v>0</v>
      </c>
      <c r="L48" s="31">
        <v>0</v>
      </c>
      <c r="M48" s="24">
        <f>ROUND(G48*L48,P4)</f>
        <v>0</v>
      </c>
      <c r="N48" s="25" t="s">
        <v>1067</v>
      </c>
      <c r="O48" s="32">
        <f>M48*AA48</f>
        <v>0</v>
      </c>
      <c r="P48" s="1">
        <v>3</v>
      </c>
      <c r="AA48" s="1">
        <f>IF(P48=1,$O$3,IF(P48=2,$O$4,$O$5))</f>
        <v>0</v>
      </c>
    </row>
    <row r="49">
      <c r="A49" s="1" t="s">
        <v>165</v>
      </c>
      <c r="E49" s="27" t="s">
        <v>2002</v>
      </c>
    </row>
    <row r="50">
      <c r="A50" s="1" t="s">
        <v>167</v>
      </c>
      <c r="E50" s="33" t="s">
        <v>2046</v>
      </c>
    </row>
    <row r="51">
      <c r="A51" s="1" t="s">
        <v>168</v>
      </c>
      <c r="E51" s="27" t="s">
        <v>189</v>
      </c>
    </row>
    <row r="52">
      <c r="A52" s="1" t="s">
        <v>159</v>
      </c>
      <c r="B52" s="1">
        <v>11</v>
      </c>
      <c r="C52" s="26" t="s">
        <v>1421</v>
      </c>
      <c r="D52" t="s">
        <v>424</v>
      </c>
      <c r="E52" s="27" t="s">
        <v>1904</v>
      </c>
      <c r="F52" s="28" t="s">
        <v>186</v>
      </c>
      <c r="G52" s="29">
        <v>3.472</v>
      </c>
      <c r="H52" s="28">
        <v>0</v>
      </c>
      <c r="I52" s="30">
        <f>ROUND(G52*H52,P4)</f>
        <v>0</v>
      </c>
      <c r="L52" s="31">
        <v>0</v>
      </c>
      <c r="M52" s="24">
        <f>ROUND(G52*L52,P4)</f>
        <v>0</v>
      </c>
      <c r="N52" s="25" t="s">
        <v>1067</v>
      </c>
      <c r="O52" s="32">
        <f>M52*AA52</f>
        <v>0</v>
      </c>
      <c r="P52" s="1">
        <v>3</v>
      </c>
      <c r="AA52" s="1">
        <f>IF(P52=1,$O$3,IF(P52=2,$O$4,$O$5))</f>
        <v>0</v>
      </c>
    </row>
    <row r="53">
      <c r="A53" s="1" t="s">
        <v>165</v>
      </c>
      <c r="E53" s="27" t="s">
        <v>1905</v>
      </c>
    </row>
    <row r="54" ht="63.75">
      <c r="A54" s="1" t="s">
        <v>167</v>
      </c>
      <c r="E54" s="33" t="s">
        <v>2047</v>
      </c>
    </row>
    <row r="55">
      <c r="A55" s="1" t="s">
        <v>168</v>
      </c>
      <c r="E55" s="27" t="s">
        <v>189</v>
      </c>
    </row>
    <row r="56">
      <c r="A56" s="1" t="s">
        <v>159</v>
      </c>
      <c r="B56" s="1">
        <v>12</v>
      </c>
      <c r="C56" s="26" t="s">
        <v>2005</v>
      </c>
      <c r="D56" t="s">
        <v>157</v>
      </c>
      <c r="E56" s="27" t="s">
        <v>2006</v>
      </c>
      <c r="F56" s="28" t="s">
        <v>186</v>
      </c>
      <c r="G56" s="29">
        <v>1.663</v>
      </c>
      <c r="H56" s="28">
        <v>0</v>
      </c>
      <c r="I56" s="30">
        <f>ROUND(G56*H56,P4)</f>
        <v>0</v>
      </c>
      <c r="L56" s="31">
        <v>0</v>
      </c>
      <c r="M56" s="24">
        <f>ROUND(G56*L56,P4)</f>
        <v>0</v>
      </c>
      <c r="N56" s="25" t="s">
        <v>1067</v>
      </c>
      <c r="O56" s="32">
        <f>M56*AA56</f>
        <v>0</v>
      </c>
      <c r="P56" s="1">
        <v>3</v>
      </c>
      <c r="AA56" s="1">
        <f>IF(P56=1,$O$3,IF(P56=2,$O$4,$O$5))</f>
        <v>0</v>
      </c>
    </row>
    <row r="57">
      <c r="A57" s="1" t="s">
        <v>165</v>
      </c>
      <c r="E57" s="27" t="s">
        <v>2007</v>
      </c>
    </row>
    <row r="58">
      <c r="A58" s="1" t="s">
        <v>167</v>
      </c>
      <c r="E58" s="33" t="s">
        <v>2048</v>
      </c>
    </row>
    <row r="59">
      <c r="A59" s="1" t="s">
        <v>168</v>
      </c>
      <c r="E59" s="27" t="s">
        <v>189</v>
      </c>
    </row>
    <row r="60">
      <c r="A60" s="1" t="s">
        <v>159</v>
      </c>
      <c r="B60" s="1">
        <v>13</v>
      </c>
      <c r="C60" s="26" t="s">
        <v>1791</v>
      </c>
      <c r="D60" t="s">
        <v>157</v>
      </c>
      <c r="E60" s="27" t="s">
        <v>1792</v>
      </c>
      <c r="F60" s="28" t="s">
        <v>186</v>
      </c>
      <c r="G60" s="29">
        <v>42.719999999999999</v>
      </c>
      <c r="H60" s="28">
        <v>0</v>
      </c>
      <c r="I60" s="30">
        <f>ROUND(G60*H60,P4)</f>
        <v>0</v>
      </c>
      <c r="L60" s="31">
        <v>0</v>
      </c>
      <c r="M60" s="24">
        <f>ROUND(G60*L60,P4)</f>
        <v>0</v>
      </c>
      <c r="N60" s="25" t="s">
        <v>1067</v>
      </c>
      <c r="O60" s="32">
        <f>M60*AA60</f>
        <v>0</v>
      </c>
      <c r="P60" s="1">
        <v>3</v>
      </c>
      <c r="AA60" s="1">
        <f>IF(P60=1,$O$3,IF(P60=2,$O$4,$O$5))</f>
        <v>0</v>
      </c>
    </row>
    <row r="61">
      <c r="A61" s="1" t="s">
        <v>165</v>
      </c>
      <c r="E61" s="27" t="s">
        <v>2009</v>
      </c>
    </row>
    <row r="62">
      <c r="A62" s="1" t="s">
        <v>167</v>
      </c>
      <c r="E62" s="33" t="s">
        <v>2049</v>
      </c>
    </row>
    <row r="63">
      <c r="A63" s="1" t="s">
        <v>168</v>
      </c>
      <c r="E63" s="27" t="s">
        <v>189</v>
      </c>
    </row>
    <row r="64">
      <c r="A64" s="1" t="s">
        <v>159</v>
      </c>
      <c r="B64" s="1">
        <v>14</v>
      </c>
      <c r="C64" s="26" t="s">
        <v>2050</v>
      </c>
      <c r="D64" t="s">
        <v>157</v>
      </c>
      <c r="E64" s="27" t="s">
        <v>2051</v>
      </c>
      <c r="F64" s="28" t="s">
        <v>186</v>
      </c>
      <c r="G64" s="29">
        <v>1.1399999999999999</v>
      </c>
      <c r="H64" s="28">
        <v>0</v>
      </c>
      <c r="I64" s="30">
        <f>ROUND(G64*H64,P4)</f>
        <v>0</v>
      </c>
      <c r="L64" s="31">
        <v>0</v>
      </c>
      <c r="M64" s="24">
        <f>ROUND(G64*L64,P4)</f>
        <v>0</v>
      </c>
      <c r="N64" s="25" t="s">
        <v>1067</v>
      </c>
      <c r="O64" s="32">
        <f>M64*AA64</f>
        <v>0</v>
      </c>
      <c r="P64" s="1">
        <v>3</v>
      </c>
      <c r="AA64" s="1">
        <f>IF(P64=1,$O$3,IF(P64=2,$O$4,$O$5))</f>
        <v>0</v>
      </c>
    </row>
    <row r="65">
      <c r="A65" s="1" t="s">
        <v>165</v>
      </c>
      <c r="E65" s="27" t="s">
        <v>2052</v>
      </c>
    </row>
    <row r="66">
      <c r="A66" s="1" t="s">
        <v>167</v>
      </c>
      <c r="E66" s="33" t="s">
        <v>2053</v>
      </c>
    </row>
    <row r="67">
      <c r="A67" s="1" t="s">
        <v>168</v>
      </c>
      <c r="E67" s="27" t="s">
        <v>189</v>
      </c>
    </row>
    <row r="68">
      <c r="A68" s="1" t="s">
        <v>159</v>
      </c>
      <c r="B68" s="1">
        <v>15</v>
      </c>
      <c r="C68" s="26" t="s">
        <v>1429</v>
      </c>
      <c r="D68" t="s">
        <v>157</v>
      </c>
      <c r="E68" s="27" t="s">
        <v>1430</v>
      </c>
      <c r="F68" s="28" t="s">
        <v>186</v>
      </c>
      <c r="G68" s="29">
        <v>5.5759999999999996</v>
      </c>
      <c r="H68" s="28">
        <v>0</v>
      </c>
      <c r="I68" s="30">
        <f>ROUND(G68*H68,P4)</f>
        <v>0</v>
      </c>
      <c r="L68" s="31">
        <v>0</v>
      </c>
      <c r="M68" s="24">
        <f>ROUND(G68*L68,P4)</f>
        <v>0</v>
      </c>
      <c r="N68" s="25" t="s">
        <v>1067</v>
      </c>
      <c r="O68" s="32">
        <f>M68*AA68</f>
        <v>0</v>
      </c>
      <c r="P68" s="1">
        <v>3</v>
      </c>
      <c r="AA68" s="1">
        <f>IF(P68=1,$O$3,IF(P68=2,$O$4,$O$5))</f>
        <v>0</v>
      </c>
    </row>
    <row r="69">
      <c r="A69" s="1" t="s">
        <v>165</v>
      </c>
      <c r="E69" s="27" t="s">
        <v>2011</v>
      </c>
    </row>
    <row r="70" ht="38.25">
      <c r="A70" s="1" t="s">
        <v>167</v>
      </c>
      <c r="E70" s="33" t="s">
        <v>2054</v>
      </c>
    </row>
    <row r="71">
      <c r="A71" s="1" t="s">
        <v>168</v>
      </c>
      <c r="E71" s="27" t="s">
        <v>189</v>
      </c>
    </row>
    <row r="72">
      <c r="A72" s="1" t="s">
        <v>156</v>
      </c>
      <c r="C72" s="22" t="s">
        <v>192</v>
      </c>
      <c r="E72" s="23" t="s">
        <v>193</v>
      </c>
      <c r="L72" s="24">
        <f>SUMIFS(L73:L76,A73:A76,"P")</f>
        <v>0</v>
      </c>
      <c r="M72" s="24">
        <f>SUMIFS(M73:M76,A73:A76,"P")</f>
        <v>0</v>
      </c>
      <c r="N72" s="25"/>
    </row>
    <row r="73" ht="25.5">
      <c r="A73" s="1" t="s">
        <v>159</v>
      </c>
      <c r="B73" s="1">
        <v>16</v>
      </c>
      <c r="C73" s="26" t="s">
        <v>1928</v>
      </c>
      <c r="D73" t="s">
        <v>157</v>
      </c>
      <c r="E73" s="27" t="s">
        <v>1929</v>
      </c>
      <c r="F73" s="28" t="s">
        <v>342</v>
      </c>
      <c r="G73" s="29">
        <v>41.975999999999999</v>
      </c>
      <c r="H73" s="28">
        <v>0</v>
      </c>
      <c r="I73" s="30">
        <f>ROUND(G73*H73,P4)</f>
        <v>0</v>
      </c>
      <c r="L73" s="31">
        <v>0</v>
      </c>
      <c r="M73" s="24">
        <f>ROUND(G73*L73,P4)</f>
        <v>0</v>
      </c>
      <c r="N73" s="25" t="s">
        <v>1067</v>
      </c>
      <c r="O73" s="32">
        <f>M73*AA73</f>
        <v>0</v>
      </c>
      <c r="P73" s="1">
        <v>3</v>
      </c>
      <c r="AA73" s="1">
        <f>IF(P73=1,$O$3,IF(P73=2,$O$4,$O$5))</f>
        <v>0</v>
      </c>
    </row>
    <row r="74">
      <c r="A74" s="1" t="s">
        <v>165</v>
      </c>
      <c r="E74" s="27" t="s">
        <v>2013</v>
      </c>
    </row>
    <row r="75">
      <c r="A75" s="1" t="s">
        <v>167</v>
      </c>
      <c r="E75" s="33" t="s">
        <v>2055</v>
      </c>
    </row>
    <row r="76">
      <c r="A76" s="1" t="s">
        <v>168</v>
      </c>
      <c r="E76" s="27" t="s">
        <v>189</v>
      </c>
    </row>
    <row r="77">
      <c r="A77" s="1" t="s">
        <v>156</v>
      </c>
      <c r="C77" s="22" t="s">
        <v>332</v>
      </c>
      <c r="E77" s="23" t="s">
        <v>1478</v>
      </c>
      <c r="L77" s="24">
        <f>SUMIFS(L78:L101,A78:A101,"P")</f>
        <v>0</v>
      </c>
      <c r="M77" s="24">
        <f>SUMIFS(M78:M101,A78:A101,"P")</f>
        <v>0</v>
      </c>
      <c r="N77" s="25"/>
    </row>
    <row r="78">
      <c r="A78" s="1" t="s">
        <v>159</v>
      </c>
      <c r="B78" s="1">
        <v>17</v>
      </c>
      <c r="C78" s="26" t="s">
        <v>2015</v>
      </c>
      <c r="D78" t="s">
        <v>157</v>
      </c>
      <c r="E78" s="27" t="s">
        <v>2016</v>
      </c>
      <c r="F78" s="28" t="s">
        <v>199</v>
      </c>
      <c r="G78" s="29">
        <v>9.9000000000000004</v>
      </c>
      <c r="H78" s="28">
        <v>0</v>
      </c>
      <c r="I78" s="30">
        <f>ROUND(G78*H78,P4)</f>
        <v>0</v>
      </c>
      <c r="L78" s="31">
        <v>0</v>
      </c>
      <c r="M78" s="24">
        <f>ROUND(G78*L78,P4)</f>
        <v>0</v>
      </c>
      <c r="N78" s="25" t="s">
        <v>1067</v>
      </c>
      <c r="O78" s="32">
        <f>M78*AA78</f>
        <v>0</v>
      </c>
      <c r="P78" s="1">
        <v>3</v>
      </c>
      <c r="AA78" s="1">
        <f>IF(P78=1,$O$3,IF(P78=2,$O$4,$O$5))</f>
        <v>0</v>
      </c>
    </row>
    <row r="79">
      <c r="A79" s="1" t="s">
        <v>165</v>
      </c>
      <c r="E79" s="27" t="s">
        <v>2017</v>
      </c>
    </row>
    <row r="80">
      <c r="A80" s="1" t="s">
        <v>167</v>
      </c>
      <c r="E80" s="33" t="s">
        <v>2056</v>
      </c>
    </row>
    <row r="81">
      <c r="A81" s="1" t="s">
        <v>168</v>
      </c>
      <c r="E81" s="27" t="s">
        <v>189</v>
      </c>
    </row>
    <row r="82">
      <c r="A82" s="1" t="s">
        <v>159</v>
      </c>
      <c r="B82" s="1">
        <v>18</v>
      </c>
      <c r="C82" s="26" t="s">
        <v>1851</v>
      </c>
      <c r="D82" t="s">
        <v>157</v>
      </c>
      <c r="E82" s="27" t="s">
        <v>1852</v>
      </c>
      <c r="F82" s="28" t="s">
        <v>186</v>
      </c>
      <c r="G82" s="29">
        <v>1.6000000000000001</v>
      </c>
      <c r="H82" s="28">
        <v>0</v>
      </c>
      <c r="I82" s="30">
        <f>ROUND(G82*H82,P4)</f>
        <v>0</v>
      </c>
      <c r="L82" s="31">
        <v>0</v>
      </c>
      <c r="M82" s="24">
        <f>ROUND(G82*L82,P4)</f>
        <v>0</v>
      </c>
      <c r="N82" s="25" t="s">
        <v>1067</v>
      </c>
      <c r="O82" s="32">
        <f>M82*AA82</f>
        <v>0</v>
      </c>
      <c r="P82" s="1">
        <v>3</v>
      </c>
      <c r="AA82" s="1">
        <f>IF(P82=1,$O$3,IF(P82=2,$O$4,$O$5))</f>
        <v>0</v>
      </c>
    </row>
    <row r="83">
      <c r="A83" s="1" t="s">
        <v>165</v>
      </c>
      <c r="E83" s="27" t="s">
        <v>2019</v>
      </c>
    </row>
    <row r="84">
      <c r="A84" s="1" t="s">
        <v>167</v>
      </c>
      <c r="E84" s="33" t="s">
        <v>2057</v>
      </c>
    </row>
    <row r="85">
      <c r="A85" s="1" t="s">
        <v>168</v>
      </c>
      <c r="E85" s="27" t="s">
        <v>189</v>
      </c>
    </row>
    <row r="86">
      <c r="A86" s="1" t="s">
        <v>159</v>
      </c>
      <c r="B86" s="1">
        <v>19</v>
      </c>
      <c r="C86" s="26" t="s">
        <v>1855</v>
      </c>
      <c r="D86" t="s">
        <v>157</v>
      </c>
      <c r="E86" s="27" t="s">
        <v>1856</v>
      </c>
      <c r="F86" s="28" t="s">
        <v>186</v>
      </c>
      <c r="G86" s="29">
        <v>19.18</v>
      </c>
      <c r="H86" s="28">
        <v>0</v>
      </c>
      <c r="I86" s="30">
        <f>ROUND(G86*H86,P4)</f>
        <v>0</v>
      </c>
      <c r="L86" s="31">
        <v>0</v>
      </c>
      <c r="M86" s="24">
        <f>ROUND(G86*L86,P4)</f>
        <v>0</v>
      </c>
      <c r="N86" s="25" t="s">
        <v>1067</v>
      </c>
      <c r="O86" s="32">
        <f>M86*AA86</f>
        <v>0</v>
      </c>
      <c r="P86" s="1">
        <v>3</v>
      </c>
      <c r="AA86" s="1">
        <f>IF(P86=1,$O$3,IF(P86=2,$O$4,$O$5))</f>
        <v>0</v>
      </c>
    </row>
    <row r="87">
      <c r="A87" s="1" t="s">
        <v>165</v>
      </c>
      <c r="E87" s="27" t="s">
        <v>2025</v>
      </c>
    </row>
    <row r="88">
      <c r="A88" s="1" t="s">
        <v>167</v>
      </c>
      <c r="E88" s="33" t="s">
        <v>2058</v>
      </c>
    </row>
    <row r="89">
      <c r="A89" s="1" t="s">
        <v>168</v>
      </c>
      <c r="E89" s="27" t="s">
        <v>189</v>
      </c>
    </row>
    <row r="90">
      <c r="A90" s="1" t="s">
        <v>159</v>
      </c>
      <c r="B90" s="1">
        <v>20</v>
      </c>
      <c r="C90" s="26" t="s">
        <v>2059</v>
      </c>
      <c r="D90" t="s">
        <v>157</v>
      </c>
      <c r="E90" s="27" t="s">
        <v>2060</v>
      </c>
      <c r="F90" s="28" t="s">
        <v>199</v>
      </c>
      <c r="G90" s="29">
        <v>7</v>
      </c>
      <c r="H90" s="28">
        <v>0</v>
      </c>
      <c r="I90" s="30">
        <f>ROUND(G90*H90,P4)</f>
        <v>0</v>
      </c>
      <c r="L90" s="31">
        <v>0</v>
      </c>
      <c r="M90" s="24">
        <f>ROUND(G90*L90,P4)</f>
        <v>0</v>
      </c>
      <c r="N90" s="25" t="s">
        <v>1067</v>
      </c>
      <c r="O90" s="32">
        <f>M90*AA90</f>
        <v>0</v>
      </c>
      <c r="P90" s="1">
        <v>3</v>
      </c>
      <c r="AA90" s="1">
        <f>IF(P90=1,$O$3,IF(P90=2,$O$4,$O$5))</f>
        <v>0</v>
      </c>
    </row>
    <row r="91">
      <c r="A91" s="1" t="s">
        <v>165</v>
      </c>
      <c r="E91" s="27" t="s">
        <v>2029</v>
      </c>
    </row>
    <row r="92">
      <c r="A92" s="1" t="s">
        <v>167</v>
      </c>
      <c r="E92" s="33" t="s">
        <v>2061</v>
      </c>
    </row>
    <row r="93">
      <c r="A93" s="1" t="s">
        <v>168</v>
      </c>
      <c r="E93" s="27" t="s">
        <v>189</v>
      </c>
    </row>
    <row r="94">
      <c r="A94" s="1" t="s">
        <v>159</v>
      </c>
      <c r="B94" s="1">
        <v>21</v>
      </c>
      <c r="C94" s="26" t="s">
        <v>1955</v>
      </c>
      <c r="D94" t="s">
        <v>157</v>
      </c>
      <c r="E94" s="27" t="s">
        <v>1956</v>
      </c>
      <c r="F94" s="28" t="s">
        <v>342</v>
      </c>
      <c r="G94" s="29">
        <v>15.6</v>
      </c>
      <c r="H94" s="28">
        <v>0</v>
      </c>
      <c r="I94" s="30">
        <f>ROUND(G94*H94,P4)</f>
        <v>0</v>
      </c>
      <c r="L94" s="31">
        <v>0</v>
      </c>
      <c r="M94" s="24">
        <f>ROUND(G94*L94,P4)</f>
        <v>0</v>
      </c>
      <c r="N94" s="25" t="s">
        <v>1067</v>
      </c>
      <c r="O94" s="32">
        <f>M94*AA94</f>
        <v>0</v>
      </c>
      <c r="P94" s="1">
        <v>3</v>
      </c>
      <c r="AA94" s="1">
        <f>IF(P94=1,$O$3,IF(P94=2,$O$4,$O$5))</f>
        <v>0</v>
      </c>
    </row>
    <row r="95">
      <c r="A95" s="1" t="s">
        <v>165</v>
      </c>
      <c r="E95" s="27" t="s">
        <v>2031</v>
      </c>
    </row>
    <row r="96">
      <c r="A96" s="1" t="s">
        <v>167</v>
      </c>
      <c r="E96" s="33" t="s">
        <v>2062</v>
      </c>
    </row>
    <row r="97">
      <c r="A97" s="1" t="s">
        <v>168</v>
      </c>
      <c r="E97" s="27" t="s">
        <v>189</v>
      </c>
    </row>
    <row r="98">
      <c r="A98" s="1" t="s">
        <v>159</v>
      </c>
      <c r="B98" s="1">
        <v>22</v>
      </c>
      <c r="C98" s="26" t="s">
        <v>1959</v>
      </c>
      <c r="D98" t="s">
        <v>157</v>
      </c>
      <c r="E98" s="27" t="s">
        <v>1960</v>
      </c>
      <c r="F98" s="28" t="s">
        <v>196</v>
      </c>
      <c r="G98" s="29">
        <v>2</v>
      </c>
      <c r="H98" s="28">
        <v>0</v>
      </c>
      <c r="I98" s="30">
        <f>ROUND(G98*H98,P4)</f>
        <v>0</v>
      </c>
      <c r="L98" s="31">
        <v>0</v>
      </c>
      <c r="M98" s="24">
        <f>ROUND(G98*L98,P4)</f>
        <v>0</v>
      </c>
      <c r="N98" s="25" t="s">
        <v>406</v>
      </c>
      <c r="O98" s="32">
        <f>M98*AA98</f>
        <v>0</v>
      </c>
      <c r="P98" s="1">
        <v>3</v>
      </c>
      <c r="AA98" s="1">
        <f>IF(P98=1,$O$3,IF(P98=2,$O$4,$O$5))</f>
        <v>0</v>
      </c>
    </row>
    <row r="99">
      <c r="A99" s="1" t="s">
        <v>165</v>
      </c>
      <c r="E99" s="27" t="s">
        <v>1961</v>
      </c>
    </row>
    <row r="100">
      <c r="A100" s="1" t="s">
        <v>167</v>
      </c>
      <c r="E100" s="33" t="s">
        <v>2063</v>
      </c>
    </row>
    <row r="101" ht="25.5">
      <c r="A101" s="1" t="s">
        <v>168</v>
      </c>
      <c r="E101" s="27" t="s">
        <v>1963</v>
      </c>
    </row>
    <row r="102">
      <c r="A102" s="1" t="s">
        <v>156</v>
      </c>
      <c r="C102" s="22" t="s">
        <v>946</v>
      </c>
      <c r="E102" s="23" t="s">
        <v>947</v>
      </c>
      <c r="L102" s="24">
        <f>SUMIFS(L103:L118,A103:A118,"P")</f>
        <v>0</v>
      </c>
      <c r="M102" s="24">
        <f>SUMIFS(M103:M118,A103:A118,"P")</f>
        <v>0</v>
      </c>
      <c r="N102" s="25"/>
    </row>
    <row r="103" ht="25.5">
      <c r="A103" s="1" t="s">
        <v>159</v>
      </c>
      <c r="B103" s="1">
        <v>23</v>
      </c>
      <c r="C103" s="26" t="s">
        <v>160</v>
      </c>
      <c r="D103" t="s">
        <v>161</v>
      </c>
      <c r="E103" s="27" t="s">
        <v>162</v>
      </c>
      <c r="F103" s="28" t="s">
        <v>163</v>
      </c>
      <c r="G103" s="29">
        <v>108.45999999999999</v>
      </c>
      <c r="H103" s="28">
        <v>0</v>
      </c>
      <c r="I103" s="30">
        <f>ROUND(G103*H103,P4)</f>
        <v>0</v>
      </c>
      <c r="L103" s="31">
        <v>0</v>
      </c>
      <c r="M103" s="24">
        <f>ROUND(G103*L103,P4)</f>
        <v>0</v>
      </c>
      <c r="N103" s="25" t="s">
        <v>164</v>
      </c>
      <c r="O103" s="32">
        <f>M103*AA103</f>
        <v>0</v>
      </c>
      <c r="P103" s="1">
        <v>3</v>
      </c>
      <c r="AA103" s="1">
        <f>IF(P103=1,$O$3,IF(P103=2,$O$4,$O$5))</f>
        <v>0</v>
      </c>
    </row>
    <row r="104">
      <c r="A104" s="1" t="s">
        <v>165</v>
      </c>
      <c r="E104" s="27" t="s">
        <v>166</v>
      </c>
    </row>
    <row r="105" ht="51">
      <c r="A105" s="1" t="s">
        <v>167</v>
      </c>
      <c r="E105" s="33" t="s">
        <v>2064</v>
      </c>
    </row>
    <row r="106" ht="153">
      <c r="A106" s="1" t="s">
        <v>168</v>
      </c>
      <c r="E106" s="27" t="s">
        <v>169</v>
      </c>
    </row>
    <row r="107" ht="25.5">
      <c r="A107" s="1" t="s">
        <v>159</v>
      </c>
      <c r="B107" s="1">
        <v>24</v>
      </c>
      <c r="C107" s="26" t="s">
        <v>721</v>
      </c>
      <c r="D107" t="s">
        <v>722</v>
      </c>
      <c r="E107" s="27" t="s">
        <v>723</v>
      </c>
      <c r="F107" s="28" t="s">
        <v>163</v>
      </c>
      <c r="G107" s="29">
        <v>52.325000000000003</v>
      </c>
      <c r="H107" s="28">
        <v>0</v>
      </c>
      <c r="I107" s="30">
        <f>ROUND(G107*H107,P4)</f>
        <v>0</v>
      </c>
      <c r="L107" s="31">
        <v>0</v>
      </c>
      <c r="M107" s="24">
        <f>ROUND(G107*L107,P4)</f>
        <v>0</v>
      </c>
      <c r="N107" s="25" t="s">
        <v>164</v>
      </c>
      <c r="O107" s="32">
        <f>M107*AA107</f>
        <v>0</v>
      </c>
      <c r="P107" s="1">
        <v>3</v>
      </c>
      <c r="AA107" s="1">
        <f>IF(P107=1,$O$3,IF(P107=2,$O$4,$O$5))</f>
        <v>0</v>
      </c>
    </row>
    <row r="108">
      <c r="A108" s="1" t="s">
        <v>165</v>
      </c>
      <c r="E108" s="27" t="s">
        <v>166</v>
      </c>
    </row>
    <row r="109" ht="38.25">
      <c r="A109" s="1" t="s">
        <v>167</v>
      </c>
      <c r="E109" s="33" t="s">
        <v>2065</v>
      </c>
    </row>
    <row r="110" ht="153">
      <c r="A110" s="1" t="s">
        <v>168</v>
      </c>
      <c r="E110" s="27" t="s">
        <v>169</v>
      </c>
    </row>
    <row r="111" ht="25.5">
      <c r="A111" s="1" t="s">
        <v>159</v>
      </c>
      <c r="B111" s="1">
        <v>25</v>
      </c>
      <c r="C111" s="26" t="s">
        <v>1498</v>
      </c>
      <c r="D111" t="s">
        <v>1499</v>
      </c>
      <c r="E111" s="27" t="s">
        <v>1500</v>
      </c>
      <c r="F111" s="28" t="s">
        <v>163</v>
      </c>
      <c r="G111" s="29">
        <v>4</v>
      </c>
      <c r="H111" s="28">
        <v>0</v>
      </c>
      <c r="I111" s="30">
        <f>ROUND(G111*H111,P4)</f>
        <v>0</v>
      </c>
      <c r="L111" s="31">
        <v>0</v>
      </c>
      <c r="M111" s="24">
        <f>ROUND(G111*L111,P4)</f>
        <v>0</v>
      </c>
      <c r="N111" s="25" t="s">
        <v>164</v>
      </c>
      <c r="O111" s="32">
        <f>M111*AA111</f>
        <v>0</v>
      </c>
      <c r="P111" s="1">
        <v>3</v>
      </c>
      <c r="AA111" s="1">
        <f>IF(P111=1,$O$3,IF(P111=2,$O$4,$O$5))</f>
        <v>0</v>
      </c>
    </row>
    <row r="112">
      <c r="A112" s="1" t="s">
        <v>165</v>
      </c>
      <c r="E112" s="27" t="s">
        <v>166</v>
      </c>
    </row>
    <row r="113" ht="25.5">
      <c r="A113" s="1" t="s">
        <v>167</v>
      </c>
      <c r="E113" s="33" t="s">
        <v>2066</v>
      </c>
    </row>
    <row r="114" ht="153">
      <c r="A114" s="1" t="s">
        <v>168</v>
      </c>
      <c r="E114" s="27" t="s">
        <v>169</v>
      </c>
    </row>
    <row r="115" ht="25.5">
      <c r="A115" s="1" t="s">
        <v>159</v>
      </c>
      <c r="B115" s="1">
        <v>26</v>
      </c>
      <c r="C115" s="26" t="s">
        <v>1967</v>
      </c>
      <c r="D115" t="s">
        <v>1968</v>
      </c>
      <c r="E115" s="27" t="s">
        <v>1969</v>
      </c>
      <c r="F115" s="28" t="s">
        <v>163</v>
      </c>
      <c r="G115" s="29">
        <v>0.78000000000000003</v>
      </c>
      <c r="H115" s="28">
        <v>0</v>
      </c>
      <c r="I115" s="30">
        <f>ROUND(G115*H115,P4)</f>
        <v>0</v>
      </c>
      <c r="L115" s="31">
        <v>0</v>
      </c>
      <c r="M115" s="24">
        <f>ROUND(G115*L115,P4)</f>
        <v>0</v>
      </c>
      <c r="N115" s="25" t="s">
        <v>164</v>
      </c>
      <c r="O115" s="32">
        <f>M115*AA115</f>
        <v>0</v>
      </c>
      <c r="P115" s="1">
        <v>3</v>
      </c>
      <c r="AA115" s="1">
        <f>IF(P115=1,$O$3,IF(P115=2,$O$4,$O$5))</f>
        <v>0</v>
      </c>
    </row>
    <row r="116">
      <c r="A116" s="1" t="s">
        <v>165</v>
      </c>
      <c r="E116" s="27" t="s">
        <v>166</v>
      </c>
    </row>
    <row r="117" ht="25.5">
      <c r="A117" s="1" t="s">
        <v>167</v>
      </c>
      <c r="E117" s="33" t="s">
        <v>2067</v>
      </c>
    </row>
    <row r="118" ht="153">
      <c r="A118" s="1" t="s">
        <v>168</v>
      </c>
      <c r="E118" s="27" t="s">
        <v>169</v>
      </c>
    </row>
  </sheetData>
  <sheetProtection sheet="1" objects="1" scenarios="1" spinCount="100000" saltValue="kGD48cAqRA9s6/xkbYQeYbj+kbBfYcqzKcSvVNyJwTZ1CPmIeowGNdrBgfTtusKoMxVuM22Wrb9xLBnQtPhNzQ==" hashValue="3I/6Gp54fSsschUPfc5EreC+jETkFD6a+YnTCecsz4URq5qpEOl+Pho1VfKVdo4LIZfhQUieWuTs/oawkkSlr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58</v>
      </c>
      <c r="M3" s="20">
        <f>Rekapitulace!C33</f>
        <v>0</v>
      </c>
      <c r="N3" s="6" t="s">
        <v>3</v>
      </c>
      <c r="O3">
        <v>0</v>
      </c>
      <c r="P3">
        <v>2</v>
      </c>
    </row>
    <row r="4" ht="34.01575" customHeight="1">
      <c r="A4" s="16" t="s">
        <v>137</v>
      </c>
      <c r="B4" s="17" t="s">
        <v>138</v>
      </c>
      <c r="C4" s="18" t="s">
        <v>58</v>
      </c>
      <c r="D4" s="1"/>
      <c r="E4" s="17" t="s">
        <v>59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COUNTIFS(L8:L102,"=0",A8:A102,"P")+COUNTIFS(L8:L102,"",A8:A102,"P")+SUM(Q8:Q102)</f>
        <v>0</v>
      </c>
    </row>
    <row r="8">
      <c r="A8" s="1" t="s">
        <v>154</v>
      </c>
      <c r="C8" s="22" t="s">
        <v>2068</v>
      </c>
      <c r="E8" s="23" t="s">
        <v>69</v>
      </c>
      <c r="L8" s="24">
        <f>L9</f>
        <v>0</v>
      </c>
      <c r="M8" s="24">
        <f>M9</f>
        <v>0</v>
      </c>
      <c r="N8" s="25"/>
    </row>
    <row r="9">
      <c r="A9" s="1" t="s">
        <v>156</v>
      </c>
      <c r="C9" s="22" t="s">
        <v>332</v>
      </c>
      <c r="E9" s="23" t="s">
        <v>1478</v>
      </c>
      <c r="L9" s="24">
        <f>SUMIFS(L10:L101,A10:A101,"P")</f>
        <v>0</v>
      </c>
      <c r="M9" s="24">
        <f>SUMIFS(M10:M101,A10:A101,"P")</f>
        <v>0</v>
      </c>
      <c r="N9" s="25"/>
    </row>
    <row r="10" ht="25.5">
      <c r="A10" s="1" t="s">
        <v>159</v>
      </c>
      <c r="B10" s="1">
        <v>1</v>
      </c>
      <c r="C10" s="26" t="s">
        <v>2069</v>
      </c>
      <c r="D10" t="s">
        <v>157</v>
      </c>
      <c r="E10" s="27" t="s">
        <v>2070</v>
      </c>
      <c r="F10" s="28" t="s">
        <v>196</v>
      </c>
      <c r="G10" s="29">
        <v>14</v>
      </c>
      <c r="H10" s="28">
        <v>0</v>
      </c>
      <c r="I10" s="30">
        <f>ROUND(G10*H10,P4)</f>
        <v>0</v>
      </c>
      <c r="L10" s="31">
        <v>0</v>
      </c>
      <c r="M10" s="24">
        <f>ROUND(G10*L10,P4)</f>
        <v>0</v>
      </c>
      <c r="N10" s="25" t="s">
        <v>1067</v>
      </c>
      <c r="O10" s="32">
        <f>M10*AA10</f>
        <v>0</v>
      </c>
      <c r="P10" s="1">
        <v>3</v>
      </c>
      <c r="AA10" s="1">
        <f>IF(P10=1,$O$3,IF(P10=2,$O$4,$O$5))</f>
        <v>0</v>
      </c>
    </row>
    <row r="11">
      <c r="A11" s="1" t="s">
        <v>165</v>
      </c>
      <c r="E11" s="27" t="s">
        <v>2071</v>
      </c>
    </row>
    <row r="12">
      <c r="A12" s="1" t="s">
        <v>167</v>
      </c>
      <c r="E12" s="33" t="s">
        <v>2072</v>
      </c>
    </row>
    <row r="13">
      <c r="A13" s="1" t="s">
        <v>168</v>
      </c>
      <c r="E13" s="27" t="s">
        <v>189</v>
      </c>
    </row>
    <row r="14">
      <c r="A14" s="1" t="s">
        <v>159</v>
      </c>
      <c r="B14" s="1">
        <v>2</v>
      </c>
      <c r="C14" s="26" t="s">
        <v>2073</v>
      </c>
      <c r="D14" t="s">
        <v>157</v>
      </c>
      <c r="E14" s="27" t="s">
        <v>2074</v>
      </c>
      <c r="F14" s="28" t="s">
        <v>196</v>
      </c>
      <c r="G14" s="29">
        <v>14</v>
      </c>
      <c r="H14" s="28">
        <v>0</v>
      </c>
      <c r="I14" s="30">
        <f>ROUND(G14*H14,P4)</f>
        <v>0</v>
      </c>
      <c r="L14" s="31">
        <v>0</v>
      </c>
      <c r="M14" s="24">
        <f>ROUND(G14*L14,P4)</f>
        <v>0</v>
      </c>
      <c r="N14" s="25" t="s">
        <v>1067</v>
      </c>
      <c r="O14" s="32">
        <f>M14*AA14</f>
        <v>0</v>
      </c>
      <c r="P14" s="1">
        <v>3</v>
      </c>
      <c r="AA14" s="1">
        <f>IF(P14=1,$O$3,IF(P14=2,$O$4,$O$5))</f>
        <v>0</v>
      </c>
    </row>
    <row r="15">
      <c r="A15" s="1" t="s">
        <v>165</v>
      </c>
      <c r="E15" s="27" t="s">
        <v>2071</v>
      </c>
    </row>
    <row r="16">
      <c r="A16" s="1" t="s">
        <v>167</v>
      </c>
      <c r="E16" s="33" t="s">
        <v>2072</v>
      </c>
    </row>
    <row r="17">
      <c r="A17" s="1" t="s">
        <v>168</v>
      </c>
      <c r="E17" s="27" t="s">
        <v>189</v>
      </c>
    </row>
    <row r="18">
      <c r="A18" s="1" t="s">
        <v>159</v>
      </c>
      <c r="B18" s="1">
        <v>3</v>
      </c>
      <c r="C18" s="26" t="s">
        <v>2075</v>
      </c>
      <c r="D18" t="s">
        <v>157</v>
      </c>
      <c r="E18" s="27" t="s">
        <v>2076</v>
      </c>
      <c r="F18" s="28" t="s">
        <v>336</v>
      </c>
      <c r="G18" s="29">
        <v>182</v>
      </c>
      <c r="H18" s="28">
        <v>0</v>
      </c>
      <c r="I18" s="30">
        <f>ROUND(G18*H18,P4)</f>
        <v>0</v>
      </c>
      <c r="L18" s="31">
        <v>0</v>
      </c>
      <c r="M18" s="24">
        <f>ROUND(G18*L18,P4)</f>
        <v>0</v>
      </c>
      <c r="N18" s="25" t="s">
        <v>1067</v>
      </c>
      <c r="O18" s="32">
        <f>M18*AA18</f>
        <v>0</v>
      </c>
      <c r="P18" s="1">
        <v>3</v>
      </c>
      <c r="AA18" s="1">
        <f>IF(P18=1,$O$3,IF(P18=2,$O$4,$O$5))</f>
        <v>0</v>
      </c>
    </row>
    <row r="19">
      <c r="A19" s="1" t="s">
        <v>165</v>
      </c>
      <c r="E19" s="27" t="s">
        <v>2077</v>
      </c>
    </row>
    <row r="20">
      <c r="A20" s="1" t="s">
        <v>167</v>
      </c>
      <c r="E20" s="33" t="s">
        <v>2078</v>
      </c>
    </row>
    <row r="21">
      <c r="A21" s="1" t="s">
        <v>168</v>
      </c>
      <c r="E21" s="27" t="s">
        <v>189</v>
      </c>
    </row>
    <row r="22">
      <c r="A22" s="1" t="s">
        <v>159</v>
      </c>
      <c r="B22" s="1">
        <v>4</v>
      </c>
      <c r="C22" s="26" t="s">
        <v>2079</v>
      </c>
      <c r="D22" t="s">
        <v>157</v>
      </c>
      <c r="E22" s="27" t="s">
        <v>2080</v>
      </c>
      <c r="F22" s="28" t="s">
        <v>342</v>
      </c>
      <c r="G22" s="29">
        <v>0.68799999999999994</v>
      </c>
      <c r="H22" s="28">
        <v>0</v>
      </c>
      <c r="I22" s="30">
        <f>ROUND(G22*H22,P4)</f>
        <v>0</v>
      </c>
      <c r="L22" s="31">
        <v>0</v>
      </c>
      <c r="M22" s="24">
        <f>ROUND(G22*L22,P4)</f>
        <v>0</v>
      </c>
      <c r="N22" s="25" t="s">
        <v>1067</v>
      </c>
      <c r="O22" s="32">
        <f>M22*AA22</f>
        <v>0</v>
      </c>
      <c r="P22" s="1">
        <v>3</v>
      </c>
      <c r="AA22" s="1">
        <f>IF(P22=1,$O$3,IF(P22=2,$O$4,$O$5))</f>
        <v>0</v>
      </c>
    </row>
    <row r="23">
      <c r="A23" s="1" t="s">
        <v>165</v>
      </c>
      <c r="E23" s="27" t="s">
        <v>2071</v>
      </c>
    </row>
    <row r="24">
      <c r="A24" s="1" t="s">
        <v>167</v>
      </c>
      <c r="E24" s="33" t="s">
        <v>2081</v>
      </c>
    </row>
    <row r="25">
      <c r="A25" s="1" t="s">
        <v>168</v>
      </c>
      <c r="E25" s="27" t="s">
        <v>189</v>
      </c>
    </row>
    <row r="26">
      <c r="A26" s="1" t="s">
        <v>159</v>
      </c>
      <c r="B26" s="1">
        <v>5</v>
      </c>
      <c r="C26" s="26" t="s">
        <v>2082</v>
      </c>
      <c r="D26" t="s">
        <v>157</v>
      </c>
      <c r="E26" s="27" t="s">
        <v>2083</v>
      </c>
      <c r="F26" s="28" t="s">
        <v>342</v>
      </c>
      <c r="G26" s="29">
        <v>0.68799999999999994</v>
      </c>
      <c r="H26" s="28">
        <v>0</v>
      </c>
      <c r="I26" s="30">
        <f>ROUND(G26*H26,P4)</f>
        <v>0</v>
      </c>
      <c r="L26" s="31">
        <v>0</v>
      </c>
      <c r="M26" s="24">
        <f>ROUND(G26*L26,P4)</f>
        <v>0</v>
      </c>
      <c r="N26" s="25" t="s">
        <v>1067</v>
      </c>
      <c r="O26" s="32">
        <f>M26*AA26</f>
        <v>0</v>
      </c>
      <c r="P26" s="1">
        <v>3</v>
      </c>
      <c r="AA26" s="1">
        <f>IF(P26=1,$O$3,IF(P26=2,$O$4,$O$5))</f>
        <v>0</v>
      </c>
    </row>
    <row r="27">
      <c r="A27" s="1" t="s">
        <v>165</v>
      </c>
      <c r="E27" s="27" t="s">
        <v>2071</v>
      </c>
    </row>
    <row r="28">
      <c r="A28" s="1" t="s">
        <v>167</v>
      </c>
      <c r="E28" s="33" t="s">
        <v>2081</v>
      </c>
    </row>
    <row r="29">
      <c r="A29" s="1" t="s">
        <v>168</v>
      </c>
      <c r="E29" s="27" t="s">
        <v>189</v>
      </c>
    </row>
    <row r="30">
      <c r="A30" s="1" t="s">
        <v>159</v>
      </c>
      <c r="B30" s="1">
        <v>6</v>
      </c>
      <c r="C30" s="26" t="s">
        <v>2084</v>
      </c>
      <c r="D30" t="s">
        <v>157</v>
      </c>
      <c r="E30" s="27" t="s">
        <v>2085</v>
      </c>
      <c r="F30" s="28" t="s">
        <v>196</v>
      </c>
      <c r="G30" s="29">
        <v>2</v>
      </c>
      <c r="H30" s="28">
        <v>0</v>
      </c>
      <c r="I30" s="30">
        <f>ROUND(G30*H30,P4)</f>
        <v>0</v>
      </c>
      <c r="L30" s="31">
        <v>0</v>
      </c>
      <c r="M30" s="24">
        <f>ROUND(G30*L30,P4)</f>
        <v>0</v>
      </c>
      <c r="N30" s="25" t="s">
        <v>1067</v>
      </c>
      <c r="O30" s="32">
        <f>M30*AA30</f>
        <v>0</v>
      </c>
      <c r="P30" s="1">
        <v>3</v>
      </c>
      <c r="AA30" s="1">
        <f>IF(P30=1,$O$3,IF(P30=2,$O$4,$O$5))</f>
        <v>0</v>
      </c>
    </row>
    <row r="31">
      <c r="A31" s="1" t="s">
        <v>165</v>
      </c>
      <c r="E31" s="27" t="s">
        <v>2071</v>
      </c>
    </row>
    <row r="32">
      <c r="A32" s="1" t="s">
        <v>167</v>
      </c>
      <c r="E32" s="33" t="s">
        <v>2086</v>
      </c>
    </row>
    <row r="33">
      <c r="A33" s="1" t="s">
        <v>168</v>
      </c>
      <c r="E33" s="27" t="s">
        <v>189</v>
      </c>
    </row>
    <row r="34">
      <c r="A34" s="1" t="s">
        <v>159</v>
      </c>
      <c r="B34" s="1">
        <v>7</v>
      </c>
      <c r="C34" s="26" t="s">
        <v>2087</v>
      </c>
      <c r="D34" t="s">
        <v>157</v>
      </c>
      <c r="E34" s="27" t="s">
        <v>2088</v>
      </c>
      <c r="F34" s="28" t="s">
        <v>196</v>
      </c>
      <c r="G34" s="29">
        <v>2</v>
      </c>
      <c r="H34" s="28">
        <v>0</v>
      </c>
      <c r="I34" s="30">
        <f>ROUND(G34*H34,P4)</f>
        <v>0</v>
      </c>
      <c r="L34" s="31">
        <v>0</v>
      </c>
      <c r="M34" s="24">
        <f>ROUND(G34*L34,P4)</f>
        <v>0</v>
      </c>
      <c r="N34" s="25" t="s">
        <v>1067</v>
      </c>
      <c r="O34" s="32">
        <f>M34*AA34</f>
        <v>0</v>
      </c>
      <c r="P34" s="1">
        <v>3</v>
      </c>
      <c r="AA34" s="1">
        <f>IF(P34=1,$O$3,IF(P34=2,$O$4,$O$5))</f>
        <v>0</v>
      </c>
    </row>
    <row r="35">
      <c r="A35" s="1" t="s">
        <v>165</v>
      </c>
      <c r="E35" s="27" t="s">
        <v>2071</v>
      </c>
    </row>
    <row r="36">
      <c r="A36" s="1" t="s">
        <v>167</v>
      </c>
      <c r="E36" s="33" t="s">
        <v>2086</v>
      </c>
    </row>
    <row r="37">
      <c r="A37" s="1" t="s">
        <v>168</v>
      </c>
      <c r="E37" s="27" t="s">
        <v>189</v>
      </c>
    </row>
    <row r="38">
      <c r="A38" s="1" t="s">
        <v>159</v>
      </c>
      <c r="B38" s="1">
        <v>8</v>
      </c>
      <c r="C38" s="26" t="s">
        <v>2089</v>
      </c>
      <c r="D38" t="s">
        <v>157</v>
      </c>
      <c r="E38" s="27" t="s">
        <v>2090</v>
      </c>
      <c r="F38" s="28" t="s">
        <v>336</v>
      </c>
      <c r="G38" s="29">
        <v>28</v>
      </c>
      <c r="H38" s="28">
        <v>0</v>
      </c>
      <c r="I38" s="30">
        <f>ROUND(G38*H38,P4)</f>
        <v>0</v>
      </c>
      <c r="L38" s="31">
        <v>0</v>
      </c>
      <c r="M38" s="24">
        <f>ROUND(G38*L38,P4)</f>
        <v>0</v>
      </c>
      <c r="N38" s="25" t="s">
        <v>1067</v>
      </c>
      <c r="O38" s="32">
        <f>M38*AA38</f>
        <v>0</v>
      </c>
      <c r="P38" s="1">
        <v>3</v>
      </c>
      <c r="AA38" s="1">
        <f>IF(P38=1,$O$3,IF(P38=2,$O$4,$O$5))</f>
        <v>0</v>
      </c>
    </row>
    <row r="39">
      <c r="A39" s="1" t="s">
        <v>165</v>
      </c>
      <c r="E39" s="27" t="s">
        <v>2077</v>
      </c>
    </row>
    <row r="40">
      <c r="A40" s="1" t="s">
        <v>167</v>
      </c>
      <c r="E40" s="33" t="s">
        <v>2091</v>
      </c>
    </row>
    <row r="41">
      <c r="A41" s="1" t="s">
        <v>168</v>
      </c>
      <c r="E41" s="27" t="s">
        <v>189</v>
      </c>
    </row>
    <row r="42">
      <c r="A42" s="1" t="s">
        <v>159</v>
      </c>
      <c r="B42" s="1">
        <v>9</v>
      </c>
      <c r="C42" s="26" t="s">
        <v>2092</v>
      </c>
      <c r="D42" t="s">
        <v>157</v>
      </c>
      <c r="E42" s="27" t="s">
        <v>2093</v>
      </c>
      <c r="F42" s="28" t="s">
        <v>196</v>
      </c>
      <c r="G42" s="29">
        <v>2</v>
      </c>
      <c r="H42" s="28">
        <v>0</v>
      </c>
      <c r="I42" s="30">
        <f>ROUND(G42*H42,P4)</f>
        <v>0</v>
      </c>
      <c r="L42" s="31">
        <v>0</v>
      </c>
      <c r="M42" s="24">
        <f>ROUND(G42*L42,P4)</f>
        <v>0</v>
      </c>
      <c r="N42" s="25" t="s">
        <v>1067</v>
      </c>
      <c r="O42" s="32">
        <f>M42*AA42</f>
        <v>0</v>
      </c>
      <c r="P42" s="1">
        <v>3</v>
      </c>
      <c r="AA42" s="1">
        <f>IF(P42=1,$O$3,IF(P42=2,$O$4,$O$5))</f>
        <v>0</v>
      </c>
    </row>
    <row r="43">
      <c r="A43" s="1" t="s">
        <v>165</v>
      </c>
      <c r="E43" s="27" t="s">
        <v>2071</v>
      </c>
    </row>
    <row r="44">
      <c r="A44" s="1" t="s">
        <v>167</v>
      </c>
      <c r="E44" s="33" t="s">
        <v>2094</v>
      </c>
    </row>
    <row r="45">
      <c r="A45" s="1" t="s">
        <v>168</v>
      </c>
      <c r="E45" s="27" t="s">
        <v>189</v>
      </c>
    </row>
    <row r="46">
      <c r="A46" s="1" t="s">
        <v>159</v>
      </c>
      <c r="B46" s="1">
        <v>10</v>
      </c>
      <c r="C46" s="26" t="s">
        <v>2095</v>
      </c>
      <c r="D46" t="s">
        <v>157</v>
      </c>
      <c r="E46" s="27" t="s">
        <v>2096</v>
      </c>
      <c r="F46" s="28" t="s">
        <v>196</v>
      </c>
      <c r="G46" s="29">
        <v>2</v>
      </c>
      <c r="H46" s="28">
        <v>0</v>
      </c>
      <c r="I46" s="30">
        <f>ROUND(G46*H46,P4)</f>
        <v>0</v>
      </c>
      <c r="L46" s="31">
        <v>0</v>
      </c>
      <c r="M46" s="24">
        <f>ROUND(G46*L46,P4)</f>
        <v>0</v>
      </c>
      <c r="N46" s="25" t="s">
        <v>1067</v>
      </c>
      <c r="O46" s="32">
        <f>M46*AA46</f>
        <v>0</v>
      </c>
      <c r="P46" s="1">
        <v>3</v>
      </c>
      <c r="AA46" s="1">
        <f>IF(P46=1,$O$3,IF(P46=2,$O$4,$O$5))</f>
        <v>0</v>
      </c>
    </row>
    <row r="47">
      <c r="A47" s="1" t="s">
        <v>165</v>
      </c>
      <c r="E47" s="27" t="s">
        <v>2071</v>
      </c>
    </row>
    <row r="48">
      <c r="A48" s="1" t="s">
        <v>167</v>
      </c>
      <c r="E48" s="33" t="s">
        <v>2094</v>
      </c>
    </row>
    <row r="49">
      <c r="A49" s="1" t="s">
        <v>168</v>
      </c>
      <c r="E49" s="27" t="s">
        <v>189</v>
      </c>
    </row>
    <row r="50">
      <c r="A50" s="1" t="s">
        <v>159</v>
      </c>
      <c r="B50" s="1">
        <v>11</v>
      </c>
      <c r="C50" s="26" t="s">
        <v>2097</v>
      </c>
      <c r="D50" t="s">
        <v>157</v>
      </c>
      <c r="E50" s="27" t="s">
        <v>2098</v>
      </c>
      <c r="F50" s="28" t="s">
        <v>336</v>
      </c>
      <c r="G50" s="29">
        <v>14</v>
      </c>
      <c r="H50" s="28">
        <v>0</v>
      </c>
      <c r="I50" s="30">
        <f>ROUND(G50*H50,P4)</f>
        <v>0</v>
      </c>
      <c r="L50" s="31">
        <v>0</v>
      </c>
      <c r="M50" s="24">
        <f>ROUND(G50*L50,P4)</f>
        <v>0</v>
      </c>
      <c r="N50" s="25" t="s">
        <v>1067</v>
      </c>
      <c r="O50" s="32">
        <f>M50*AA50</f>
        <v>0</v>
      </c>
      <c r="P50" s="1">
        <v>3</v>
      </c>
      <c r="AA50" s="1">
        <f>IF(P50=1,$O$3,IF(P50=2,$O$4,$O$5))</f>
        <v>0</v>
      </c>
    </row>
    <row r="51">
      <c r="A51" s="1" t="s">
        <v>165</v>
      </c>
      <c r="E51" s="27" t="s">
        <v>2077</v>
      </c>
    </row>
    <row r="52">
      <c r="A52" s="1" t="s">
        <v>167</v>
      </c>
      <c r="E52" s="33" t="s">
        <v>2099</v>
      </c>
    </row>
    <row r="53">
      <c r="A53" s="1" t="s">
        <v>168</v>
      </c>
      <c r="E53" s="27" t="s">
        <v>189</v>
      </c>
    </row>
    <row r="54">
      <c r="A54" s="1" t="s">
        <v>159</v>
      </c>
      <c r="B54" s="1">
        <v>12</v>
      </c>
      <c r="C54" s="26" t="s">
        <v>2100</v>
      </c>
      <c r="D54" t="s">
        <v>157</v>
      </c>
      <c r="E54" s="27" t="s">
        <v>2101</v>
      </c>
      <c r="F54" s="28" t="s">
        <v>196</v>
      </c>
      <c r="G54" s="29">
        <v>1</v>
      </c>
      <c r="H54" s="28">
        <v>0</v>
      </c>
      <c r="I54" s="30">
        <f>ROUND(G54*H54,P4)</f>
        <v>0</v>
      </c>
      <c r="L54" s="31">
        <v>0</v>
      </c>
      <c r="M54" s="24">
        <f>ROUND(G54*L54,P4)</f>
        <v>0</v>
      </c>
      <c r="N54" s="25" t="s">
        <v>1067</v>
      </c>
      <c r="O54" s="32">
        <f>M54*AA54</f>
        <v>0</v>
      </c>
      <c r="P54" s="1">
        <v>3</v>
      </c>
      <c r="AA54" s="1">
        <f>IF(P54=1,$O$3,IF(P54=2,$O$4,$O$5))</f>
        <v>0</v>
      </c>
    </row>
    <row r="55">
      <c r="A55" s="1" t="s">
        <v>165</v>
      </c>
      <c r="E55" s="27" t="s">
        <v>2071</v>
      </c>
    </row>
    <row r="56">
      <c r="A56" s="1" t="s">
        <v>167</v>
      </c>
      <c r="E56" s="33" t="s">
        <v>2102</v>
      </c>
    </row>
    <row r="57">
      <c r="A57" s="1" t="s">
        <v>168</v>
      </c>
      <c r="E57" s="27" t="s">
        <v>189</v>
      </c>
    </row>
    <row r="58">
      <c r="A58" s="1" t="s">
        <v>159</v>
      </c>
      <c r="B58" s="1">
        <v>13</v>
      </c>
      <c r="C58" s="26" t="s">
        <v>2103</v>
      </c>
      <c r="D58" t="s">
        <v>157</v>
      </c>
      <c r="E58" s="27" t="s">
        <v>2104</v>
      </c>
      <c r="F58" s="28" t="s">
        <v>196</v>
      </c>
      <c r="G58" s="29">
        <v>1</v>
      </c>
      <c r="H58" s="28">
        <v>0</v>
      </c>
      <c r="I58" s="30">
        <f>ROUND(G58*H58,P4)</f>
        <v>0</v>
      </c>
      <c r="L58" s="31">
        <v>0</v>
      </c>
      <c r="M58" s="24">
        <f>ROUND(G58*L58,P4)</f>
        <v>0</v>
      </c>
      <c r="N58" s="25" t="s">
        <v>1067</v>
      </c>
      <c r="O58" s="32">
        <f>M58*AA58</f>
        <v>0</v>
      </c>
      <c r="P58" s="1">
        <v>3</v>
      </c>
      <c r="AA58" s="1">
        <f>IF(P58=1,$O$3,IF(P58=2,$O$4,$O$5))</f>
        <v>0</v>
      </c>
    </row>
    <row r="59">
      <c r="A59" s="1" t="s">
        <v>165</v>
      </c>
      <c r="E59" s="27" t="s">
        <v>2071</v>
      </c>
    </row>
    <row r="60">
      <c r="A60" s="1" t="s">
        <v>167</v>
      </c>
      <c r="E60" s="33" t="s">
        <v>2102</v>
      </c>
    </row>
    <row r="61">
      <c r="A61" s="1" t="s">
        <v>168</v>
      </c>
      <c r="E61" s="27" t="s">
        <v>189</v>
      </c>
    </row>
    <row r="62">
      <c r="A62" s="1" t="s">
        <v>159</v>
      </c>
      <c r="B62" s="1">
        <v>14</v>
      </c>
      <c r="C62" s="26" t="s">
        <v>2105</v>
      </c>
      <c r="D62" t="s">
        <v>157</v>
      </c>
      <c r="E62" s="27" t="s">
        <v>2106</v>
      </c>
      <c r="F62" s="28" t="s">
        <v>336</v>
      </c>
      <c r="G62" s="29">
        <v>14</v>
      </c>
      <c r="H62" s="28">
        <v>0</v>
      </c>
      <c r="I62" s="30">
        <f>ROUND(G62*H62,P4)</f>
        <v>0</v>
      </c>
      <c r="L62" s="31">
        <v>0</v>
      </c>
      <c r="M62" s="24">
        <f>ROUND(G62*L62,P4)</f>
        <v>0</v>
      </c>
      <c r="N62" s="25" t="s">
        <v>1067</v>
      </c>
      <c r="O62" s="32">
        <f>M62*AA62</f>
        <v>0</v>
      </c>
      <c r="P62" s="1">
        <v>3</v>
      </c>
      <c r="AA62" s="1">
        <f>IF(P62=1,$O$3,IF(P62=2,$O$4,$O$5))</f>
        <v>0</v>
      </c>
    </row>
    <row r="63">
      <c r="A63" s="1" t="s">
        <v>165</v>
      </c>
      <c r="E63" s="27" t="s">
        <v>2077</v>
      </c>
    </row>
    <row r="64">
      <c r="A64" s="1" t="s">
        <v>167</v>
      </c>
      <c r="E64" s="33" t="s">
        <v>2107</v>
      </c>
    </row>
    <row r="65">
      <c r="A65" s="1" t="s">
        <v>168</v>
      </c>
      <c r="E65" s="27" t="s">
        <v>189</v>
      </c>
    </row>
    <row r="66">
      <c r="A66" s="1" t="s">
        <v>159</v>
      </c>
      <c r="B66" s="1">
        <v>15</v>
      </c>
      <c r="C66" s="26" t="s">
        <v>2108</v>
      </c>
      <c r="D66" t="s">
        <v>157</v>
      </c>
      <c r="E66" s="27" t="s">
        <v>2109</v>
      </c>
      <c r="F66" s="28" t="s">
        <v>196</v>
      </c>
      <c r="G66" s="29">
        <v>2</v>
      </c>
      <c r="H66" s="28">
        <v>0</v>
      </c>
      <c r="I66" s="30">
        <f>ROUND(G66*H66,P4)</f>
        <v>0</v>
      </c>
      <c r="L66" s="31">
        <v>0</v>
      </c>
      <c r="M66" s="24">
        <f>ROUND(G66*L66,P4)</f>
        <v>0</v>
      </c>
      <c r="N66" s="25" t="s">
        <v>1067</v>
      </c>
      <c r="O66" s="32">
        <f>M66*AA66</f>
        <v>0</v>
      </c>
      <c r="P66" s="1">
        <v>3</v>
      </c>
      <c r="AA66" s="1">
        <f>IF(P66=1,$O$3,IF(P66=2,$O$4,$O$5))</f>
        <v>0</v>
      </c>
    </row>
    <row r="67">
      <c r="A67" s="1" t="s">
        <v>165</v>
      </c>
      <c r="E67" s="27" t="s">
        <v>2071</v>
      </c>
    </row>
    <row r="68">
      <c r="A68" s="1" t="s">
        <v>167</v>
      </c>
      <c r="E68" s="33" t="s">
        <v>2110</v>
      </c>
    </row>
    <row r="69">
      <c r="A69" s="1" t="s">
        <v>168</v>
      </c>
      <c r="E69" s="27" t="s">
        <v>189</v>
      </c>
    </row>
    <row r="70">
      <c r="A70" s="1" t="s">
        <v>159</v>
      </c>
      <c r="B70" s="1">
        <v>16</v>
      </c>
      <c r="C70" s="26" t="s">
        <v>2111</v>
      </c>
      <c r="D70" t="s">
        <v>157</v>
      </c>
      <c r="E70" s="27" t="s">
        <v>2112</v>
      </c>
      <c r="F70" s="28" t="s">
        <v>196</v>
      </c>
      <c r="G70" s="29">
        <v>2</v>
      </c>
      <c r="H70" s="28">
        <v>0</v>
      </c>
      <c r="I70" s="30">
        <f>ROUND(G70*H70,P4)</f>
        <v>0</v>
      </c>
      <c r="L70" s="31">
        <v>0</v>
      </c>
      <c r="M70" s="24">
        <f>ROUND(G70*L70,P4)</f>
        <v>0</v>
      </c>
      <c r="N70" s="25" t="s">
        <v>1067</v>
      </c>
      <c r="O70" s="32">
        <f>M70*AA70</f>
        <v>0</v>
      </c>
      <c r="P70" s="1">
        <v>3</v>
      </c>
      <c r="AA70" s="1">
        <f>IF(P70=1,$O$3,IF(P70=2,$O$4,$O$5))</f>
        <v>0</v>
      </c>
    </row>
    <row r="71">
      <c r="A71" s="1" t="s">
        <v>165</v>
      </c>
      <c r="E71" s="27" t="s">
        <v>2071</v>
      </c>
    </row>
    <row r="72">
      <c r="A72" s="1" t="s">
        <v>167</v>
      </c>
      <c r="E72" s="33" t="s">
        <v>2110</v>
      </c>
    </row>
    <row r="73">
      <c r="A73" s="1" t="s">
        <v>168</v>
      </c>
      <c r="E73" s="27" t="s">
        <v>189</v>
      </c>
    </row>
    <row r="74">
      <c r="A74" s="1" t="s">
        <v>159</v>
      </c>
      <c r="B74" s="1">
        <v>17</v>
      </c>
      <c r="C74" s="26" t="s">
        <v>2113</v>
      </c>
      <c r="D74" t="s">
        <v>157</v>
      </c>
      <c r="E74" s="27" t="s">
        <v>2114</v>
      </c>
      <c r="F74" s="28" t="s">
        <v>336</v>
      </c>
      <c r="G74" s="29">
        <v>14</v>
      </c>
      <c r="H74" s="28">
        <v>0</v>
      </c>
      <c r="I74" s="30">
        <f>ROUND(G74*H74,P4)</f>
        <v>0</v>
      </c>
      <c r="L74" s="31">
        <v>0</v>
      </c>
      <c r="M74" s="24">
        <f>ROUND(G74*L74,P4)</f>
        <v>0</v>
      </c>
      <c r="N74" s="25" t="s">
        <v>1067</v>
      </c>
      <c r="O74" s="32">
        <f>M74*AA74</f>
        <v>0</v>
      </c>
      <c r="P74" s="1">
        <v>3</v>
      </c>
      <c r="AA74" s="1">
        <f>IF(P74=1,$O$3,IF(P74=2,$O$4,$O$5))</f>
        <v>0</v>
      </c>
    </row>
    <row r="75">
      <c r="A75" s="1" t="s">
        <v>165</v>
      </c>
      <c r="E75" s="27" t="s">
        <v>2077</v>
      </c>
    </row>
    <row r="76">
      <c r="A76" s="1" t="s">
        <v>167</v>
      </c>
      <c r="E76" s="33" t="s">
        <v>2099</v>
      </c>
    </row>
    <row r="77">
      <c r="A77" s="1" t="s">
        <v>168</v>
      </c>
      <c r="E77" s="27" t="s">
        <v>189</v>
      </c>
    </row>
    <row r="78">
      <c r="A78" s="1" t="s">
        <v>159</v>
      </c>
      <c r="B78" s="1">
        <v>18</v>
      </c>
      <c r="C78" s="26" t="s">
        <v>2115</v>
      </c>
      <c r="D78" t="s">
        <v>157</v>
      </c>
      <c r="E78" s="27" t="s">
        <v>2116</v>
      </c>
      <c r="F78" s="28" t="s">
        <v>196</v>
      </c>
      <c r="G78" s="29">
        <v>16</v>
      </c>
      <c r="H78" s="28">
        <v>0</v>
      </c>
      <c r="I78" s="30">
        <f>ROUND(G78*H78,P4)</f>
        <v>0</v>
      </c>
      <c r="L78" s="31">
        <v>0</v>
      </c>
      <c r="M78" s="24">
        <f>ROUND(G78*L78,P4)</f>
        <v>0</v>
      </c>
      <c r="N78" s="25" t="s">
        <v>1067</v>
      </c>
      <c r="O78" s="32">
        <f>M78*AA78</f>
        <v>0</v>
      </c>
      <c r="P78" s="1">
        <v>3</v>
      </c>
      <c r="AA78" s="1">
        <f>IF(P78=1,$O$3,IF(P78=2,$O$4,$O$5))</f>
        <v>0</v>
      </c>
    </row>
    <row r="79">
      <c r="A79" s="1" t="s">
        <v>165</v>
      </c>
      <c r="E79" s="27" t="s">
        <v>2071</v>
      </c>
    </row>
    <row r="80">
      <c r="A80" s="1" t="s">
        <v>167</v>
      </c>
      <c r="E80" s="33" t="s">
        <v>2117</v>
      </c>
    </row>
    <row r="81">
      <c r="A81" s="1" t="s">
        <v>168</v>
      </c>
      <c r="E81" s="27" t="s">
        <v>189</v>
      </c>
    </row>
    <row r="82">
      <c r="A82" s="1" t="s">
        <v>159</v>
      </c>
      <c r="B82" s="1">
        <v>19</v>
      </c>
      <c r="C82" s="26" t="s">
        <v>2118</v>
      </c>
      <c r="D82" t="s">
        <v>157</v>
      </c>
      <c r="E82" s="27" t="s">
        <v>2119</v>
      </c>
      <c r="F82" s="28" t="s">
        <v>196</v>
      </c>
      <c r="G82" s="29">
        <v>16</v>
      </c>
      <c r="H82" s="28">
        <v>0</v>
      </c>
      <c r="I82" s="30">
        <f>ROUND(G82*H82,P4)</f>
        <v>0</v>
      </c>
      <c r="L82" s="31">
        <v>0</v>
      </c>
      <c r="M82" s="24">
        <f>ROUND(G82*L82,P4)</f>
        <v>0</v>
      </c>
      <c r="N82" s="25" t="s">
        <v>1067</v>
      </c>
      <c r="O82" s="32">
        <f>M82*AA82</f>
        <v>0</v>
      </c>
      <c r="P82" s="1">
        <v>3</v>
      </c>
      <c r="AA82" s="1">
        <f>IF(P82=1,$O$3,IF(P82=2,$O$4,$O$5))</f>
        <v>0</v>
      </c>
    </row>
    <row r="83">
      <c r="A83" s="1" t="s">
        <v>165</v>
      </c>
      <c r="E83" s="27" t="s">
        <v>2071</v>
      </c>
    </row>
    <row r="84">
      <c r="A84" s="1" t="s">
        <v>167</v>
      </c>
      <c r="E84" s="33" t="s">
        <v>2117</v>
      </c>
    </row>
    <row r="85">
      <c r="A85" s="1" t="s">
        <v>168</v>
      </c>
      <c r="E85" s="27" t="s">
        <v>189</v>
      </c>
    </row>
    <row r="86">
      <c r="A86" s="1" t="s">
        <v>159</v>
      </c>
      <c r="B86" s="1">
        <v>20</v>
      </c>
      <c r="C86" s="26" t="s">
        <v>2120</v>
      </c>
      <c r="D86" t="s">
        <v>157</v>
      </c>
      <c r="E86" s="27" t="s">
        <v>2121</v>
      </c>
      <c r="F86" s="28" t="s">
        <v>336</v>
      </c>
      <c r="G86" s="29">
        <v>112</v>
      </c>
      <c r="H86" s="28">
        <v>0</v>
      </c>
      <c r="I86" s="30">
        <f>ROUND(G86*H86,P4)</f>
        <v>0</v>
      </c>
      <c r="L86" s="31">
        <v>0</v>
      </c>
      <c r="M86" s="24">
        <f>ROUND(G86*L86,P4)</f>
        <v>0</v>
      </c>
      <c r="N86" s="25" t="s">
        <v>1067</v>
      </c>
      <c r="O86" s="32">
        <f>M86*AA86</f>
        <v>0</v>
      </c>
      <c r="P86" s="1">
        <v>3</v>
      </c>
      <c r="AA86" s="1">
        <f>IF(P86=1,$O$3,IF(P86=2,$O$4,$O$5))</f>
        <v>0</v>
      </c>
    </row>
    <row r="87">
      <c r="A87" s="1" t="s">
        <v>165</v>
      </c>
      <c r="E87" s="27" t="s">
        <v>2077</v>
      </c>
    </row>
    <row r="88">
      <c r="A88" s="1" t="s">
        <v>167</v>
      </c>
      <c r="E88" s="33" t="s">
        <v>2122</v>
      </c>
    </row>
    <row r="89">
      <c r="A89" s="1" t="s">
        <v>168</v>
      </c>
      <c r="E89" s="27" t="s">
        <v>189</v>
      </c>
    </row>
    <row r="90">
      <c r="A90" s="1" t="s">
        <v>159</v>
      </c>
      <c r="B90" s="1">
        <v>21</v>
      </c>
      <c r="C90" s="26" t="s">
        <v>2123</v>
      </c>
      <c r="D90" t="s">
        <v>157</v>
      </c>
      <c r="E90" s="27" t="s">
        <v>2124</v>
      </c>
      <c r="F90" s="28" t="s">
        <v>342</v>
      </c>
      <c r="G90" s="29">
        <v>36</v>
      </c>
      <c r="H90" s="28">
        <v>0</v>
      </c>
      <c r="I90" s="30">
        <f>ROUND(G90*H90,P4)</f>
        <v>0</v>
      </c>
      <c r="L90" s="31">
        <v>0</v>
      </c>
      <c r="M90" s="24">
        <f>ROUND(G90*L90,P4)</f>
        <v>0</v>
      </c>
      <c r="N90" s="25" t="s">
        <v>1067</v>
      </c>
      <c r="O90" s="32">
        <f>M90*AA90</f>
        <v>0</v>
      </c>
      <c r="P90" s="1">
        <v>3</v>
      </c>
      <c r="AA90" s="1">
        <f>IF(P90=1,$O$3,IF(P90=2,$O$4,$O$5))</f>
        <v>0</v>
      </c>
    </row>
    <row r="91">
      <c r="A91" s="1" t="s">
        <v>165</v>
      </c>
      <c r="E91" s="27" t="s">
        <v>2125</v>
      </c>
    </row>
    <row r="92">
      <c r="A92" s="1" t="s">
        <v>167</v>
      </c>
      <c r="E92" s="33" t="s">
        <v>2126</v>
      </c>
    </row>
    <row r="93">
      <c r="A93" s="1" t="s">
        <v>168</v>
      </c>
      <c r="E93" s="27" t="s">
        <v>189</v>
      </c>
    </row>
    <row r="94">
      <c r="A94" s="1" t="s">
        <v>159</v>
      </c>
      <c r="B94" s="1">
        <v>22</v>
      </c>
      <c r="C94" s="26" t="s">
        <v>2127</v>
      </c>
      <c r="D94" t="s">
        <v>157</v>
      </c>
      <c r="E94" s="27" t="s">
        <v>2128</v>
      </c>
      <c r="F94" s="28" t="s">
        <v>342</v>
      </c>
      <c r="G94" s="29">
        <v>40</v>
      </c>
      <c r="H94" s="28">
        <v>0</v>
      </c>
      <c r="I94" s="30">
        <f>ROUND(G94*H94,P4)</f>
        <v>0</v>
      </c>
      <c r="L94" s="31">
        <v>0</v>
      </c>
      <c r="M94" s="24">
        <f>ROUND(G94*L94,P4)</f>
        <v>0</v>
      </c>
      <c r="N94" s="25" t="s">
        <v>1067</v>
      </c>
      <c r="O94" s="32">
        <f>M94*AA94</f>
        <v>0</v>
      </c>
      <c r="P94" s="1">
        <v>3</v>
      </c>
      <c r="AA94" s="1">
        <f>IF(P94=1,$O$3,IF(P94=2,$O$4,$O$5))</f>
        <v>0</v>
      </c>
    </row>
    <row r="95">
      <c r="A95" s="1" t="s">
        <v>165</v>
      </c>
      <c r="E95" s="27" t="s">
        <v>2129</v>
      </c>
    </row>
    <row r="96">
      <c r="A96" s="1" t="s">
        <v>167</v>
      </c>
      <c r="E96" s="33" t="s">
        <v>2130</v>
      </c>
    </row>
    <row r="97">
      <c r="A97" s="1" t="s">
        <v>168</v>
      </c>
      <c r="E97" s="27" t="s">
        <v>189</v>
      </c>
    </row>
    <row r="98">
      <c r="A98" s="1" t="s">
        <v>159</v>
      </c>
      <c r="B98" s="1">
        <v>23</v>
      </c>
      <c r="C98" s="26" t="s">
        <v>2131</v>
      </c>
      <c r="D98" t="s">
        <v>157</v>
      </c>
      <c r="E98" s="27" t="s">
        <v>2132</v>
      </c>
      <c r="F98" s="28" t="s">
        <v>342</v>
      </c>
      <c r="G98" s="29">
        <v>160</v>
      </c>
      <c r="H98" s="28">
        <v>0</v>
      </c>
      <c r="I98" s="30">
        <f>ROUND(G98*H98,P4)</f>
        <v>0</v>
      </c>
      <c r="L98" s="31">
        <v>0</v>
      </c>
      <c r="M98" s="24">
        <f>ROUND(G98*L98,P4)</f>
        <v>0</v>
      </c>
      <c r="N98" s="25" t="s">
        <v>1067</v>
      </c>
      <c r="O98" s="32">
        <f>M98*AA98</f>
        <v>0</v>
      </c>
      <c r="P98" s="1">
        <v>3</v>
      </c>
      <c r="AA98" s="1">
        <f>IF(P98=1,$O$3,IF(P98=2,$O$4,$O$5))</f>
        <v>0</v>
      </c>
    </row>
    <row r="99">
      <c r="A99" s="1" t="s">
        <v>165</v>
      </c>
      <c r="E99" s="27" t="s">
        <v>2133</v>
      </c>
    </row>
    <row r="100" ht="25.5">
      <c r="A100" s="1" t="s">
        <v>167</v>
      </c>
      <c r="E100" s="33" t="s">
        <v>2134</v>
      </c>
    </row>
    <row r="101">
      <c r="A101" s="1" t="s">
        <v>168</v>
      </c>
      <c r="E101" s="27" t="s">
        <v>189</v>
      </c>
    </row>
  </sheetData>
  <sheetProtection sheet="1" objects="1" scenarios="1" spinCount="100000" saltValue="mxmohVqNwhXj/rSs/0YCv4mG1F0tLuteOVvRafnbdO2amayOJKptrcp6c31Zxr8UBnAZ/LkIhLODHewnAr/2aw==" hashValue="H5EdNxurSDp1z9HSua0ylYMQNsKrKDX6yMnigvbcP4+dk4y/OnWKemGyEnZv8Ca3sTq0R+L85ZgDK7zciXpqc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70</v>
      </c>
      <c r="M3" s="20">
        <f>Rekapitulace!C39</f>
        <v>0</v>
      </c>
      <c r="N3" s="6" t="s">
        <v>3</v>
      </c>
      <c r="O3">
        <v>0</v>
      </c>
      <c r="P3">
        <v>2</v>
      </c>
    </row>
    <row r="4" ht="34.01575" customHeight="1">
      <c r="A4" s="16" t="s">
        <v>137</v>
      </c>
      <c r="B4" s="17" t="s">
        <v>138</v>
      </c>
      <c r="C4" s="18" t="s">
        <v>70</v>
      </c>
      <c r="D4" s="1"/>
      <c r="E4" s="17" t="s">
        <v>71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COUNTIFS(L8:L150,"=0",A8:A150,"P")+COUNTIFS(L8:L150,"",A8:A150,"P")+SUM(Q8:Q150)</f>
        <v>0</v>
      </c>
    </row>
    <row r="8" ht="25.5">
      <c r="A8" s="1" t="s">
        <v>154</v>
      </c>
      <c r="C8" s="22" t="s">
        <v>2135</v>
      </c>
      <c r="E8" s="23" t="s">
        <v>73</v>
      </c>
      <c r="L8" s="24">
        <f>L9+L34+L55+L88+L97</f>
        <v>0</v>
      </c>
      <c r="M8" s="24">
        <f>M9+M34+M55+M88+M97</f>
        <v>0</v>
      </c>
      <c r="N8" s="25"/>
    </row>
    <row r="9">
      <c r="A9" s="1" t="s">
        <v>156</v>
      </c>
      <c r="C9" s="22" t="s">
        <v>2136</v>
      </c>
      <c r="E9" s="23" t="s">
        <v>183</v>
      </c>
      <c r="L9" s="24">
        <f>SUMIFS(L10:L33,A10:A33,"P")</f>
        <v>0</v>
      </c>
      <c r="M9" s="24">
        <f>SUMIFS(M10:M33,A10:A33,"P")</f>
        <v>0</v>
      </c>
      <c r="N9" s="25"/>
    </row>
    <row r="10">
      <c r="A10" s="1" t="s">
        <v>159</v>
      </c>
      <c r="B10" s="1">
        <v>6</v>
      </c>
      <c r="C10" s="26" t="s">
        <v>2137</v>
      </c>
      <c r="D10" t="s">
        <v>157</v>
      </c>
      <c r="E10" s="27" t="s">
        <v>2138</v>
      </c>
      <c r="F10" s="28" t="s">
        <v>196</v>
      </c>
      <c r="G10" s="29">
        <v>5</v>
      </c>
      <c r="H10" s="28">
        <v>0</v>
      </c>
      <c r="I10" s="30">
        <f>ROUND(G10*H10,P4)</f>
        <v>0</v>
      </c>
      <c r="L10" s="31">
        <v>0</v>
      </c>
      <c r="M10" s="24">
        <f>ROUND(G10*L10,P4)</f>
        <v>0</v>
      </c>
      <c r="N10" s="25" t="s">
        <v>187</v>
      </c>
      <c r="O10" s="32">
        <f>M10*AA10</f>
        <v>0</v>
      </c>
      <c r="P10" s="1">
        <v>3</v>
      </c>
      <c r="AA10" s="1">
        <f>IF(P10=1,$O$3,IF(P10=2,$O$4,$O$5))</f>
        <v>0</v>
      </c>
    </row>
    <row r="11">
      <c r="A11" s="1" t="s">
        <v>165</v>
      </c>
      <c r="E11" s="27" t="s">
        <v>188</v>
      </c>
    </row>
    <row r="12" ht="25.5">
      <c r="A12" s="1" t="s">
        <v>167</v>
      </c>
      <c r="E12" s="33" t="s">
        <v>2139</v>
      </c>
    </row>
    <row r="13">
      <c r="A13" s="1" t="s">
        <v>168</v>
      </c>
      <c r="E13" s="27" t="s">
        <v>2140</v>
      </c>
    </row>
    <row r="14">
      <c r="A14" s="1" t="s">
        <v>159</v>
      </c>
      <c r="B14" s="1">
        <v>7</v>
      </c>
      <c r="C14" s="26" t="s">
        <v>2141</v>
      </c>
      <c r="D14" t="s">
        <v>157</v>
      </c>
      <c r="E14" s="27" t="s">
        <v>2142</v>
      </c>
      <c r="F14" s="28" t="s">
        <v>342</v>
      </c>
      <c r="G14" s="29">
        <v>400</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2143</v>
      </c>
    </row>
    <row r="17" ht="38.25">
      <c r="A17" s="1" t="s">
        <v>168</v>
      </c>
      <c r="E17" s="27" t="s">
        <v>2144</v>
      </c>
    </row>
    <row r="18">
      <c r="A18" s="1" t="s">
        <v>159</v>
      </c>
      <c r="B18" s="1">
        <v>8</v>
      </c>
      <c r="C18" s="26" t="s">
        <v>348</v>
      </c>
      <c r="D18" t="s">
        <v>157</v>
      </c>
      <c r="E18" s="27" t="s">
        <v>349</v>
      </c>
      <c r="F18" s="28" t="s">
        <v>186</v>
      </c>
      <c r="G18" s="29">
        <v>30.399999999999999</v>
      </c>
      <c r="H18" s="28">
        <v>0</v>
      </c>
      <c r="I18" s="30">
        <f>ROUND(G18*H18,P4)</f>
        <v>0</v>
      </c>
      <c r="L18" s="31">
        <v>0</v>
      </c>
      <c r="M18" s="24">
        <f>ROUND(G18*L18,P4)</f>
        <v>0</v>
      </c>
      <c r="N18" s="25" t="s">
        <v>187</v>
      </c>
      <c r="O18" s="32">
        <f>M18*AA18</f>
        <v>0</v>
      </c>
      <c r="P18" s="1">
        <v>3</v>
      </c>
      <c r="AA18" s="1">
        <f>IF(P18=1,$O$3,IF(P18=2,$O$4,$O$5))</f>
        <v>0</v>
      </c>
    </row>
    <row r="19">
      <c r="A19" s="1" t="s">
        <v>165</v>
      </c>
      <c r="E19" s="27" t="s">
        <v>188</v>
      </c>
    </row>
    <row r="20" ht="38.25">
      <c r="A20" s="1" t="s">
        <v>167</v>
      </c>
      <c r="E20" s="33" t="s">
        <v>2145</v>
      </c>
    </row>
    <row r="21" ht="318.75">
      <c r="A21" s="1" t="s">
        <v>168</v>
      </c>
      <c r="E21" s="27" t="s">
        <v>2146</v>
      </c>
    </row>
    <row r="22">
      <c r="A22" s="1" t="s">
        <v>159</v>
      </c>
      <c r="B22" s="1">
        <v>9</v>
      </c>
      <c r="C22" s="26" t="s">
        <v>190</v>
      </c>
      <c r="D22" t="s">
        <v>157</v>
      </c>
      <c r="E22" s="27" t="s">
        <v>191</v>
      </c>
      <c r="F22" s="28" t="s">
        <v>186</v>
      </c>
      <c r="G22" s="29">
        <v>4.7999999999999998</v>
      </c>
      <c r="H22" s="28">
        <v>0</v>
      </c>
      <c r="I22" s="30">
        <f>ROUND(G22*H22,P4)</f>
        <v>0</v>
      </c>
      <c r="L22" s="31">
        <v>0</v>
      </c>
      <c r="M22" s="24">
        <f>ROUND(G22*L22,P4)</f>
        <v>0</v>
      </c>
      <c r="N22" s="25" t="s">
        <v>187</v>
      </c>
      <c r="O22" s="32">
        <f>M22*AA22</f>
        <v>0</v>
      </c>
      <c r="P22" s="1">
        <v>3</v>
      </c>
      <c r="AA22" s="1">
        <f>IF(P22=1,$O$3,IF(P22=2,$O$4,$O$5))</f>
        <v>0</v>
      </c>
    </row>
    <row r="23">
      <c r="A23" s="1" t="s">
        <v>165</v>
      </c>
      <c r="E23" s="27" t="s">
        <v>188</v>
      </c>
    </row>
    <row r="24" ht="38.25">
      <c r="A24" s="1" t="s">
        <v>167</v>
      </c>
      <c r="E24" s="33" t="s">
        <v>2147</v>
      </c>
    </row>
    <row r="25" ht="229.5">
      <c r="A25" s="1" t="s">
        <v>168</v>
      </c>
      <c r="E25" s="27" t="s">
        <v>2148</v>
      </c>
    </row>
    <row r="26">
      <c r="A26" s="1" t="s">
        <v>159</v>
      </c>
      <c r="B26" s="1">
        <v>10</v>
      </c>
      <c r="C26" s="26" t="s">
        <v>2149</v>
      </c>
      <c r="D26" t="s">
        <v>157</v>
      </c>
      <c r="E26" s="27" t="s">
        <v>2150</v>
      </c>
      <c r="F26" s="28" t="s">
        <v>342</v>
      </c>
      <c r="G26" s="29">
        <v>200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2151</v>
      </c>
    </row>
    <row r="29" ht="38.25">
      <c r="A29" s="1" t="s">
        <v>168</v>
      </c>
      <c r="E29" s="27" t="s">
        <v>2152</v>
      </c>
    </row>
    <row r="30">
      <c r="A30" s="1" t="s">
        <v>159</v>
      </c>
      <c r="B30" s="1">
        <v>11</v>
      </c>
      <c r="C30" s="26" t="s">
        <v>2153</v>
      </c>
      <c r="D30" t="s">
        <v>157</v>
      </c>
      <c r="E30" s="27" t="s">
        <v>2154</v>
      </c>
      <c r="F30" s="28" t="s">
        <v>186</v>
      </c>
      <c r="G30" s="29">
        <v>27.5</v>
      </c>
      <c r="H30" s="28">
        <v>0</v>
      </c>
      <c r="I30" s="30">
        <f>ROUND(G30*H30,P4)</f>
        <v>0</v>
      </c>
      <c r="L30" s="31">
        <v>0</v>
      </c>
      <c r="M30" s="24">
        <f>ROUND(G30*L30,P4)</f>
        <v>0</v>
      </c>
      <c r="N30" s="25" t="s">
        <v>187</v>
      </c>
      <c r="O30" s="32">
        <f>M30*AA30</f>
        <v>0</v>
      </c>
      <c r="P30" s="1">
        <v>3</v>
      </c>
      <c r="AA30" s="1">
        <f>IF(P30=1,$O$3,IF(P30=2,$O$4,$O$5))</f>
        <v>0</v>
      </c>
    </row>
    <row r="31">
      <c r="A31" s="1" t="s">
        <v>165</v>
      </c>
      <c r="E31" s="27" t="s">
        <v>188</v>
      </c>
    </row>
    <row r="32" ht="38.25">
      <c r="A32" s="1" t="s">
        <v>167</v>
      </c>
      <c r="E32" s="33" t="s">
        <v>2155</v>
      </c>
    </row>
    <row r="33" ht="357">
      <c r="A33" s="1" t="s">
        <v>168</v>
      </c>
      <c r="E33" s="27" t="s">
        <v>2156</v>
      </c>
    </row>
    <row r="34">
      <c r="A34" s="1" t="s">
        <v>156</v>
      </c>
      <c r="C34" s="22" t="s">
        <v>2157</v>
      </c>
      <c r="E34" s="23" t="s">
        <v>2158</v>
      </c>
      <c r="L34" s="24">
        <f>SUMIFS(L35:L54,A35:A54,"P")</f>
        <v>0</v>
      </c>
      <c r="M34" s="24">
        <f>SUMIFS(M35:M54,A35:A54,"P")</f>
        <v>0</v>
      </c>
      <c r="N34" s="25"/>
    </row>
    <row r="35" ht="25.5">
      <c r="A35" s="1" t="s">
        <v>159</v>
      </c>
      <c r="B35" s="1">
        <v>1</v>
      </c>
      <c r="C35" s="26" t="s">
        <v>160</v>
      </c>
      <c r="D35" t="s">
        <v>161</v>
      </c>
      <c r="E35" s="27" t="s">
        <v>162</v>
      </c>
      <c r="F35" s="28" t="s">
        <v>163</v>
      </c>
      <c r="G35" s="29">
        <v>41.119999999999997</v>
      </c>
      <c r="H35" s="28">
        <v>0</v>
      </c>
      <c r="I35" s="30">
        <f>ROUND(G35*H35,P4)</f>
        <v>0</v>
      </c>
      <c r="L35" s="31">
        <v>0</v>
      </c>
      <c r="M35" s="24">
        <f>ROUND(G35*L35,P4)</f>
        <v>0</v>
      </c>
      <c r="N35" s="25" t="s">
        <v>164</v>
      </c>
      <c r="O35" s="32">
        <f>M35*AA35</f>
        <v>0</v>
      </c>
      <c r="P35" s="1">
        <v>3</v>
      </c>
      <c r="AA35" s="1">
        <f>IF(P35=1,$O$3,IF(P35=2,$O$4,$O$5))</f>
        <v>0</v>
      </c>
    </row>
    <row r="36">
      <c r="A36" s="1" t="s">
        <v>165</v>
      </c>
      <c r="E36" s="27" t="s">
        <v>166</v>
      </c>
    </row>
    <row r="37" ht="25.5">
      <c r="A37" s="1" t="s">
        <v>167</v>
      </c>
      <c r="E37" s="33" t="s">
        <v>2159</v>
      </c>
    </row>
    <row r="38" ht="153">
      <c r="A38" s="1" t="s">
        <v>168</v>
      </c>
      <c r="E38" s="27" t="s">
        <v>169</v>
      </c>
    </row>
    <row r="39" ht="25.5">
      <c r="A39" s="1" t="s">
        <v>159</v>
      </c>
      <c r="B39" s="1">
        <v>2</v>
      </c>
      <c r="C39" s="26" t="s">
        <v>170</v>
      </c>
      <c r="D39" t="s">
        <v>171</v>
      </c>
      <c r="E39" s="27" t="s">
        <v>172</v>
      </c>
      <c r="F39" s="28" t="s">
        <v>163</v>
      </c>
      <c r="G39" s="29">
        <v>2.3999999999999999</v>
      </c>
      <c r="H39" s="28">
        <v>0</v>
      </c>
      <c r="I39" s="30">
        <f>ROUND(G39*H39,P4)</f>
        <v>0</v>
      </c>
      <c r="L39" s="31">
        <v>0</v>
      </c>
      <c r="M39" s="24">
        <f>ROUND(G39*L39,P4)</f>
        <v>0</v>
      </c>
      <c r="N39" s="25" t="s">
        <v>164</v>
      </c>
      <c r="O39" s="32">
        <f>M39*AA39</f>
        <v>0</v>
      </c>
      <c r="P39" s="1">
        <v>3</v>
      </c>
      <c r="AA39" s="1">
        <f>IF(P39=1,$O$3,IF(P39=2,$O$4,$O$5))</f>
        <v>0</v>
      </c>
    </row>
    <row r="40">
      <c r="A40" s="1" t="s">
        <v>165</v>
      </c>
      <c r="E40" s="27" t="s">
        <v>166</v>
      </c>
    </row>
    <row r="41" ht="25.5">
      <c r="A41" s="1" t="s">
        <v>167</v>
      </c>
      <c r="E41" s="33" t="s">
        <v>2160</v>
      </c>
    </row>
    <row r="42" ht="153">
      <c r="A42" s="1" t="s">
        <v>168</v>
      </c>
      <c r="E42" s="27" t="s">
        <v>169</v>
      </c>
    </row>
    <row r="43" ht="25.5">
      <c r="A43" s="1" t="s">
        <v>159</v>
      </c>
      <c r="B43" s="1">
        <v>3</v>
      </c>
      <c r="C43" s="26" t="s">
        <v>176</v>
      </c>
      <c r="D43" t="s">
        <v>177</v>
      </c>
      <c r="E43" s="27" t="s">
        <v>178</v>
      </c>
      <c r="F43" s="28" t="s">
        <v>163</v>
      </c>
      <c r="G43" s="29">
        <v>25</v>
      </c>
      <c r="H43" s="28">
        <v>0</v>
      </c>
      <c r="I43" s="30">
        <f>ROUND(G43*H43,P4)</f>
        <v>0</v>
      </c>
      <c r="L43" s="31">
        <v>0</v>
      </c>
      <c r="M43" s="24">
        <f>ROUND(G43*L43,P4)</f>
        <v>0</v>
      </c>
      <c r="N43" s="25" t="s">
        <v>164</v>
      </c>
      <c r="O43" s="32">
        <f>M43*AA43</f>
        <v>0</v>
      </c>
      <c r="P43" s="1">
        <v>3</v>
      </c>
      <c r="AA43" s="1">
        <f>IF(P43=1,$O$3,IF(P43=2,$O$4,$O$5))</f>
        <v>0</v>
      </c>
    </row>
    <row r="44">
      <c r="A44" s="1" t="s">
        <v>165</v>
      </c>
      <c r="E44" s="27" t="s">
        <v>166</v>
      </c>
    </row>
    <row r="45">
      <c r="A45" s="1" t="s">
        <v>167</v>
      </c>
      <c r="E45" s="33" t="s">
        <v>2161</v>
      </c>
    </row>
    <row r="46" ht="153">
      <c r="A46" s="1" t="s">
        <v>168</v>
      </c>
      <c r="E46" s="27" t="s">
        <v>169</v>
      </c>
    </row>
    <row r="47" ht="38.25">
      <c r="A47" s="1" t="s">
        <v>159</v>
      </c>
      <c r="B47" s="1">
        <v>4</v>
      </c>
      <c r="C47" s="26" t="s">
        <v>2162</v>
      </c>
      <c r="D47" t="s">
        <v>2163</v>
      </c>
      <c r="E47" s="27" t="s">
        <v>2164</v>
      </c>
      <c r="F47" s="28" t="s">
        <v>163</v>
      </c>
      <c r="G47" s="29">
        <v>25</v>
      </c>
      <c r="H47" s="28">
        <v>0</v>
      </c>
      <c r="I47" s="30">
        <f>ROUND(G47*H47,P4)</f>
        <v>0</v>
      </c>
      <c r="L47" s="31">
        <v>0</v>
      </c>
      <c r="M47" s="24">
        <f>ROUND(G47*L47,P4)</f>
        <v>0</v>
      </c>
      <c r="N47" s="25" t="s">
        <v>164</v>
      </c>
      <c r="O47" s="32">
        <f>M47*AA47</f>
        <v>0</v>
      </c>
      <c r="P47" s="1">
        <v>3</v>
      </c>
      <c r="AA47" s="1">
        <f>IF(P47=1,$O$3,IF(P47=2,$O$4,$O$5))</f>
        <v>0</v>
      </c>
    </row>
    <row r="48">
      <c r="A48" s="1" t="s">
        <v>165</v>
      </c>
      <c r="E48" s="27" t="s">
        <v>166</v>
      </c>
    </row>
    <row r="49">
      <c r="A49" s="1" t="s">
        <v>167</v>
      </c>
      <c r="E49" s="33" t="s">
        <v>2161</v>
      </c>
    </row>
    <row r="50" ht="153">
      <c r="A50" s="1" t="s">
        <v>168</v>
      </c>
      <c r="E50" s="27" t="s">
        <v>169</v>
      </c>
    </row>
    <row r="51" ht="25.5">
      <c r="A51" s="1" t="s">
        <v>159</v>
      </c>
      <c r="B51" s="1">
        <v>5</v>
      </c>
      <c r="C51" s="26" t="s">
        <v>728</v>
      </c>
      <c r="D51" t="s">
        <v>729</v>
      </c>
      <c r="E51" s="27" t="s">
        <v>730</v>
      </c>
      <c r="F51" s="28" t="s">
        <v>163</v>
      </c>
      <c r="G51" s="29">
        <v>1.5</v>
      </c>
      <c r="H51" s="28">
        <v>0</v>
      </c>
      <c r="I51" s="30">
        <f>ROUND(G51*H51,P4)</f>
        <v>0</v>
      </c>
      <c r="L51" s="31">
        <v>0</v>
      </c>
      <c r="M51" s="24">
        <f>ROUND(G51*L51,P4)</f>
        <v>0</v>
      </c>
      <c r="N51" s="25" t="s">
        <v>164</v>
      </c>
      <c r="O51" s="32">
        <f>M51*AA51</f>
        <v>0</v>
      </c>
      <c r="P51" s="1">
        <v>3</v>
      </c>
      <c r="AA51" s="1">
        <f>IF(P51=1,$O$3,IF(P51=2,$O$4,$O$5))</f>
        <v>0</v>
      </c>
    </row>
    <row r="52">
      <c r="A52" s="1" t="s">
        <v>165</v>
      </c>
      <c r="E52" s="27" t="s">
        <v>166</v>
      </c>
    </row>
    <row r="53" ht="25.5">
      <c r="A53" s="1" t="s">
        <v>167</v>
      </c>
      <c r="E53" s="33" t="s">
        <v>2165</v>
      </c>
    </row>
    <row r="54" ht="153">
      <c r="A54" s="1" t="s">
        <v>168</v>
      </c>
      <c r="E54" s="27" t="s">
        <v>169</v>
      </c>
    </row>
    <row r="55">
      <c r="A55" s="1" t="s">
        <v>156</v>
      </c>
      <c r="C55" s="22" t="s">
        <v>2166</v>
      </c>
      <c r="E55" s="23" t="s">
        <v>2167</v>
      </c>
      <c r="L55" s="24">
        <f>SUMIFS(L56:L87,A56:A87,"P")</f>
        <v>0</v>
      </c>
      <c r="M55" s="24">
        <f>SUMIFS(M56:M87,A56:A87,"P")</f>
        <v>0</v>
      </c>
      <c r="N55" s="25"/>
    </row>
    <row r="56">
      <c r="A56" s="1" t="s">
        <v>159</v>
      </c>
      <c r="B56" s="1">
        <v>12</v>
      </c>
      <c r="C56" s="26" t="s">
        <v>365</v>
      </c>
      <c r="D56" t="s">
        <v>157</v>
      </c>
      <c r="E56" s="27" t="s">
        <v>366</v>
      </c>
      <c r="F56" s="28" t="s">
        <v>196</v>
      </c>
      <c r="G56" s="29">
        <v>12</v>
      </c>
      <c r="H56" s="28">
        <v>0</v>
      </c>
      <c r="I56" s="30">
        <f>ROUND(G56*H56,P4)</f>
        <v>0</v>
      </c>
      <c r="L56" s="31">
        <v>0</v>
      </c>
      <c r="M56" s="24">
        <f>ROUND(G56*L56,P4)</f>
        <v>0</v>
      </c>
      <c r="N56" s="25" t="s">
        <v>187</v>
      </c>
      <c r="O56" s="32">
        <f>M56*AA56</f>
        <v>0</v>
      </c>
      <c r="P56" s="1">
        <v>3</v>
      </c>
      <c r="AA56" s="1">
        <f>IF(P56=1,$O$3,IF(P56=2,$O$4,$O$5))</f>
        <v>0</v>
      </c>
    </row>
    <row r="57">
      <c r="A57" s="1" t="s">
        <v>165</v>
      </c>
      <c r="E57" s="27" t="s">
        <v>188</v>
      </c>
    </row>
    <row r="58">
      <c r="A58" s="1" t="s">
        <v>167</v>
      </c>
      <c r="E58" s="33" t="s">
        <v>2168</v>
      </c>
    </row>
    <row r="59" ht="76.5">
      <c r="A59" s="1" t="s">
        <v>168</v>
      </c>
      <c r="E59" s="27" t="s">
        <v>2169</v>
      </c>
    </row>
    <row r="60">
      <c r="A60" s="1" t="s">
        <v>159</v>
      </c>
      <c r="B60" s="1">
        <v>13</v>
      </c>
      <c r="C60" s="26" t="s">
        <v>2170</v>
      </c>
      <c r="D60" t="s">
        <v>157</v>
      </c>
      <c r="E60" s="27" t="s">
        <v>2171</v>
      </c>
      <c r="F60" s="28" t="s">
        <v>196</v>
      </c>
      <c r="G60" s="29">
        <v>1</v>
      </c>
      <c r="H60" s="28">
        <v>0</v>
      </c>
      <c r="I60" s="30">
        <f>ROUND(G60*H60,P4)</f>
        <v>0</v>
      </c>
      <c r="L60" s="31">
        <v>0</v>
      </c>
      <c r="M60" s="24">
        <f>ROUND(G60*L60,P4)</f>
        <v>0</v>
      </c>
      <c r="N60" s="25" t="s">
        <v>187</v>
      </c>
      <c r="O60" s="32">
        <f>M60*AA60</f>
        <v>0</v>
      </c>
      <c r="P60" s="1">
        <v>3</v>
      </c>
      <c r="AA60" s="1">
        <f>IF(P60=1,$O$3,IF(P60=2,$O$4,$O$5))</f>
        <v>0</v>
      </c>
    </row>
    <row r="61">
      <c r="A61" s="1" t="s">
        <v>165</v>
      </c>
      <c r="E61" s="27" t="s">
        <v>188</v>
      </c>
    </row>
    <row r="62">
      <c r="A62" s="1" t="s">
        <v>167</v>
      </c>
      <c r="E62" s="33" t="s">
        <v>2172</v>
      </c>
    </row>
    <row r="63" ht="102">
      <c r="A63" s="1" t="s">
        <v>168</v>
      </c>
      <c r="E63" s="27" t="s">
        <v>2173</v>
      </c>
    </row>
    <row r="64">
      <c r="A64" s="1" t="s">
        <v>159</v>
      </c>
      <c r="B64" s="1">
        <v>14</v>
      </c>
      <c r="C64" s="26" t="s">
        <v>2174</v>
      </c>
      <c r="D64" t="s">
        <v>157</v>
      </c>
      <c r="E64" s="27" t="s">
        <v>2175</v>
      </c>
      <c r="F64" s="28" t="s">
        <v>196</v>
      </c>
      <c r="G64" s="29">
        <v>2</v>
      </c>
      <c r="H64" s="28">
        <v>0</v>
      </c>
      <c r="I64" s="30">
        <f>ROUND(G64*H64,P4)</f>
        <v>0</v>
      </c>
      <c r="L64" s="31">
        <v>0</v>
      </c>
      <c r="M64" s="24">
        <f>ROUND(G64*L64,P4)</f>
        <v>0</v>
      </c>
      <c r="N64" s="25" t="s">
        <v>187</v>
      </c>
      <c r="O64" s="32">
        <f>M64*AA64</f>
        <v>0</v>
      </c>
      <c r="P64" s="1">
        <v>3</v>
      </c>
      <c r="AA64" s="1">
        <f>IF(P64=1,$O$3,IF(P64=2,$O$4,$O$5))</f>
        <v>0</v>
      </c>
    </row>
    <row r="65">
      <c r="A65" s="1" t="s">
        <v>165</v>
      </c>
      <c r="E65" s="27" t="s">
        <v>188</v>
      </c>
    </row>
    <row r="66" ht="25.5">
      <c r="A66" s="1" t="s">
        <v>167</v>
      </c>
      <c r="E66" s="33" t="s">
        <v>2176</v>
      </c>
    </row>
    <row r="67" ht="102">
      <c r="A67" s="1" t="s">
        <v>168</v>
      </c>
      <c r="E67" s="27" t="s">
        <v>2177</v>
      </c>
    </row>
    <row r="68">
      <c r="A68" s="1" t="s">
        <v>159</v>
      </c>
      <c r="B68" s="1">
        <v>15</v>
      </c>
      <c r="C68" s="26" t="s">
        <v>2178</v>
      </c>
      <c r="D68" t="s">
        <v>157</v>
      </c>
      <c r="E68" s="27" t="s">
        <v>2179</v>
      </c>
      <c r="F68" s="28" t="s">
        <v>199</v>
      </c>
      <c r="G68" s="29">
        <v>632</v>
      </c>
      <c r="H68" s="28">
        <v>0</v>
      </c>
      <c r="I68" s="30">
        <f>ROUND(G68*H68,P4)</f>
        <v>0</v>
      </c>
      <c r="L68" s="31">
        <v>0</v>
      </c>
      <c r="M68" s="24">
        <f>ROUND(G68*L68,P4)</f>
        <v>0</v>
      </c>
      <c r="N68" s="25" t="s">
        <v>187</v>
      </c>
      <c r="O68" s="32">
        <f>M68*AA68</f>
        <v>0</v>
      </c>
      <c r="P68" s="1">
        <v>3</v>
      </c>
      <c r="AA68" s="1">
        <f>IF(P68=1,$O$3,IF(P68=2,$O$4,$O$5))</f>
        <v>0</v>
      </c>
    </row>
    <row r="69">
      <c r="A69" s="1" t="s">
        <v>165</v>
      </c>
      <c r="E69" s="27" t="s">
        <v>188</v>
      </c>
    </row>
    <row r="70" ht="38.25">
      <c r="A70" s="1" t="s">
        <v>167</v>
      </c>
      <c r="E70" s="33" t="s">
        <v>2180</v>
      </c>
    </row>
    <row r="71" ht="102">
      <c r="A71" s="1" t="s">
        <v>168</v>
      </c>
      <c r="E71" s="27" t="s">
        <v>2181</v>
      </c>
    </row>
    <row r="72">
      <c r="A72" s="1" t="s">
        <v>159</v>
      </c>
      <c r="B72" s="1">
        <v>16</v>
      </c>
      <c r="C72" s="26" t="s">
        <v>2182</v>
      </c>
      <c r="D72" t="s">
        <v>157</v>
      </c>
      <c r="E72" s="27" t="s">
        <v>2183</v>
      </c>
      <c r="F72" s="28" t="s">
        <v>196</v>
      </c>
      <c r="G72" s="29">
        <v>3</v>
      </c>
      <c r="H72" s="28">
        <v>0</v>
      </c>
      <c r="I72" s="30">
        <f>ROUND(G72*H72,P4)</f>
        <v>0</v>
      </c>
      <c r="L72" s="31">
        <v>0</v>
      </c>
      <c r="M72" s="24">
        <f>ROUND(G72*L72,P4)</f>
        <v>0</v>
      </c>
      <c r="N72" s="25" t="s">
        <v>187</v>
      </c>
      <c r="O72" s="32">
        <f>M72*AA72</f>
        <v>0</v>
      </c>
      <c r="P72" s="1">
        <v>3</v>
      </c>
      <c r="AA72" s="1">
        <f>IF(P72=1,$O$3,IF(P72=2,$O$4,$O$5))</f>
        <v>0</v>
      </c>
    </row>
    <row r="73">
      <c r="A73" s="1" t="s">
        <v>165</v>
      </c>
      <c r="E73" s="27" t="s">
        <v>188</v>
      </c>
    </row>
    <row r="74">
      <c r="A74" s="1" t="s">
        <v>167</v>
      </c>
      <c r="E74" s="33" t="s">
        <v>2184</v>
      </c>
    </row>
    <row r="75" ht="102">
      <c r="A75" s="1" t="s">
        <v>168</v>
      </c>
      <c r="E75" s="27" t="s">
        <v>2185</v>
      </c>
    </row>
    <row r="76">
      <c r="A76" s="1" t="s">
        <v>159</v>
      </c>
      <c r="B76" s="1">
        <v>17</v>
      </c>
      <c r="C76" s="26" t="s">
        <v>2186</v>
      </c>
      <c r="D76" t="s">
        <v>157</v>
      </c>
      <c r="E76" s="27" t="s">
        <v>2187</v>
      </c>
      <c r="F76" s="28" t="s">
        <v>196</v>
      </c>
      <c r="G76" s="29">
        <v>14</v>
      </c>
      <c r="H76" s="28">
        <v>0</v>
      </c>
      <c r="I76" s="30">
        <f>ROUND(G76*H76,P4)</f>
        <v>0</v>
      </c>
      <c r="L76" s="31">
        <v>0</v>
      </c>
      <c r="M76" s="24">
        <f>ROUND(G76*L76,P4)</f>
        <v>0</v>
      </c>
      <c r="N76" s="25" t="s">
        <v>187</v>
      </c>
      <c r="O76" s="32">
        <f>M76*AA76</f>
        <v>0</v>
      </c>
      <c r="P76" s="1">
        <v>3</v>
      </c>
      <c r="AA76" s="1">
        <f>IF(P76=1,$O$3,IF(P76=2,$O$4,$O$5))</f>
        <v>0</v>
      </c>
    </row>
    <row r="77">
      <c r="A77" s="1" t="s">
        <v>165</v>
      </c>
      <c r="E77" s="27" t="s">
        <v>188</v>
      </c>
    </row>
    <row r="78" ht="76.5">
      <c r="A78" s="1" t="s">
        <v>167</v>
      </c>
      <c r="E78" s="33" t="s">
        <v>2188</v>
      </c>
    </row>
    <row r="79" ht="89.25">
      <c r="A79" s="1" t="s">
        <v>168</v>
      </c>
      <c r="E79" s="27" t="s">
        <v>2189</v>
      </c>
    </row>
    <row r="80">
      <c r="A80" s="1" t="s">
        <v>159</v>
      </c>
      <c r="B80" s="1">
        <v>18</v>
      </c>
      <c r="C80" s="26" t="s">
        <v>2190</v>
      </c>
      <c r="D80" t="s">
        <v>157</v>
      </c>
      <c r="E80" s="27" t="s">
        <v>2191</v>
      </c>
      <c r="F80" s="28" t="s">
        <v>196</v>
      </c>
      <c r="G80" s="29">
        <v>3</v>
      </c>
      <c r="H80" s="28">
        <v>0</v>
      </c>
      <c r="I80" s="30">
        <f>ROUND(G80*H80,P4)</f>
        <v>0</v>
      </c>
      <c r="L80" s="31">
        <v>0</v>
      </c>
      <c r="M80" s="24">
        <f>ROUND(G80*L80,P4)</f>
        <v>0</v>
      </c>
      <c r="N80" s="25" t="s">
        <v>187</v>
      </c>
      <c r="O80" s="32">
        <f>M80*AA80</f>
        <v>0</v>
      </c>
      <c r="P80" s="1">
        <v>3</v>
      </c>
      <c r="AA80" s="1">
        <f>IF(P80=1,$O$3,IF(P80=2,$O$4,$O$5))</f>
        <v>0</v>
      </c>
    </row>
    <row r="81">
      <c r="A81" s="1" t="s">
        <v>165</v>
      </c>
      <c r="E81" s="27" t="s">
        <v>188</v>
      </c>
    </row>
    <row r="82" ht="63.75">
      <c r="A82" s="1" t="s">
        <v>167</v>
      </c>
      <c r="E82" s="33" t="s">
        <v>2192</v>
      </c>
    </row>
    <row r="83" ht="89.25">
      <c r="A83" s="1" t="s">
        <v>168</v>
      </c>
      <c r="E83" s="27" t="s">
        <v>2189</v>
      </c>
    </row>
    <row r="84">
      <c r="A84" s="1" t="s">
        <v>159</v>
      </c>
      <c r="B84" s="1">
        <v>19</v>
      </c>
      <c r="C84" s="26" t="s">
        <v>2193</v>
      </c>
      <c r="D84" t="s">
        <v>157</v>
      </c>
      <c r="E84" s="27" t="s">
        <v>2194</v>
      </c>
      <c r="F84" s="28" t="s">
        <v>196</v>
      </c>
      <c r="G84" s="29">
        <v>6</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c r="E86" s="33" t="s">
        <v>2195</v>
      </c>
    </row>
    <row r="87" ht="89.25">
      <c r="A87" s="1" t="s">
        <v>168</v>
      </c>
      <c r="E87" s="27" t="s">
        <v>2196</v>
      </c>
    </row>
    <row r="88">
      <c r="A88" s="1" t="s">
        <v>156</v>
      </c>
      <c r="C88" s="22" t="s">
        <v>2197</v>
      </c>
      <c r="E88" s="23" t="s">
        <v>2198</v>
      </c>
      <c r="L88" s="24">
        <f>SUMIFS(L89:L96,A89:A96,"P")</f>
        <v>0</v>
      </c>
      <c r="M88" s="24">
        <f>SUMIFS(M89:M96,A89:A96,"P")</f>
        <v>0</v>
      </c>
      <c r="N88" s="25"/>
    </row>
    <row r="89">
      <c r="A89" s="1" t="s">
        <v>159</v>
      </c>
      <c r="B89" s="1">
        <v>20</v>
      </c>
      <c r="C89" s="26" t="s">
        <v>2199</v>
      </c>
      <c r="D89" t="s">
        <v>157</v>
      </c>
      <c r="E89" s="27" t="s">
        <v>2200</v>
      </c>
      <c r="F89" s="28" t="s">
        <v>196</v>
      </c>
      <c r="G89" s="29">
        <v>3</v>
      </c>
      <c r="H89" s="28">
        <v>0</v>
      </c>
      <c r="I89" s="30">
        <f>ROUND(G89*H89,P4)</f>
        <v>0</v>
      </c>
      <c r="L89" s="31">
        <v>0</v>
      </c>
      <c r="M89" s="24">
        <f>ROUND(G89*L89,P4)</f>
        <v>0</v>
      </c>
      <c r="N89" s="25" t="s">
        <v>187</v>
      </c>
      <c r="O89" s="32">
        <f>M89*AA89</f>
        <v>0</v>
      </c>
      <c r="P89" s="1">
        <v>3</v>
      </c>
      <c r="AA89" s="1">
        <f>IF(P89=1,$O$3,IF(P89=2,$O$4,$O$5))</f>
        <v>0</v>
      </c>
    </row>
    <row r="90">
      <c r="A90" s="1" t="s">
        <v>165</v>
      </c>
      <c r="E90" s="27" t="s">
        <v>188</v>
      </c>
    </row>
    <row r="91" ht="51">
      <c r="A91" s="1" t="s">
        <v>167</v>
      </c>
      <c r="E91" s="33" t="s">
        <v>2201</v>
      </c>
    </row>
    <row r="92" ht="114.75">
      <c r="A92" s="1" t="s">
        <v>168</v>
      </c>
      <c r="E92" s="27" t="s">
        <v>2202</v>
      </c>
    </row>
    <row r="93">
      <c r="A93" s="1" t="s">
        <v>159</v>
      </c>
      <c r="B93" s="1">
        <v>21</v>
      </c>
      <c r="C93" s="26" t="s">
        <v>2203</v>
      </c>
      <c r="D93" t="s">
        <v>157</v>
      </c>
      <c r="E93" s="27" t="s">
        <v>2204</v>
      </c>
      <c r="F93" s="28" t="s">
        <v>199</v>
      </c>
      <c r="G93" s="29">
        <v>300</v>
      </c>
      <c r="H93" s="28">
        <v>0</v>
      </c>
      <c r="I93" s="30">
        <f>ROUND(G93*H93,P4)</f>
        <v>0</v>
      </c>
      <c r="L93" s="31">
        <v>0</v>
      </c>
      <c r="M93" s="24">
        <f>ROUND(G93*L93,P4)</f>
        <v>0</v>
      </c>
      <c r="N93" s="25" t="s">
        <v>187</v>
      </c>
      <c r="O93" s="32">
        <f>M93*AA93</f>
        <v>0</v>
      </c>
      <c r="P93" s="1">
        <v>3</v>
      </c>
      <c r="AA93" s="1">
        <f>IF(P93=1,$O$3,IF(P93=2,$O$4,$O$5))</f>
        <v>0</v>
      </c>
    </row>
    <row r="94">
      <c r="A94" s="1" t="s">
        <v>165</v>
      </c>
      <c r="E94" s="27" t="s">
        <v>188</v>
      </c>
    </row>
    <row r="95">
      <c r="A95" s="1" t="s">
        <v>167</v>
      </c>
      <c r="E95" s="33" t="s">
        <v>2205</v>
      </c>
    </row>
    <row r="96" ht="114.75">
      <c r="A96" s="1" t="s">
        <v>168</v>
      </c>
      <c r="E96" s="27" t="s">
        <v>2206</v>
      </c>
    </row>
    <row r="97">
      <c r="A97" s="1" t="s">
        <v>156</v>
      </c>
      <c r="C97" s="22" t="s">
        <v>2207</v>
      </c>
      <c r="E97" s="23" t="s">
        <v>2208</v>
      </c>
      <c r="L97" s="24">
        <f>SUMIFS(L98:L149,A98:A149,"P")</f>
        <v>0</v>
      </c>
      <c r="M97" s="24">
        <f>SUMIFS(M98:M149,A98:A149,"P")</f>
        <v>0</v>
      </c>
      <c r="N97" s="25"/>
    </row>
    <row r="98">
      <c r="A98" s="1" t="s">
        <v>159</v>
      </c>
      <c r="B98" s="1">
        <v>22</v>
      </c>
      <c r="C98" s="26" t="s">
        <v>2209</v>
      </c>
      <c r="D98" t="s">
        <v>157</v>
      </c>
      <c r="E98" s="27" t="s">
        <v>2210</v>
      </c>
      <c r="F98" s="28" t="s">
        <v>196</v>
      </c>
      <c r="G98" s="29">
        <v>1</v>
      </c>
      <c r="H98" s="28">
        <v>0</v>
      </c>
      <c r="I98" s="30">
        <f>ROUND(G98*H98,P4)</f>
        <v>0</v>
      </c>
      <c r="L98" s="31">
        <v>0</v>
      </c>
      <c r="M98" s="24">
        <f>ROUND(G98*L98,P4)</f>
        <v>0</v>
      </c>
      <c r="N98" s="25" t="s">
        <v>187</v>
      </c>
      <c r="O98" s="32">
        <f>M98*AA98</f>
        <v>0</v>
      </c>
      <c r="P98" s="1">
        <v>3</v>
      </c>
      <c r="AA98" s="1">
        <f>IF(P98=1,$O$3,IF(P98=2,$O$4,$O$5))</f>
        <v>0</v>
      </c>
    </row>
    <row r="99">
      <c r="A99" s="1" t="s">
        <v>165</v>
      </c>
      <c r="E99" s="27" t="s">
        <v>188</v>
      </c>
    </row>
    <row r="100">
      <c r="A100" s="1" t="s">
        <v>167</v>
      </c>
      <c r="E100" s="33" t="s">
        <v>2211</v>
      </c>
    </row>
    <row r="101" ht="89.25">
      <c r="A101" s="1" t="s">
        <v>168</v>
      </c>
      <c r="E101" s="27" t="s">
        <v>2212</v>
      </c>
    </row>
    <row r="102" ht="25.5">
      <c r="A102" s="1" t="s">
        <v>159</v>
      </c>
      <c r="B102" s="1">
        <v>23</v>
      </c>
      <c r="C102" s="26" t="s">
        <v>812</v>
      </c>
      <c r="D102" t="s">
        <v>157</v>
      </c>
      <c r="E102" s="27" t="s">
        <v>2213</v>
      </c>
      <c r="F102" s="28" t="s">
        <v>196</v>
      </c>
      <c r="G102" s="29">
        <v>1</v>
      </c>
      <c r="H102" s="28">
        <v>0</v>
      </c>
      <c r="I102" s="30">
        <f>ROUND(G102*H102,P4)</f>
        <v>0</v>
      </c>
      <c r="L102" s="31">
        <v>0</v>
      </c>
      <c r="M102" s="24">
        <f>ROUND(G102*L102,P4)</f>
        <v>0</v>
      </c>
      <c r="N102" s="25" t="s">
        <v>187</v>
      </c>
      <c r="O102" s="32">
        <f>M102*AA102</f>
        <v>0</v>
      </c>
      <c r="P102" s="1">
        <v>3</v>
      </c>
      <c r="AA102" s="1">
        <f>IF(P102=1,$O$3,IF(P102=2,$O$4,$O$5))</f>
        <v>0</v>
      </c>
    </row>
    <row r="103">
      <c r="A103" s="1" t="s">
        <v>165</v>
      </c>
      <c r="E103" s="27" t="s">
        <v>188</v>
      </c>
    </row>
    <row r="104">
      <c r="A104" s="1" t="s">
        <v>167</v>
      </c>
      <c r="E104" s="33" t="s">
        <v>2211</v>
      </c>
    </row>
    <row r="105" ht="102">
      <c r="A105" s="1" t="s">
        <v>168</v>
      </c>
      <c r="E105" s="27" t="s">
        <v>2214</v>
      </c>
    </row>
    <row r="106" ht="25.5">
      <c r="A106" s="1" t="s">
        <v>159</v>
      </c>
      <c r="B106" s="1">
        <v>24</v>
      </c>
      <c r="C106" s="26" t="s">
        <v>816</v>
      </c>
      <c r="D106" t="s">
        <v>157</v>
      </c>
      <c r="E106" s="27" t="s">
        <v>817</v>
      </c>
      <c r="F106" s="28" t="s">
        <v>196</v>
      </c>
      <c r="G106" s="29">
        <v>1</v>
      </c>
      <c r="H106" s="28">
        <v>0</v>
      </c>
      <c r="I106" s="30">
        <f>ROUND(G106*H106,P4)</f>
        <v>0</v>
      </c>
      <c r="L106" s="31">
        <v>0</v>
      </c>
      <c r="M106" s="24">
        <f>ROUND(G106*L106,P4)</f>
        <v>0</v>
      </c>
      <c r="N106" s="25" t="s">
        <v>187</v>
      </c>
      <c r="O106" s="32">
        <f>M106*AA106</f>
        <v>0</v>
      </c>
      <c r="P106" s="1">
        <v>3</v>
      </c>
      <c r="AA106" s="1">
        <f>IF(P106=1,$O$3,IF(P106=2,$O$4,$O$5))</f>
        <v>0</v>
      </c>
    </row>
    <row r="107">
      <c r="A107" s="1" t="s">
        <v>165</v>
      </c>
      <c r="E107" s="27" t="s">
        <v>188</v>
      </c>
    </row>
    <row r="108">
      <c r="A108" s="1" t="s">
        <v>167</v>
      </c>
      <c r="E108" s="33" t="s">
        <v>2211</v>
      </c>
    </row>
    <row r="109" ht="89.25">
      <c r="A109" s="1" t="s">
        <v>168</v>
      </c>
      <c r="E109" s="27" t="s">
        <v>2215</v>
      </c>
    </row>
    <row r="110">
      <c r="A110" s="1" t="s">
        <v>159</v>
      </c>
      <c r="B110" s="1">
        <v>25</v>
      </c>
      <c r="C110" s="26" t="s">
        <v>2216</v>
      </c>
      <c r="D110" t="s">
        <v>157</v>
      </c>
      <c r="E110" s="27" t="s">
        <v>2217</v>
      </c>
      <c r="F110" s="28" t="s">
        <v>196</v>
      </c>
      <c r="G110" s="29">
        <v>1</v>
      </c>
      <c r="H110" s="28">
        <v>0</v>
      </c>
      <c r="I110" s="30">
        <f>ROUND(G110*H110,P4)</f>
        <v>0</v>
      </c>
      <c r="L110" s="31">
        <v>0</v>
      </c>
      <c r="M110" s="24">
        <f>ROUND(G110*L110,P4)</f>
        <v>0</v>
      </c>
      <c r="N110" s="25" t="s">
        <v>187</v>
      </c>
      <c r="O110" s="32">
        <f>M110*AA110</f>
        <v>0</v>
      </c>
      <c r="P110" s="1">
        <v>3</v>
      </c>
      <c r="AA110" s="1">
        <f>IF(P110=1,$O$3,IF(P110=2,$O$4,$O$5))</f>
        <v>0</v>
      </c>
    </row>
    <row r="111">
      <c r="A111" s="1" t="s">
        <v>165</v>
      </c>
      <c r="E111" s="27" t="s">
        <v>188</v>
      </c>
    </row>
    <row r="112">
      <c r="A112" s="1" t="s">
        <v>167</v>
      </c>
      <c r="E112" s="33" t="s">
        <v>2211</v>
      </c>
    </row>
    <row r="113" ht="89.25">
      <c r="A113" s="1" t="s">
        <v>168</v>
      </c>
      <c r="E113" s="27" t="s">
        <v>2218</v>
      </c>
    </row>
    <row r="114">
      <c r="A114" s="1" t="s">
        <v>159</v>
      </c>
      <c r="B114" s="1">
        <v>26</v>
      </c>
      <c r="C114" s="26" t="s">
        <v>2219</v>
      </c>
      <c r="D114" t="s">
        <v>157</v>
      </c>
      <c r="E114" s="27" t="s">
        <v>2220</v>
      </c>
      <c r="F114" s="28" t="s">
        <v>196</v>
      </c>
      <c r="G114" s="29">
        <v>3</v>
      </c>
      <c r="H114" s="28">
        <v>0</v>
      </c>
      <c r="I114" s="30">
        <f>ROUND(G114*H114,P4)</f>
        <v>0</v>
      </c>
      <c r="L114" s="31">
        <v>0</v>
      </c>
      <c r="M114" s="24">
        <f>ROUND(G114*L114,P4)</f>
        <v>0</v>
      </c>
      <c r="N114" s="25" t="s">
        <v>187</v>
      </c>
      <c r="O114" s="32">
        <f>M114*AA114</f>
        <v>0</v>
      </c>
      <c r="P114" s="1">
        <v>3</v>
      </c>
      <c r="AA114" s="1">
        <f>IF(P114=1,$O$3,IF(P114=2,$O$4,$O$5))</f>
        <v>0</v>
      </c>
    </row>
    <row r="115">
      <c r="A115" s="1" t="s">
        <v>165</v>
      </c>
      <c r="E115" s="27" t="s">
        <v>188</v>
      </c>
    </row>
    <row r="116">
      <c r="A116" s="1" t="s">
        <v>167</v>
      </c>
      <c r="E116" s="33" t="s">
        <v>2221</v>
      </c>
    </row>
    <row r="117" ht="76.5">
      <c r="A117" s="1" t="s">
        <v>168</v>
      </c>
      <c r="E117" s="27" t="s">
        <v>2222</v>
      </c>
    </row>
    <row r="118">
      <c r="A118" s="1" t="s">
        <v>159</v>
      </c>
      <c r="B118" s="1">
        <v>27</v>
      </c>
      <c r="C118" s="26" t="s">
        <v>2223</v>
      </c>
      <c r="D118" t="s">
        <v>157</v>
      </c>
      <c r="E118" s="27" t="s">
        <v>2224</v>
      </c>
      <c r="F118" s="28" t="s">
        <v>196</v>
      </c>
      <c r="G118" s="29">
        <v>3</v>
      </c>
      <c r="H118" s="28">
        <v>0</v>
      </c>
      <c r="I118" s="30">
        <f>ROUND(G118*H118,P4)</f>
        <v>0</v>
      </c>
      <c r="L118" s="31">
        <v>0</v>
      </c>
      <c r="M118" s="24">
        <f>ROUND(G118*L118,P4)</f>
        <v>0</v>
      </c>
      <c r="N118" s="25" t="s">
        <v>187</v>
      </c>
      <c r="O118" s="32">
        <f>M118*AA118</f>
        <v>0</v>
      </c>
      <c r="P118" s="1">
        <v>3</v>
      </c>
      <c r="AA118" s="1">
        <f>IF(P118=1,$O$3,IF(P118=2,$O$4,$O$5))</f>
        <v>0</v>
      </c>
    </row>
    <row r="119">
      <c r="A119" s="1" t="s">
        <v>165</v>
      </c>
      <c r="E119" s="27" t="s">
        <v>188</v>
      </c>
    </row>
    <row r="120">
      <c r="A120" s="1" t="s">
        <v>167</v>
      </c>
      <c r="E120" s="33" t="s">
        <v>2221</v>
      </c>
    </row>
    <row r="121" ht="76.5">
      <c r="A121" s="1" t="s">
        <v>168</v>
      </c>
      <c r="E121" s="27" t="s">
        <v>2225</v>
      </c>
    </row>
    <row r="122" ht="25.5">
      <c r="A122" s="1" t="s">
        <v>159</v>
      </c>
      <c r="B122" s="1">
        <v>28</v>
      </c>
      <c r="C122" s="26" t="s">
        <v>2226</v>
      </c>
      <c r="D122" t="s">
        <v>157</v>
      </c>
      <c r="E122" s="27" t="s">
        <v>2227</v>
      </c>
      <c r="F122" s="28" t="s">
        <v>196</v>
      </c>
      <c r="G122" s="29">
        <v>1</v>
      </c>
      <c r="H122" s="28">
        <v>0</v>
      </c>
      <c r="I122" s="30">
        <f>ROUND(G122*H122,P4)</f>
        <v>0</v>
      </c>
      <c r="L122" s="31">
        <v>0</v>
      </c>
      <c r="M122" s="24">
        <f>ROUND(G122*L122,P4)</f>
        <v>0</v>
      </c>
      <c r="N122" s="25" t="s">
        <v>187</v>
      </c>
      <c r="O122" s="32">
        <f>M122*AA122</f>
        <v>0</v>
      </c>
      <c r="P122" s="1">
        <v>3</v>
      </c>
      <c r="AA122" s="1">
        <f>IF(P122=1,$O$3,IF(P122=2,$O$4,$O$5))</f>
        <v>0</v>
      </c>
    </row>
    <row r="123">
      <c r="A123" s="1" t="s">
        <v>165</v>
      </c>
      <c r="E123" s="27" t="s">
        <v>188</v>
      </c>
    </row>
    <row r="124">
      <c r="A124" s="1" t="s">
        <v>167</v>
      </c>
      <c r="E124" s="33" t="s">
        <v>2211</v>
      </c>
    </row>
    <row r="125" ht="76.5">
      <c r="A125" s="1" t="s">
        <v>168</v>
      </c>
      <c r="E125" s="27" t="s">
        <v>2225</v>
      </c>
    </row>
    <row r="126">
      <c r="A126" s="1" t="s">
        <v>159</v>
      </c>
      <c r="B126" s="1">
        <v>29</v>
      </c>
      <c r="C126" s="26" t="s">
        <v>818</v>
      </c>
      <c r="D126" t="s">
        <v>157</v>
      </c>
      <c r="E126" s="27" t="s">
        <v>819</v>
      </c>
      <c r="F126" s="28" t="s">
        <v>261</v>
      </c>
      <c r="G126" s="29">
        <v>48</v>
      </c>
      <c r="H126" s="28">
        <v>0</v>
      </c>
      <c r="I126" s="30">
        <f>ROUND(G126*H126,P4)</f>
        <v>0</v>
      </c>
      <c r="L126" s="31">
        <v>0</v>
      </c>
      <c r="M126" s="24">
        <f>ROUND(G126*L126,P4)</f>
        <v>0</v>
      </c>
      <c r="N126" s="25" t="s">
        <v>187</v>
      </c>
      <c r="O126" s="32">
        <f>M126*AA126</f>
        <v>0</v>
      </c>
      <c r="P126" s="1">
        <v>3</v>
      </c>
      <c r="AA126" s="1">
        <f>IF(P126=1,$O$3,IF(P126=2,$O$4,$O$5))</f>
        <v>0</v>
      </c>
    </row>
    <row r="127">
      <c r="A127" s="1" t="s">
        <v>165</v>
      </c>
      <c r="E127" s="27" t="s">
        <v>188</v>
      </c>
    </row>
    <row r="128">
      <c r="A128" s="1" t="s">
        <v>167</v>
      </c>
      <c r="E128" s="33" t="s">
        <v>2228</v>
      </c>
    </row>
    <row r="129" ht="89.25">
      <c r="A129" s="1" t="s">
        <v>168</v>
      </c>
      <c r="E129" s="27" t="s">
        <v>2229</v>
      </c>
    </row>
    <row r="130">
      <c r="A130" s="1" t="s">
        <v>159</v>
      </c>
      <c r="B130" s="1">
        <v>30</v>
      </c>
      <c r="C130" s="26" t="s">
        <v>823</v>
      </c>
      <c r="D130" t="s">
        <v>157</v>
      </c>
      <c r="E130" s="27" t="s">
        <v>824</v>
      </c>
      <c r="F130" s="28" t="s">
        <v>261</v>
      </c>
      <c r="G130" s="29">
        <v>48</v>
      </c>
      <c r="H130" s="28">
        <v>0</v>
      </c>
      <c r="I130" s="30">
        <f>ROUND(G130*H130,P4)</f>
        <v>0</v>
      </c>
      <c r="L130" s="31">
        <v>0</v>
      </c>
      <c r="M130" s="24">
        <f>ROUND(G130*L130,P4)</f>
        <v>0</v>
      </c>
      <c r="N130" s="25" t="s">
        <v>187</v>
      </c>
      <c r="O130" s="32">
        <f>M130*AA130</f>
        <v>0</v>
      </c>
      <c r="P130" s="1">
        <v>3</v>
      </c>
      <c r="AA130" s="1">
        <f>IF(P130=1,$O$3,IF(P130=2,$O$4,$O$5))</f>
        <v>0</v>
      </c>
    </row>
    <row r="131">
      <c r="A131" s="1" t="s">
        <v>165</v>
      </c>
      <c r="E131" s="27" t="s">
        <v>188</v>
      </c>
    </row>
    <row r="132">
      <c r="A132" s="1" t="s">
        <v>167</v>
      </c>
      <c r="E132" s="33" t="s">
        <v>2228</v>
      </c>
    </row>
    <row r="133" ht="89.25">
      <c r="A133" s="1" t="s">
        <v>168</v>
      </c>
      <c r="E133" s="27" t="s">
        <v>2230</v>
      </c>
    </row>
    <row r="134">
      <c r="A134" s="1" t="s">
        <v>159</v>
      </c>
      <c r="B134" s="1">
        <v>31</v>
      </c>
      <c r="C134" s="26" t="s">
        <v>826</v>
      </c>
      <c r="D134" t="s">
        <v>157</v>
      </c>
      <c r="E134" s="27" t="s">
        <v>827</v>
      </c>
      <c r="F134" s="28" t="s">
        <v>261</v>
      </c>
      <c r="G134" s="29">
        <v>48</v>
      </c>
      <c r="H134" s="28">
        <v>0</v>
      </c>
      <c r="I134" s="30">
        <f>ROUND(G134*H134,P4)</f>
        <v>0</v>
      </c>
      <c r="L134" s="31">
        <v>0</v>
      </c>
      <c r="M134" s="24">
        <f>ROUND(G134*L134,P4)</f>
        <v>0</v>
      </c>
      <c r="N134" s="25" t="s">
        <v>187</v>
      </c>
      <c r="O134" s="32">
        <f>M134*AA134</f>
        <v>0</v>
      </c>
      <c r="P134" s="1">
        <v>3</v>
      </c>
      <c r="AA134" s="1">
        <f>IF(P134=1,$O$3,IF(P134=2,$O$4,$O$5))</f>
        <v>0</v>
      </c>
    </row>
    <row r="135">
      <c r="A135" s="1" t="s">
        <v>165</v>
      </c>
      <c r="E135" s="27" t="s">
        <v>188</v>
      </c>
    </row>
    <row r="136">
      <c r="A136" s="1" t="s">
        <v>167</v>
      </c>
      <c r="E136" s="33" t="s">
        <v>2228</v>
      </c>
    </row>
    <row r="137" ht="89.25">
      <c r="A137" s="1" t="s">
        <v>168</v>
      </c>
      <c r="E137" s="27" t="s">
        <v>2231</v>
      </c>
    </row>
    <row r="138">
      <c r="A138" s="1" t="s">
        <v>159</v>
      </c>
      <c r="B138" s="1">
        <v>32</v>
      </c>
      <c r="C138" s="26" t="s">
        <v>828</v>
      </c>
      <c r="D138" t="s">
        <v>157</v>
      </c>
      <c r="E138" s="27" t="s">
        <v>829</v>
      </c>
      <c r="F138" s="28" t="s">
        <v>261</v>
      </c>
      <c r="G138" s="29">
        <v>144</v>
      </c>
      <c r="H138" s="28">
        <v>0</v>
      </c>
      <c r="I138" s="30">
        <f>ROUND(G138*H138,P4)</f>
        <v>0</v>
      </c>
      <c r="L138" s="31">
        <v>0</v>
      </c>
      <c r="M138" s="24">
        <f>ROUND(G138*L138,P4)</f>
        <v>0</v>
      </c>
      <c r="N138" s="25" t="s">
        <v>187</v>
      </c>
      <c r="O138" s="32">
        <f>M138*AA138</f>
        <v>0</v>
      </c>
      <c r="P138" s="1">
        <v>3</v>
      </c>
      <c r="AA138" s="1">
        <f>IF(P138=1,$O$3,IF(P138=2,$O$4,$O$5))</f>
        <v>0</v>
      </c>
    </row>
    <row r="139">
      <c r="A139" s="1" t="s">
        <v>165</v>
      </c>
      <c r="E139" s="27" t="s">
        <v>188</v>
      </c>
    </row>
    <row r="140" ht="38.25">
      <c r="A140" s="1" t="s">
        <v>167</v>
      </c>
      <c r="E140" s="33" t="s">
        <v>2232</v>
      </c>
    </row>
    <row r="141" ht="89.25">
      <c r="A141" s="1" t="s">
        <v>168</v>
      </c>
      <c r="E141" s="27" t="s">
        <v>2233</v>
      </c>
    </row>
    <row r="142">
      <c r="A142" s="1" t="s">
        <v>159</v>
      </c>
      <c r="B142" s="1">
        <v>33</v>
      </c>
      <c r="C142" s="26" t="s">
        <v>830</v>
      </c>
      <c r="D142" t="s">
        <v>157</v>
      </c>
      <c r="E142" s="27" t="s">
        <v>831</v>
      </c>
      <c r="F142" s="28" t="s">
        <v>261</v>
      </c>
      <c r="G142" s="29">
        <v>48</v>
      </c>
      <c r="H142" s="28">
        <v>0</v>
      </c>
      <c r="I142" s="30">
        <f>ROUND(G142*H142,P4)</f>
        <v>0</v>
      </c>
      <c r="L142" s="31">
        <v>0</v>
      </c>
      <c r="M142" s="24">
        <f>ROUND(G142*L142,P4)</f>
        <v>0</v>
      </c>
      <c r="N142" s="25" t="s">
        <v>187</v>
      </c>
      <c r="O142" s="32">
        <f>M142*AA142</f>
        <v>0</v>
      </c>
      <c r="P142" s="1">
        <v>3</v>
      </c>
      <c r="AA142" s="1">
        <f>IF(P142=1,$O$3,IF(P142=2,$O$4,$O$5))</f>
        <v>0</v>
      </c>
    </row>
    <row r="143">
      <c r="A143" s="1" t="s">
        <v>165</v>
      </c>
      <c r="E143" s="27" t="s">
        <v>188</v>
      </c>
    </row>
    <row r="144">
      <c r="A144" s="1" t="s">
        <v>167</v>
      </c>
      <c r="E144" s="33" t="s">
        <v>2228</v>
      </c>
    </row>
    <row r="145" ht="89.25">
      <c r="A145" s="1" t="s">
        <v>168</v>
      </c>
      <c r="E145" s="27" t="s">
        <v>2234</v>
      </c>
    </row>
    <row r="146">
      <c r="A146" s="1" t="s">
        <v>159</v>
      </c>
      <c r="B146" s="1">
        <v>34</v>
      </c>
      <c r="C146" s="26" t="s">
        <v>2235</v>
      </c>
      <c r="D146" t="s">
        <v>157</v>
      </c>
      <c r="E146" s="27" t="s">
        <v>2236</v>
      </c>
      <c r="F146" s="28" t="s">
        <v>261</v>
      </c>
      <c r="G146" s="29">
        <v>300</v>
      </c>
      <c r="H146" s="28">
        <v>0</v>
      </c>
      <c r="I146" s="30">
        <f>ROUND(G146*H146,P4)</f>
        <v>0</v>
      </c>
      <c r="L146" s="31">
        <v>0</v>
      </c>
      <c r="M146" s="24">
        <f>ROUND(G146*L146,P4)</f>
        <v>0</v>
      </c>
      <c r="N146" s="25" t="s">
        <v>187</v>
      </c>
      <c r="O146" s="32">
        <f>M146*AA146</f>
        <v>0</v>
      </c>
      <c r="P146" s="1">
        <v>3</v>
      </c>
      <c r="AA146" s="1">
        <f>IF(P146=1,$O$3,IF(P146=2,$O$4,$O$5))</f>
        <v>0</v>
      </c>
    </row>
    <row r="147">
      <c r="A147" s="1" t="s">
        <v>165</v>
      </c>
      <c r="E147" s="27" t="s">
        <v>188</v>
      </c>
    </row>
    <row r="148">
      <c r="A148" s="1" t="s">
        <v>167</v>
      </c>
      <c r="E148" s="33" t="s">
        <v>2237</v>
      </c>
    </row>
    <row r="149" ht="89.25">
      <c r="A149" s="1" t="s">
        <v>168</v>
      </c>
      <c r="E149" s="27" t="s">
        <v>2238</v>
      </c>
    </row>
  </sheetData>
  <sheetProtection sheet="1" objects="1" scenarios="1" spinCount="100000" saltValue="9vtFc8V5C/icB+ILtELOYBeJqmHDkpmRRzYvrP1iaeHBVs0a2cfJmjrhmamo/dR8KMq1IAwThoIi31XkFf8xBA==" hashValue="UFxaYUl6p2FI9g6iAzHrcM5s0sk0PnMwxKdE38XBrX47Kiw5AnCeCiRDNMzHCgQhRG7hlepOVloWs5iutKHGW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74</v>
      </c>
      <c r="M3" s="20">
        <f>Rekapitulace!C41</f>
        <v>0</v>
      </c>
      <c r="N3" s="6" t="s">
        <v>3</v>
      </c>
      <c r="O3">
        <v>0</v>
      </c>
      <c r="P3">
        <v>2</v>
      </c>
    </row>
    <row r="4" ht="34.01575" customHeight="1">
      <c r="A4" s="16" t="s">
        <v>137</v>
      </c>
      <c r="B4" s="17" t="s">
        <v>138</v>
      </c>
      <c r="C4" s="18" t="s">
        <v>74</v>
      </c>
      <c r="D4" s="1"/>
      <c r="E4" s="17" t="s">
        <v>75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COUNTIFS(L8:L118,"=0",A8:A118,"P")+COUNTIFS(L8:L118,"",A8:A118,"P")+SUM(Q8:Q118)</f>
        <v>0</v>
      </c>
    </row>
    <row r="8">
      <c r="A8" s="1" t="s">
        <v>154</v>
      </c>
      <c r="C8" s="22" t="s">
        <v>2239</v>
      </c>
      <c r="E8" s="23" t="s">
        <v>77</v>
      </c>
      <c r="L8" s="24">
        <f>L9+L54+L59+L96+L113</f>
        <v>0</v>
      </c>
      <c r="M8" s="24">
        <f>M9+M54+M59+M96+M113</f>
        <v>0</v>
      </c>
      <c r="N8" s="25"/>
    </row>
    <row r="9">
      <c r="A9" s="1" t="s">
        <v>156</v>
      </c>
      <c r="C9" s="22" t="s">
        <v>182</v>
      </c>
      <c r="E9" s="23" t="s">
        <v>183</v>
      </c>
      <c r="L9" s="24">
        <f>SUMIFS(L10:L53,A10:A53,"P")</f>
        <v>0</v>
      </c>
      <c r="M9" s="24">
        <f>SUMIFS(M10:M53,A10:A53,"P")</f>
        <v>0</v>
      </c>
      <c r="N9" s="25"/>
    </row>
    <row r="10">
      <c r="A10" s="1" t="s">
        <v>159</v>
      </c>
      <c r="B10" s="1">
        <v>1</v>
      </c>
      <c r="C10" s="26" t="s">
        <v>2240</v>
      </c>
      <c r="D10" t="s">
        <v>157</v>
      </c>
      <c r="E10" s="27" t="s">
        <v>2241</v>
      </c>
      <c r="F10" s="28" t="s">
        <v>186</v>
      </c>
      <c r="G10" s="29">
        <v>25.5</v>
      </c>
      <c r="H10" s="28">
        <v>0</v>
      </c>
      <c r="I10" s="30">
        <f>ROUND(G10*H10,P4)</f>
        <v>0</v>
      </c>
      <c r="L10" s="31">
        <v>0</v>
      </c>
      <c r="M10" s="24">
        <f>ROUND(G10*L10,P4)</f>
        <v>0</v>
      </c>
      <c r="N10" s="25" t="s">
        <v>1067</v>
      </c>
      <c r="O10" s="32">
        <f>M10*AA10</f>
        <v>0</v>
      </c>
      <c r="P10" s="1">
        <v>3</v>
      </c>
      <c r="AA10" s="1">
        <f>IF(P10=1,$O$3,IF(P10=2,$O$4,$O$5))</f>
        <v>0</v>
      </c>
    </row>
    <row r="11" ht="25.5">
      <c r="A11" s="1" t="s">
        <v>165</v>
      </c>
      <c r="E11" s="27" t="s">
        <v>2242</v>
      </c>
    </row>
    <row r="12">
      <c r="A12" s="1" t="s">
        <v>167</v>
      </c>
      <c r="E12" s="33" t="s">
        <v>2243</v>
      </c>
    </row>
    <row r="13" ht="63.75">
      <c r="A13" s="1" t="s">
        <v>168</v>
      </c>
      <c r="E13" s="27" t="s">
        <v>2244</v>
      </c>
    </row>
    <row r="14">
      <c r="A14" s="1" t="s">
        <v>159</v>
      </c>
      <c r="B14" s="1">
        <v>2</v>
      </c>
      <c r="C14" s="26" t="s">
        <v>2245</v>
      </c>
      <c r="D14" t="s">
        <v>157</v>
      </c>
      <c r="E14" s="27" t="s">
        <v>2246</v>
      </c>
      <c r="F14" s="28" t="s">
        <v>186</v>
      </c>
      <c r="G14" s="29">
        <v>70.799999999999997</v>
      </c>
      <c r="H14" s="28">
        <v>0</v>
      </c>
      <c r="I14" s="30">
        <f>ROUND(G14*H14,P4)</f>
        <v>0</v>
      </c>
      <c r="L14" s="31">
        <v>0</v>
      </c>
      <c r="M14" s="24">
        <f>ROUND(G14*L14,P4)</f>
        <v>0</v>
      </c>
      <c r="N14" s="25" t="s">
        <v>1067</v>
      </c>
      <c r="O14" s="32">
        <f>M14*AA14</f>
        <v>0</v>
      </c>
      <c r="P14" s="1">
        <v>3</v>
      </c>
      <c r="AA14" s="1">
        <f>IF(P14=1,$O$3,IF(P14=2,$O$4,$O$5))</f>
        <v>0</v>
      </c>
    </row>
    <row r="15">
      <c r="A15" s="1" t="s">
        <v>165</v>
      </c>
      <c r="E15" s="27" t="s">
        <v>2247</v>
      </c>
    </row>
    <row r="16">
      <c r="A16" s="1" t="s">
        <v>167</v>
      </c>
      <c r="E16" s="33" t="s">
        <v>2248</v>
      </c>
    </row>
    <row r="17" ht="25.5">
      <c r="A17" s="1" t="s">
        <v>168</v>
      </c>
      <c r="E17" s="27" t="s">
        <v>2249</v>
      </c>
    </row>
    <row r="18">
      <c r="A18" s="1" t="s">
        <v>159</v>
      </c>
      <c r="B18" s="1">
        <v>3</v>
      </c>
      <c r="C18" s="26" t="s">
        <v>2250</v>
      </c>
      <c r="D18" t="s">
        <v>182</v>
      </c>
      <c r="E18" s="27" t="s">
        <v>2251</v>
      </c>
      <c r="F18" s="28" t="s">
        <v>186</v>
      </c>
      <c r="G18" s="29">
        <v>79.688000000000002</v>
      </c>
      <c r="H18" s="28">
        <v>0</v>
      </c>
      <c r="I18" s="30">
        <f>ROUND(G18*H18,P4)</f>
        <v>0</v>
      </c>
      <c r="L18" s="31">
        <v>0</v>
      </c>
      <c r="M18" s="24">
        <f>ROUND(G18*L18,P4)</f>
        <v>0</v>
      </c>
      <c r="N18" s="25" t="s">
        <v>1067</v>
      </c>
      <c r="O18" s="32">
        <f>M18*AA18</f>
        <v>0</v>
      </c>
      <c r="P18" s="1">
        <v>3</v>
      </c>
      <c r="AA18" s="1">
        <f>IF(P18=1,$O$3,IF(P18=2,$O$4,$O$5))</f>
        <v>0</v>
      </c>
    </row>
    <row r="19" ht="38.25">
      <c r="A19" s="1" t="s">
        <v>165</v>
      </c>
      <c r="E19" s="27" t="s">
        <v>2252</v>
      </c>
    </row>
    <row r="20">
      <c r="A20" s="1" t="s">
        <v>167</v>
      </c>
      <c r="E20" s="33" t="s">
        <v>2253</v>
      </c>
    </row>
    <row r="21" ht="369.75">
      <c r="A21" s="1" t="s">
        <v>168</v>
      </c>
      <c r="E21" s="27" t="s">
        <v>2254</v>
      </c>
    </row>
    <row r="22">
      <c r="A22" s="1" t="s">
        <v>159</v>
      </c>
      <c r="B22" s="1">
        <v>4</v>
      </c>
      <c r="C22" s="26" t="s">
        <v>2250</v>
      </c>
      <c r="D22" t="s">
        <v>424</v>
      </c>
      <c r="E22" s="27" t="s">
        <v>2255</v>
      </c>
      <c r="F22" s="28" t="s">
        <v>186</v>
      </c>
      <c r="G22" s="29">
        <v>35.932000000000002</v>
      </c>
      <c r="H22" s="28">
        <v>0</v>
      </c>
      <c r="I22" s="30">
        <f>ROUND(G22*H22,P4)</f>
        <v>0</v>
      </c>
      <c r="L22" s="31">
        <v>0</v>
      </c>
      <c r="M22" s="24">
        <f>ROUND(G22*L22,P4)</f>
        <v>0</v>
      </c>
      <c r="N22" s="25" t="s">
        <v>1067</v>
      </c>
      <c r="O22" s="32">
        <f>M22*AA22</f>
        <v>0</v>
      </c>
      <c r="P22" s="1">
        <v>3</v>
      </c>
      <c r="AA22" s="1">
        <f>IF(P22=1,$O$3,IF(P22=2,$O$4,$O$5))</f>
        <v>0</v>
      </c>
    </row>
    <row r="23">
      <c r="A23" s="1" t="s">
        <v>165</v>
      </c>
      <c r="E23" s="27" t="s">
        <v>2256</v>
      </c>
    </row>
    <row r="24" ht="25.5">
      <c r="A24" s="1" t="s">
        <v>167</v>
      </c>
      <c r="E24" s="33" t="s">
        <v>2257</v>
      </c>
    </row>
    <row r="25" ht="369.75">
      <c r="A25" s="1" t="s">
        <v>168</v>
      </c>
      <c r="E25" s="27" t="s">
        <v>2258</v>
      </c>
    </row>
    <row r="26">
      <c r="A26" s="1" t="s">
        <v>159</v>
      </c>
      <c r="B26" s="1">
        <v>5</v>
      </c>
      <c r="C26" s="26" t="s">
        <v>1690</v>
      </c>
      <c r="D26" t="s">
        <v>157</v>
      </c>
      <c r="E26" s="27" t="s">
        <v>1691</v>
      </c>
      <c r="F26" s="28" t="s">
        <v>186</v>
      </c>
      <c r="G26" s="29">
        <v>59.43</v>
      </c>
      <c r="H26" s="28">
        <v>0</v>
      </c>
      <c r="I26" s="30">
        <f>ROUND(G26*H26,P4)</f>
        <v>0</v>
      </c>
      <c r="L26" s="31">
        <v>0</v>
      </c>
      <c r="M26" s="24">
        <f>ROUND(G26*L26,P4)</f>
        <v>0</v>
      </c>
      <c r="N26" s="25" t="s">
        <v>1067</v>
      </c>
      <c r="O26" s="32">
        <f>M26*AA26</f>
        <v>0</v>
      </c>
      <c r="P26" s="1">
        <v>3</v>
      </c>
      <c r="AA26" s="1">
        <f>IF(P26=1,$O$3,IF(P26=2,$O$4,$O$5))</f>
        <v>0</v>
      </c>
    </row>
    <row r="27">
      <c r="A27" s="1" t="s">
        <v>165</v>
      </c>
      <c r="E27" s="27" t="s">
        <v>188</v>
      </c>
    </row>
    <row r="28" ht="38.25">
      <c r="A28" s="1" t="s">
        <v>167</v>
      </c>
      <c r="E28" s="33" t="s">
        <v>2259</v>
      </c>
    </row>
    <row r="29" ht="306">
      <c r="A29" s="1" t="s">
        <v>168</v>
      </c>
      <c r="E29" s="27" t="s">
        <v>1394</v>
      </c>
    </row>
    <row r="30">
      <c r="A30" s="1" t="s">
        <v>159</v>
      </c>
      <c r="B30" s="1">
        <v>6</v>
      </c>
      <c r="C30" s="26" t="s">
        <v>2260</v>
      </c>
      <c r="D30" t="s">
        <v>157</v>
      </c>
      <c r="E30" s="27" t="s">
        <v>2261</v>
      </c>
      <c r="F30" s="28" t="s">
        <v>186</v>
      </c>
      <c r="G30" s="29">
        <v>5.7000000000000002</v>
      </c>
      <c r="H30" s="28">
        <v>0</v>
      </c>
      <c r="I30" s="30">
        <f>ROUND(G30*H30,P4)</f>
        <v>0</v>
      </c>
      <c r="L30" s="31">
        <v>0</v>
      </c>
      <c r="M30" s="24">
        <f>ROUND(G30*L30,P4)</f>
        <v>0</v>
      </c>
      <c r="N30" s="25" t="s">
        <v>1067</v>
      </c>
      <c r="O30" s="32">
        <f>M30*AA30</f>
        <v>0</v>
      </c>
      <c r="P30" s="1">
        <v>3</v>
      </c>
      <c r="AA30" s="1">
        <f>IF(P30=1,$O$3,IF(P30=2,$O$4,$O$5))</f>
        <v>0</v>
      </c>
    </row>
    <row r="31">
      <c r="A31" s="1" t="s">
        <v>165</v>
      </c>
      <c r="E31" s="27" t="s">
        <v>2256</v>
      </c>
    </row>
    <row r="32">
      <c r="A32" s="1" t="s">
        <v>167</v>
      </c>
      <c r="E32" s="33" t="s">
        <v>2262</v>
      </c>
    </row>
    <row r="33" ht="267.75">
      <c r="A33" s="1" t="s">
        <v>168</v>
      </c>
      <c r="E33" s="27" t="s">
        <v>2263</v>
      </c>
    </row>
    <row r="34">
      <c r="A34" s="1" t="s">
        <v>159</v>
      </c>
      <c r="B34" s="1">
        <v>7</v>
      </c>
      <c r="C34" s="26" t="s">
        <v>2264</v>
      </c>
      <c r="D34" t="s">
        <v>157</v>
      </c>
      <c r="E34" s="27" t="s">
        <v>2265</v>
      </c>
      <c r="F34" s="28" t="s">
        <v>186</v>
      </c>
      <c r="G34" s="29">
        <v>5.0999999999999996</v>
      </c>
      <c r="H34" s="28">
        <v>0</v>
      </c>
      <c r="I34" s="30">
        <f>ROUND(G34*H34,P4)</f>
        <v>0</v>
      </c>
      <c r="L34" s="31">
        <v>0</v>
      </c>
      <c r="M34" s="24">
        <f>ROUND(G34*L34,P4)</f>
        <v>0</v>
      </c>
      <c r="N34" s="25" t="s">
        <v>1067</v>
      </c>
      <c r="O34" s="32">
        <f>M34*AA34</f>
        <v>0</v>
      </c>
      <c r="P34" s="1">
        <v>3</v>
      </c>
      <c r="AA34" s="1">
        <f>IF(P34=1,$O$3,IF(P34=2,$O$4,$O$5))</f>
        <v>0</v>
      </c>
    </row>
    <row r="35" ht="25.5">
      <c r="A35" s="1" t="s">
        <v>165</v>
      </c>
      <c r="E35" s="27" t="s">
        <v>2266</v>
      </c>
    </row>
    <row r="36">
      <c r="A36" s="1" t="s">
        <v>167</v>
      </c>
      <c r="E36" s="33" t="s">
        <v>2267</v>
      </c>
    </row>
    <row r="37" ht="242.25">
      <c r="A37" s="1" t="s">
        <v>168</v>
      </c>
      <c r="E37" s="27" t="s">
        <v>2268</v>
      </c>
    </row>
    <row r="38">
      <c r="A38" s="1" t="s">
        <v>159</v>
      </c>
      <c r="B38" s="1">
        <v>8</v>
      </c>
      <c r="C38" s="26" t="s">
        <v>2269</v>
      </c>
      <c r="D38" t="s">
        <v>157</v>
      </c>
      <c r="E38" s="27" t="s">
        <v>2270</v>
      </c>
      <c r="F38" s="28" t="s">
        <v>342</v>
      </c>
      <c r="G38" s="29">
        <v>406.89999999999998</v>
      </c>
      <c r="H38" s="28">
        <v>0</v>
      </c>
      <c r="I38" s="30">
        <f>ROUND(G38*H38,P4)</f>
        <v>0</v>
      </c>
      <c r="L38" s="31">
        <v>0</v>
      </c>
      <c r="M38" s="24">
        <f>ROUND(G38*L38,P4)</f>
        <v>0</v>
      </c>
      <c r="N38" s="25" t="s">
        <v>1067</v>
      </c>
      <c r="O38" s="32">
        <f>M38*AA38</f>
        <v>0</v>
      </c>
      <c r="P38" s="1">
        <v>3</v>
      </c>
      <c r="AA38" s="1">
        <f>IF(P38=1,$O$3,IF(P38=2,$O$4,$O$5))</f>
        <v>0</v>
      </c>
    </row>
    <row r="39">
      <c r="A39" s="1" t="s">
        <v>165</v>
      </c>
      <c r="E39" s="27" t="s">
        <v>188</v>
      </c>
    </row>
    <row r="40" ht="38.25">
      <c r="A40" s="1" t="s">
        <v>167</v>
      </c>
      <c r="E40" s="33" t="s">
        <v>2271</v>
      </c>
    </row>
    <row r="41" ht="25.5">
      <c r="A41" s="1" t="s">
        <v>168</v>
      </c>
      <c r="E41" s="27" t="s">
        <v>2272</v>
      </c>
    </row>
    <row r="42">
      <c r="A42" s="1" t="s">
        <v>159</v>
      </c>
      <c r="B42" s="1">
        <v>9</v>
      </c>
      <c r="C42" s="26" t="s">
        <v>1351</v>
      </c>
      <c r="D42" t="s">
        <v>157</v>
      </c>
      <c r="E42" s="27" t="s">
        <v>2273</v>
      </c>
      <c r="F42" s="28" t="s">
        <v>342</v>
      </c>
      <c r="G42" s="29">
        <v>85.200000000000003</v>
      </c>
      <c r="H42" s="28">
        <v>0</v>
      </c>
      <c r="I42" s="30">
        <f>ROUND(G42*H42,P4)</f>
        <v>0</v>
      </c>
      <c r="L42" s="31">
        <v>0</v>
      </c>
      <c r="M42" s="24">
        <f>ROUND(G42*L42,P4)</f>
        <v>0</v>
      </c>
      <c r="N42" s="25" t="s">
        <v>1067</v>
      </c>
      <c r="O42" s="32">
        <f>M42*AA42</f>
        <v>0</v>
      </c>
      <c r="P42" s="1">
        <v>3</v>
      </c>
      <c r="AA42" s="1">
        <f>IF(P42=1,$O$3,IF(P42=2,$O$4,$O$5))</f>
        <v>0</v>
      </c>
    </row>
    <row r="43">
      <c r="A43" s="1" t="s">
        <v>165</v>
      </c>
      <c r="E43" s="27" t="s">
        <v>2274</v>
      </c>
    </row>
    <row r="44">
      <c r="A44" s="1" t="s">
        <v>167</v>
      </c>
      <c r="E44" s="33" t="s">
        <v>2275</v>
      </c>
    </row>
    <row r="45" ht="38.25">
      <c r="A45" s="1" t="s">
        <v>168</v>
      </c>
      <c r="E45" s="27" t="s">
        <v>2276</v>
      </c>
    </row>
    <row r="46">
      <c r="A46" s="1" t="s">
        <v>159</v>
      </c>
      <c r="B46" s="1">
        <v>10</v>
      </c>
      <c r="C46" s="26" t="s">
        <v>2277</v>
      </c>
      <c r="D46" t="s">
        <v>157</v>
      </c>
      <c r="E46" s="27" t="s">
        <v>2278</v>
      </c>
      <c r="F46" s="28" t="s">
        <v>186</v>
      </c>
      <c r="G46" s="29">
        <v>11.369999999999999</v>
      </c>
      <c r="H46" s="28">
        <v>0</v>
      </c>
      <c r="I46" s="30">
        <f>ROUND(G46*H46,P4)</f>
        <v>0</v>
      </c>
      <c r="L46" s="31">
        <v>0</v>
      </c>
      <c r="M46" s="24">
        <f>ROUND(G46*L46,P4)</f>
        <v>0</v>
      </c>
      <c r="N46" s="25" t="s">
        <v>1067</v>
      </c>
      <c r="O46" s="32">
        <f>M46*AA46</f>
        <v>0</v>
      </c>
      <c r="P46" s="1">
        <v>3</v>
      </c>
      <c r="AA46" s="1">
        <f>IF(P46=1,$O$3,IF(P46=2,$O$4,$O$5))</f>
        <v>0</v>
      </c>
    </row>
    <row r="47" ht="25.5">
      <c r="A47" s="1" t="s">
        <v>165</v>
      </c>
      <c r="E47" s="27" t="s">
        <v>2279</v>
      </c>
    </row>
    <row r="48">
      <c r="A48" s="1" t="s">
        <v>167</v>
      </c>
      <c r="E48" s="33" t="s">
        <v>2280</v>
      </c>
    </row>
    <row r="49" ht="38.25">
      <c r="A49" s="1" t="s">
        <v>168</v>
      </c>
      <c r="E49" s="27" t="s">
        <v>1586</v>
      </c>
    </row>
    <row r="50">
      <c r="A50" s="1" t="s">
        <v>159</v>
      </c>
      <c r="B50" s="1">
        <v>11</v>
      </c>
      <c r="C50" s="26" t="s">
        <v>1583</v>
      </c>
      <c r="D50" t="s">
        <v>157</v>
      </c>
      <c r="E50" s="27" t="s">
        <v>2281</v>
      </c>
      <c r="F50" s="28" t="s">
        <v>342</v>
      </c>
      <c r="G50" s="29">
        <v>311</v>
      </c>
      <c r="H50" s="28">
        <v>0</v>
      </c>
      <c r="I50" s="30">
        <f>ROUND(G50*H50,P4)</f>
        <v>0</v>
      </c>
      <c r="L50" s="31">
        <v>0</v>
      </c>
      <c r="M50" s="24">
        <f>ROUND(G50*L50,P4)</f>
        <v>0</v>
      </c>
      <c r="N50" s="25" t="s">
        <v>1067</v>
      </c>
      <c r="O50" s="32">
        <f>M50*AA50</f>
        <v>0</v>
      </c>
      <c r="P50" s="1">
        <v>3</v>
      </c>
      <c r="AA50" s="1">
        <f>IF(P50=1,$O$3,IF(P50=2,$O$4,$O$5))</f>
        <v>0</v>
      </c>
    </row>
    <row r="51">
      <c r="A51" s="1" t="s">
        <v>165</v>
      </c>
      <c r="E51" s="27" t="s">
        <v>2282</v>
      </c>
    </row>
    <row r="52">
      <c r="A52" s="1" t="s">
        <v>167</v>
      </c>
      <c r="E52" s="33" t="s">
        <v>2283</v>
      </c>
    </row>
    <row r="53" ht="38.25">
      <c r="A53" s="1" t="s">
        <v>168</v>
      </c>
      <c r="E53" s="27" t="s">
        <v>2284</v>
      </c>
    </row>
    <row r="54">
      <c r="A54" s="1" t="s">
        <v>156</v>
      </c>
      <c r="C54" s="22" t="s">
        <v>1419</v>
      </c>
      <c r="E54" s="23" t="s">
        <v>1420</v>
      </c>
      <c r="L54" s="24">
        <f>SUMIFS(L55:L58,A55:A58,"P")</f>
        <v>0</v>
      </c>
      <c r="M54" s="24">
        <f>SUMIFS(M55:M58,A55:A58,"P")</f>
        <v>0</v>
      </c>
      <c r="N54" s="25"/>
    </row>
    <row r="55">
      <c r="A55" s="1" t="s">
        <v>159</v>
      </c>
      <c r="B55" s="1">
        <v>12</v>
      </c>
      <c r="C55" s="26" t="s">
        <v>2285</v>
      </c>
      <c r="D55" t="s">
        <v>157</v>
      </c>
      <c r="E55" s="27" t="s">
        <v>2286</v>
      </c>
      <c r="F55" s="28" t="s">
        <v>186</v>
      </c>
      <c r="G55" s="29">
        <v>4.6799999999999997</v>
      </c>
      <c r="H55" s="28">
        <v>0</v>
      </c>
      <c r="I55" s="30">
        <f>ROUND(G55*H55,P4)</f>
        <v>0</v>
      </c>
      <c r="L55" s="31">
        <v>0</v>
      </c>
      <c r="M55" s="24">
        <f>ROUND(G55*L55,P4)</f>
        <v>0</v>
      </c>
      <c r="N55" s="25" t="s">
        <v>1067</v>
      </c>
      <c r="O55" s="32">
        <f>M55*AA55</f>
        <v>0</v>
      </c>
      <c r="P55" s="1">
        <v>3</v>
      </c>
      <c r="AA55" s="1">
        <f>IF(P55=1,$O$3,IF(P55=2,$O$4,$O$5))</f>
        <v>0</v>
      </c>
    </row>
    <row r="56" ht="25.5">
      <c r="A56" s="1" t="s">
        <v>165</v>
      </c>
      <c r="E56" s="27" t="s">
        <v>2287</v>
      </c>
    </row>
    <row r="57">
      <c r="A57" s="1" t="s">
        <v>167</v>
      </c>
      <c r="E57" s="33" t="s">
        <v>2288</v>
      </c>
    </row>
    <row r="58" ht="38.25">
      <c r="A58" s="1" t="s">
        <v>168</v>
      </c>
      <c r="E58" s="27" t="s">
        <v>1428</v>
      </c>
    </row>
    <row r="59">
      <c r="A59" s="1" t="s">
        <v>156</v>
      </c>
      <c r="C59" s="22" t="s">
        <v>1434</v>
      </c>
      <c r="E59" s="23" t="s">
        <v>1064</v>
      </c>
      <c r="L59" s="24">
        <f>SUMIFS(L60:L95,A60:A95,"P")</f>
        <v>0</v>
      </c>
      <c r="M59" s="24">
        <f>SUMIFS(M60:M95,A60:A95,"P")</f>
        <v>0</v>
      </c>
      <c r="N59" s="25"/>
    </row>
    <row r="60">
      <c r="A60" s="1" t="s">
        <v>159</v>
      </c>
      <c r="B60" s="1">
        <v>13</v>
      </c>
      <c r="C60" s="26" t="s">
        <v>2289</v>
      </c>
      <c r="D60" t="s">
        <v>157</v>
      </c>
      <c r="E60" s="27" t="s">
        <v>2290</v>
      </c>
      <c r="F60" s="28" t="s">
        <v>342</v>
      </c>
      <c r="G60" s="29">
        <v>235.75</v>
      </c>
      <c r="H60" s="28">
        <v>0</v>
      </c>
      <c r="I60" s="30">
        <f>ROUND(G60*H60,P4)</f>
        <v>0</v>
      </c>
      <c r="L60" s="31">
        <v>0</v>
      </c>
      <c r="M60" s="24">
        <f>ROUND(G60*L60,P4)</f>
        <v>0</v>
      </c>
      <c r="N60" s="25" t="s">
        <v>1067</v>
      </c>
      <c r="O60" s="32">
        <f>M60*AA60</f>
        <v>0</v>
      </c>
      <c r="P60" s="1">
        <v>3</v>
      </c>
      <c r="AA60" s="1">
        <f>IF(P60=1,$O$3,IF(P60=2,$O$4,$O$5))</f>
        <v>0</v>
      </c>
    </row>
    <row r="61">
      <c r="A61" s="1" t="s">
        <v>165</v>
      </c>
      <c r="E61" s="27" t="s">
        <v>2291</v>
      </c>
    </row>
    <row r="62">
      <c r="A62" s="1" t="s">
        <v>167</v>
      </c>
      <c r="E62" s="33" t="s">
        <v>2292</v>
      </c>
    </row>
    <row r="63" ht="51">
      <c r="A63" s="1" t="s">
        <v>168</v>
      </c>
      <c r="E63" s="27" t="s">
        <v>1622</v>
      </c>
    </row>
    <row r="64">
      <c r="A64" s="1" t="s">
        <v>159</v>
      </c>
      <c r="B64" s="1">
        <v>14</v>
      </c>
      <c r="C64" s="26" t="s">
        <v>1623</v>
      </c>
      <c r="D64" t="s">
        <v>157</v>
      </c>
      <c r="E64" s="27" t="s">
        <v>1624</v>
      </c>
      <c r="F64" s="28" t="s">
        <v>342</v>
      </c>
      <c r="G64" s="29">
        <v>256.25</v>
      </c>
      <c r="H64" s="28">
        <v>0</v>
      </c>
      <c r="I64" s="30">
        <f>ROUND(G64*H64,P4)</f>
        <v>0</v>
      </c>
      <c r="L64" s="31">
        <v>0</v>
      </c>
      <c r="M64" s="24">
        <f>ROUND(G64*L64,P4)</f>
        <v>0</v>
      </c>
      <c r="N64" s="25" t="s">
        <v>1067</v>
      </c>
      <c r="O64" s="32">
        <f>M64*AA64</f>
        <v>0</v>
      </c>
      <c r="P64" s="1">
        <v>3</v>
      </c>
      <c r="AA64" s="1">
        <f>IF(P64=1,$O$3,IF(P64=2,$O$4,$O$5))</f>
        <v>0</v>
      </c>
    </row>
    <row r="65">
      <c r="A65" s="1" t="s">
        <v>165</v>
      </c>
      <c r="E65" s="27" t="s">
        <v>2293</v>
      </c>
    </row>
    <row r="66">
      <c r="A66" s="1" t="s">
        <v>167</v>
      </c>
      <c r="E66" s="33" t="s">
        <v>2294</v>
      </c>
    </row>
    <row r="67" ht="51">
      <c r="A67" s="1" t="s">
        <v>168</v>
      </c>
      <c r="E67" s="27" t="s">
        <v>1622</v>
      </c>
    </row>
    <row r="68">
      <c r="A68" s="1" t="s">
        <v>159</v>
      </c>
      <c r="B68" s="1">
        <v>15</v>
      </c>
      <c r="C68" s="26" t="s">
        <v>2295</v>
      </c>
      <c r="D68" t="s">
        <v>157</v>
      </c>
      <c r="E68" s="27" t="s">
        <v>2296</v>
      </c>
      <c r="F68" s="28" t="s">
        <v>342</v>
      </c>
      <c r="G68" s="29">
        <v>146.25</v>
      </c>
      <c r="H68" s="28">
        <v>0</v>
      </c>
      <c r="I68" s="30">
        <f>ROUND(G68*H68,P4)</f>
        <v>0</v>
      </c>
      <c r="L68" s="31">
        <v>0</v>
      </c>
      <c r="M68" s="24">
        <f>ROUND(G68*L68,P4)</f>
        <v>0</v>
      </c>
      <c r="N68" s="25" t="s">
        <v>1067</v>
      </c>
      <c r="O68" s="32">
        <f>M68*AA68</f>
        <v>0</v>
      </c>
      <c r="P68" s="1">
        <v>3</v>
      </c>
      <c r="AA68" s="1">
        <f>IF(P68=1,$O$3,IF(P68=2,$O$4,$O$5))</f>
        <v>0</v>
      </c>
    </row>
    <row r="69">
      <c r="A69" s="1" t="s">
        <v>165</v>
      </c>
      <c r="E69" s="27" t="s">
        <v>2297</v>
      </c>
    </row>
    <row r="70">
      <c r="A70" s="1" t="s">
        <v>167</v>
      </c>
      <c r="E70" s="33" t="s">
        <v>2298</v>
      </c>
    </row>
    <row r="71" ht="51">
      <c r="A71" s="1" t="s">
        <v>168</v>
      </c>
      <c r="E71" s="27" t="s">
        <v>1622</v>
      </c>
    </row>
    <row r="72">
      <c r="A72" s="1" t="s">
        <v>159</v>
      </c>
      <c r="B72" s="1">
        <v>16</v>
      </c>
      <c r="C72" s="26" t="s">
        <v>2299</v>
      </c>
      <c r="D72" t="s">
        <v>157</v>
      </c>
      <c r="E72" s="27" t="s">
        <v>2300</v>
      </c>
      <c r="F72" s="28" t="s">
        <v>342</v>
      </c>
      <c r="G72" s="29">
        <v>80</v>
      </c>
      <c r="H72" s="28">
        <v>0</v>
      </c>
      <c r="I72" s="30">
        <f>ROUND(G72*H72,P4)</f>
        <v>0</v>
      </c>
      <c r="L72" s="31">
        <v>0</v>
      </c>
      <c r="M72" s="24">
        <f>ROUND(G72*L72,P4)</f>
        <v>0</v>
      </c>
      <c r="N72" s="25" t="s">
        <v>1067</v>
      </c>
      <c r="O72" s="32">
        <f>M72*AA72</f>
        <v>0</v>
      </c>
      <c r="P72" s="1">
        <v>3</v>
      </c>
      <c r="AA72" s="1">
        <f>IF(P72=1,$O$3,IF(P72=2,$O$4,$O$5))</f>
        <v>0</v>
      </c>
    </row>
    <row r="73">
      <c r="A73" s="1" t="s">
        <v>165</v>
      </c>
      <c r="E73" s="27" t="s">
        <v>2301</v>
      </c>
    </row>
    <row r="74">
      <c r="A74" s="1" t="s">
        <v>167</v>
      </c>
      <c r="E74" s="33" t="s">
        <v>2302</v>
      </c>
    </row>
    <row r="75" ht="38.25">
      <c r="A75" s="1" t="s">
        <v>168</v>
      </c>
      <c r="E75" s="27" t="s">
        <v>1629</v>
      </c>
    </row>
    <row r="76">
      <c r="A76" s="1" t="s">
        <v>159</v>
      </c>
      <c r="B76" s="1">
        <v>17</v>
      </c>
      <c r="C76" s="26" t="s">
        <v>1630</v>
      </c>
      <c r="D76" t="s">
        <v>157</v>
      </c>
      <c r="E76" s="27" t="s">
        <v>2303</v>
      </c>
      <c r="F76" s="28" t="s">
        <v>342</v>
      </c>
      <c r="G76" s="29">
        <v>235.75</v>
      </c>
      <c r="H76" s="28">
        <v>0</v>
      </c>
      <c r="I76" s="30">
        <f>ROUND(G76*H76,P4)</f>
        <v>0</v>
      </c>
      <c r="L76" s="31">
        <v>0</v>
      </c>
      <c r="M76" s="24">
        <f>ROUND(G76*L76,P4)</f>
        <v>0</v>
      </c>
      <c r="N76" s="25" t="s">
        <v>1067</v>
      </c>
      <c r="O76" s="32">
        <f>M76*AA76</f>
        <v>0</v>
      </c>
      <c r="P76" s="1">
        <v>3</v>
      </c>
      <c r="AA76" s="1">
        <f>IF(P76=1,$O$3,IF(P76=2,$O$4,$O$5))</f>
        <v>0</v>
      </c>
    </row>
    <row r="77">
      <c r="A77" s="1" t="s">
        <v>165</v>
      </c>
      <c r="E77" s="27" t="s">
        <v>2304</v>
      </c>
    </row>
    <row r="78">
      <c r="A78" s="1" t="s">
        <v>167</v>
      </c>
      <c r="E78" s="33" t="s">
        <v>2292</v>
      </c>
    </row>
    <row r="79" ht="51">
      <c r="A79" s="1" t="s">
        <v>168</v>
      </c>
      <c r="E79" s="27" t="s">
        <v>2305</v>
      </c>
    </row>
    <row r="80">
      <c r="A80" s="1" t="s">
        <v>159</v>
      </c>
      <c r="B80" s="1">
        <v>18</v>
      </c>
      <c r="C80" s="26" t="s">
        <v>1635</v>
      </c>
      <c r="D80" t="s">
        <v>157</v>
      </c>
      <c r="E80" s="27" t="s">
        <v>2306</v>
      </c>
      <c r="F80" s="28" t="s">
        <v>342</v>
      </c>
      <c r="G80" s="29">
        <v>213.19999999999999</v>
      </c>
      <c r="H80" s="28">
        <v>0</v>
      </c>
      <c r="I80" s="30">
        <f>ROUND(G80*H80,P4)</f>
        <v>0</v>
      </c>
      <c r="L80" s="31">
        <v>0</v>
      </c>
      <c r="M80" s="24">
        <f>ROUND(G80*L80,P4)</f>
        <v>0</v>
      </c>
      <c r="N80" s="25" t="s">
        <v>1067</v>
      </c>
      <c r="O80" s="32">
        <f>M80*AA80</f>
        <v>0</v>
      </c>
      <c r="P80" s="1">
        <v>3</v>
      </c>
      <c r="AA80" s="1">
        <f>IF(P80=1,$O$3,IF(P80=2,$O$4,$O$5))</f>
        <v>0</v>
      </c>
    </row>
    <row r="81">
      <c r="A81" s="1" t="s">
        <v>165</v>
      </c>
      <c r="E81" s="27" t="s">
        <v>2307</v>
      </c>
    </row>
    <row r="82">
      <c r="A82" s="1" t="s">
        <v>167</v>
      </c>
      <c r="E82" s="33" t="s">
        <v>2308</v>
      </c>
    </row>
    <row r="83" ht="51">
      <c r="A83" s="1" t="s">
        <v>168</v>
      </c>
      <c r="E83" s="27" t="s">
        <v>2305</v>
      </c>
    </row>
    <row r="84">
      <c r="A84" s="1" t="s">
        <v>159</v>
      </c>
      <c r="B84" s="1">
        <v>19</v>
      </c>
      <c r="C84" s="26" t="s">
        <v>2309</v>
      </c>
      <c r="D84" t="s">
        <v>157</v>
      </c>
      <c r="E84" s="27" t="s">
        <v>2310</v>
      </c>
      <c r="F84" s="28" t="s">
        <v>342</v>
      </c>
      <c r="G84" s="29">
        <v>205</v>
      </c>
      <c r="H84" s="28">
        <v>0</v>
      </c>
      <c r="I84" s="30">
        <f>ROUND(G84*H84,P4)</f>
        <v>0</v>
      </c>
      <c r="L84" s="31">
        <v>0</v>
      </c>
      <c r="M84" s="24">
        <f>ROUND(G84*L84,P4)</f>
        <v>0</v>
      </c>
      <c r="N84" s="25" t="s">
        <v>1067</v>
      </c>
      <c r="O84" s="32">
        <f>M84*AA84</f>
        <v>0</v>
      </c>
      <c r="P84" s="1">
        <v>3</v>
      </c>
      <c r="AA84" s="1">
        <f>IF(P84=1,$O$3,IF(P84=2,$O$4,$O$5))</f>
        <v>0</v>
      </c>
    </row>
    <row r="85" ht="25.5">
      <c r="A85" s="1" t="s">
        <v>165</v>
      </c>
      <c r="E85" s="27" t="s">
        <v>2311</v>
      </c>
    </row>
    <row r="86">
      <c r="A86" s="1" t="s">
        <v>167</v>
      </c>
      <c r="E86" s="33" t="s">
        <v>2312</v>
      </c>
    </row>
    <row r="87" ht="140.25">
      <c r="A87" s="1" t="s">
        <v>168</v>
      </c>
      <c r="E87" s="27" t="s">
        <v>1641</v>
      </c>
    </row>
    <row r="88">
      <c r="A88" s="1" t="s">
        <v>159</v>
      </c>
      <c r="B88" s="1">
        <v>20</v>
      </c>
      <c r="C88" s="26" t="s">
        <v>2313</v>
      </c>
      <c r="D88" t="s">
        <v>157</v>
      </c>
      <c r="E88" s="27" t="s">
        <v>2314</v>
      </c>
      <c r="F88" s="28" t="s">
        <v>342</v>
      </c>
      <c r="G88" s="29">
        <v>213.19999999999999</v>
      </c>
      <c r="H88" s="28">
        <v>0</v>
      </c>
      <c r="I88" s="30">
        <f>ROUND(G88*H88,P4)</f>
        <v>0</v>
      </c>
      <c r="L88" s="31">
        <v>0</v>
      </c>
      <c r="M88" s="24">
        <f>ROUND(G88*L88,P4)</f>
        <v>0</v>
      </c>
      <c r="N88" s="25" t="s">
        <v>1067</v>
      </c>
      <c r="O88" s="32">
        <f>M88*AA88</f>
        <v>0</v>
      </c>
      <c r="P88" s="1">
        <v>3</v>
      </c>
      <c r="AA88" s="1">
        <f>IF(P88=1,$O$3,IF(P88=2,$O$4,$O$5))</f>
        <v>0</v>
      </c>
    </row>
    <row r="89" ht="25.5">
      <c r="A89" s="1" t="s">
        <v>165</v>
      </c>
      <c r="E89" s="27" t="s">
        <v>2315</v>
      </c>
    </row>
    <row r="90">
      <c r="A90" s="1" t="s">
        <v>167</v>
      </c>
      <c r="E90" s="33" t="s">
        <v>2308</v>
      </c>
    </row>
    <row r="91" ht="140.25">
      <c r="A91" s="1" t="s">
        <v>168</v>
      </c>
      <c r="E91" s="27" t="s">
        <v>1641</v>
      </c>
    </row>
    <row r="92">
      <c r="A92" s="1" t="s">
        <v>159</v>
      </c>
      <c r="B92" s="1">
        <v>21</v>
      </c>
      <c r="C92" s="26" t="s">
        <v>2316</v>
      </c>
      <c r="D92" t="s">
        <v>157</v>
      </c>
      <c r="E92" s="27" t="s">
        <v>2317</v>
      </c>
      <c r="F92" s="28" t="s">
        <v>342</v>
      </c>
      <c r="G92" s="29">
        <v>117</v>
      </c>
      <c r="H92" s="28">
        <v>0</v>
      </c>
      <c r="I92" s="30">
        <f>ROUND(G92*H92,P4)</f>
        <v>0</v>
      </c>
      <c r="L92" s="31">
        <v>0</v>
      </c>
      <c r="M92" s="24">
        <f>ROUND(G92*L92,P4)</f>
        <v>0</v>
      </c>
      <c r="N92" s="25" t="s">
        <v>1067</v>
      </c>
      <c r="O92" s="32">
        <f>M92*AA92</f>
        <v>0</v>
      </c>
      <c r="P92" s="1">
        <v>3</v>
      </c>
      <c r="AA92" s="1">
        <f>IF(P92=1,$O$3,IF(P92=2,$O$4,$O$5))</f>
        <v>0</v>
      </c>
    </row>
    <row r="93">
      <c r="A93" s="1" t="s">
        <v>165</v>
      </c>
      <c r="E93" s="27" t="s">
        <v>2318</v>
      </c>
    </row>
    <row r="94">
      <c r="A94" s="1" t="s">
        <v>167</v>
      </c>
      <c r="E94" s="33" t="s">
        <v>2319</v>
      </c>
    </row>
    <row r="95" ht="140.25">
      <c r="A95" s="1" t="s">
        <v>168</v>
      </c>
      <c r="E95" s="27" t="s">
        <v>2320</v>
      </c>
    </row>
    <row r="96">
      <c r="A96" s="1" t="s">
        <v>156</v>
      </c>
      <c r="C96" s="22" t="s">
        <v>332</v>
      </c>
      <c r="E96" s="23" t="s">
        <v>1478</v>
      </c>
      <c r="L96" s="24">
        <f>SUMIFS(L97:L112,A97:A112,"P")</f>
        <v>0</v>
      </c>
      <c r="M96" s="24">
        <f>SUMIFS(M97:M112,A97:A112,"P")</f>
        <v>0</v>
      </c>
      <c r="N96" s="25"/>
    </row>
    <row r="97">
      <c r="A97" s="1" t="s">
        <v>159</v>
      </c>
      <c r="B97" s="1">
        <v>22</v>
      </c>
      <c r="C97" s="26" t="s">
        <v>2321</v>
      </c>
      <c r="D97" t="s">
        <v>157</v>
      </c>
      <c r="E97" s="27" t="s">
        <v>2322</v>
      </c>
      <c r="F97" s="28" t="s">
        <v>199</v>
      </c>
      <c r="G97" s="29">
        <v>17.5</v>
      </c>
      <c r="H97" s="28">
        <v>0</v>
      </c>
      <c r="I97" s="30">
        <f>ROUND(G97*H97,P4)</f>
        <v>0</v>
      </c>
      <c r="L97" s="31">
        <v>0</v>
      </c>
      <c r="M97" s="24">
        <f>ROUND(G97*L97,P4)</f>
        <v>0</v>
      </c>
      <c r="N97" s="25" t="s">
        <v>1067</v>
      </c>
      <c r="O97" s="32">
        <f>M97*AA97</f>
        <v>0</v>
      </c>
      <c r="P97" s="1">
        <v>3</v>
      </c>
      <c r="AA97" s="1">
        <f>IF(P97=1,$O$3,IF(P97=2,$O$4,$O$5))</f>
        <v>0</v>
      </c>
    </row>
    <row r="98">
      <c r="A98" s="1" t="s">
        <v>165</v>
      </c>
      <c r="E98" s="27" t="s">
        <v>2323</v>
      </c>
    </row>
    <row r="99">
      <c r="A99" s="1" t="s">
        <v>167</v>
      </c>
      <c r="E99" s="33" t="s">
        <v>2324</v>
      </c>
    </row>
    <row r="100" ht="63.75">
      <c r="A100" s="1" t="s">
        <v>168</v>
      </c>
      <c r="E100" s="27" t="s">
        <v>2325</v>
      </c>
    </row>
    <row r="101" ht="25.5">
      <c r="A101" s="1" t="s">
        <v>159</v>
      </c>
      <c r="B101" s="1">
        <v>23</v>
      </c>
      <c r="C101" s="26" t="s">
        <v>2326</v>
      </c>
      <c r="D101" t="s">
        <v>157</v>
      </c>
      <c r="E101" s="27" t="s">
        <v>2327</v>
      </c>
      <c r="F101" s="28" t="s">
        <v>196</v>
      </c>
      <c r="G101" s="29">
        <v>2</v>
      </c>
      <c r="H101" s="28">
        <v>0</v>
      </c>
      <c r="I101" s="30">
        <f>ROUND(G101*H101,P4)</f>
        <v>0</v>
      </c>
      <c r="L101" s="31">
        <v>0</v>
      </c>
      <c r="M101" s="24">
        <f>ROUND(G101*L101,P4)</f>
        <v>0</v>
      </c>
      <c r="N101" s="25" t="s">
        <v>1067</v>
      </c>
      <c r="O101" s="32">
        <f>M101*AA101</f>
        <v>0</v>
      </c>
      <c r="P101" s="1">
        <v>3</v>
      </c>
      <c r="AA101" s="1">
        <f>IF(P101=1,$O$3,IF(P101=2,$O$4,$O$5))</f>
        <v>0</v>
      </c>
    </row>
    <row r="102">
      <c r="A102" s="1" t="s">
        <v>165</v>
      </c>
      <c r="E102" s="27" t="s">
        <v>2328</v>
      </c>
    </row>
    <row r="103">
      <c r="A103" s="1" t="s">
        <v>167</v>
      </c>
      <c r="E103" s="33" t="s">
        <v>2033</v>
      </c>
    </row>
    <row r="104" ht="25.5">
      <c r="A104" s="1" t="s">
        <v>168</v>
      </c>
      <c r="E104" s="27" t="s">
        <v>2329</v>
      </c>
    </row>
    <row r="105">
      <c r="A105" s="1" t="s">
        <v>159</v>
      </c>
      <c r="B105" s="1">
        <v>24</v>
      </c>
      <c r="C105" s="26" t="s">
        <v>2330</v>
      </c>
      <c r="D105" t="s">
        <v>157</v>
      </c>
      <c r="E105" s="27" t="s">
        <v>2331</v>
      </c>
      <c r="F105" s="28" t="s">
        <v>199</v>
      </c>
      <c r="G105" s="29">
        <v>58.799999999999997</v>
      </c>
      <c r="H105" s="28">
        <v>0</v>
      </c>
      <c r="I105" s="30">
        <f>ROUND(G105*H105,P4)</f>
        <v>0</v>
      </c>
      <c r="L105" s="31">
        <v>0</v>
      </c>
      <c r="M105" s="24">
        <f>ROUND(G105*L105,P4)</f>
        <v>0</v>
      </c>
      <c r="N105" s="25" t="s">
        <v>1067</v>
      </c>
      <c r="O105" s="32">
        <f>M105*AA105</f>
        <v>0</v>
      </c>
      <c r="P105" s="1">
        <v>3</v>
      </c>
      <c r="AA105" s="1">
        <f>IF(P105=1,$O$3,IF(P105=2,$O$4,$O$5))</f>
        <v>0</v>
      </c>
    </row>
    <row r="106">
      <c r="A106" s="1" t="s">
        <v>165</v>
      </c>
      <c r="E106" s="27" t="s">
        <v>2332</v>
      </c>
    </row>
    <row r="107">
      <c r="A107" s="1" t="s">
        <v>167</v>
      </c>
      <c r="E107" s="33" t="s">
        <v>2333</v>
      </c>
    </row>
    <row r="108" ht="51">
      <c r="A108" s="1" t="s">
        <v>168</v>
      </c>
      <c r="E108" s="27" t="s">
        <v>2334</v>
      </c>
    </row>
    <row r="109">
      <c r="A109" s="1" t="s">
        <v>159</v>
      </c>
      <c r="B109" s="1">
        <v>25</v>
      </c>
      <c r="C109" s="26" t="s">
        <v>1648</v>
      </c>
      <c r="D109" t="s">
        <v>157</v>
      </c>
      <c r="E109" s="27" t="s">
        <v>2335</v>
      </c>
      <c r="F109" s="28" t="s">
        <v>199</v>
      </c>
      <c r="G109" s="29">
        <v>12.1</v>
      </c>
      <c r="H109" s="28">
        <v>0</v>
      </c>
      <c r="I109" s="30">
        <f>ROUND(G109*H109,P4)</f>
        <v>0</v>
      </c>
      <c r="L109" s="31">
        <v>0</v>
      </c>
      <c r="M109" s="24">
        <f>ROUND(G109*L109,P4)</f>
        <v>0</v>
      </c>
      <c r="N109" s="25" t="s">
        <v>1067</v>
      </c>
      <c r="O109" s="32">
        <f>M109*AA109</f>
        <v>0</v>
      </c>
      <c r="P109" s="1">
        <v>3</v>
      </c>
      <c r="AA109" s="1">
        <f>IF(P109=1,$O$3,IF(P109=2,$O$4,$O$5))</f>
        <v>0</v>
      </c>
    </row>
    <row r="110">
      <c r="A110" s="1" t="s">
        <v>165</v>
      </c>
      <c r="E110" s="27" t="s">
        <v>2336</v>
      </c>
    </row>
    <row r="111">
      <c r="A111" s="1" t="s">
        <v>167</v>
      </c>
      <c r="E111" s="33" t="s">
        <v>2337</v>
      </c>
    </row>
    <row r="112" ht="38.25">
      <c r="A112" s="1" t="s">
        <v>168</v>
      </c>
      <c r="E112" s="27" t="s">
        <v>2338</v>
      </c>
    </row>
    <row r="113">
      <c r="A113" s="1" t="s">
        <v>156</v>
      </c>
      <c r="C113" s="22" t="s">
        <v>946</v>
      </c>
      <c r="E113" s="23" t="s">
        <v>947</v>
      </c>
      <c r="L113" s="24">
        <f>SUMIFS(L114:L117,A114:A117,"P")</f>
        <v>0</v>
      </c>
      <c r="M113" s="24">
        <f>SUMIFS(M114:M117,A114:A117,"P")</f>
        <v>0</v>
      </c>
      <c r="N113" s="25"/>
    </row>
    <row r="114" ht="25.5">
      <c r="A114" s="1" t="s">
        <v>159</v>
      </c>
      <c r="B114" s="1">
        <v>26</v>
      </c>
      <c r="C114" s="26" t="s">
        <v>160</v>
      </c>
      <c r="D114" t="s">
        <v>161</v>
      </c>
      <c r="E114" s="27" t="s">
        <v>162</v>
      </c>
      <c r="F114" s="28" t="s">
        <v>163</v>
      </c>
      <c r="G114" s="29">
        <v>109.92</v>
      </c>
      <c r="H114" s="28">
        <v>0</v>
      </c>
      <c r="I114" s="30">
        <f>ROUND(G114*H114,P4)</f>
        <v>0</v>
      </c>
      <c r="L114" s="31">
        <v>0</v>
      </c>
      <c r="M114" s="24">
        <f>ROUND(G114*L114,P4)</f>
        <v>0</v>
      </c>
      <c r="N114" s="25" t="s">
        <v>164</v>
      </c>
      <c r="O114" s="32">
        <f>M114*AA114</f>
        <v>0</v>
      </c>
      <c r="P114" s="1">
        <v>3</v>
      </c>
      <c r="AA114" s="1">
        <f>IF(P114=1,$O$3,IF(P114=2,$O$4,$O$5))</f>
        <v>0</v>
      </c>
    </row>
    <row r="115">
      <c r="A115" s="1" t="s">
        <v>165</v>
      </c>
      <c r="E115" s="27" t="s">
        <v>166</v>
      </c>
    </row>
    <row r="116" ht="38.25">
      <c r="A116" s="1" t="s">
        <v>167</v>
      </c>
      <c r="E116" s="33" t="s">
        <v>2339</v>
      </c>
    </row>
    <row r="117" ht="153">
      <c r="A117" s="1" t="s">
        <v>168</v>
      </c>
      <c r="E117" s="27" t="s">
        <v>169</v>
      </c>
    </row>
  </sheetData>
  <sheetProtection sheet="1" objects="1" scenarios="1" spinCount="100000" saltValue="eMem46t0hfZbGus1US4TV+bIz2qOQTFfseIjFdcRWbRWVTmUoARIYTkqBRQD9mLpodrSlxc9VXACEljOLfSw5g==" hashValue="fozxoJLI1hAtcK+YL3nJ3El06a7T62P5zFYu38ZsPhl78DPWWTezdTxwAH/NmDbGo2YU755CHvoGTrRZF2uup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78</v>
      </c>
      <c r="M3" s="20">
        <f>Rekapitulace!C43</f>
        <v>0</v>
      </c>
      <c r="N3" s="6" t="s">
        <v>3</v>
      </c>
      <c r="O3">
        <v>0</v>
      </c>
      <c r="P3">
        <v>2</v>
      </c>
    </row>
    <row r="4" ht="34.01575" customHeight="1">
      <c r="A4" s="16" t="s">
        <v>137</v>
      </c>
      <c r="B4" s="17" t="s">
        <v>138</v>
      </c>
      <c r="C4" s="18" t="s">
        <v>78</v>
      </c>
      <c r="D4" s="1"/>
      <c r="E4" s="17" t="s">
        <v>79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COUNTIFS(L8:L94,"=0",A8:A94,"P")+COUNTIFS(L8:L94,"",A8:A94,"P")+SUM(Q8:Q94)</f>
        <v>0</v>
      </c>
    </row>
    <row r="8" ht="25.5">
      <c r="A8" s="1" t="s">
        <v>154</v>
      </c>
      <c r="C8" s="22" t="s">
        <v>2340</v>
      </c>
      <c r="E8" s="23" t="s">
        <v>81</v>
      </c>
      <c r="L8" s="24">
        <f>L9+L22+L67+L76+L81</f>
        <v>0</v>
      </c>
      <c r="M8" s="24">
        <f>M9+M22+M67+M76+M81</f>
        <v>0</v>
      </c>
      <c r="N8" s="25"/>
    </row>
    <row r="9">
      <c r="A9" s="1" t="s">
        <v>156</v>
      </c>
      <c r="C9" s="22" t="s">
        <v>182</v>
      </c>
      <c r="E9" s="23" t="s">
        <v>183</v>
      </c>
      <c r="L9" s="24">
        <f>SUMIFS(L10:L21,A10:A21,"P")</f>
        <v>0</v>
      </c>
      <c r="M9" s="24">
        <f>SUMIFS(M10:M21,A10:A21,"P")</f>
        <v>0</v>
      </c>
      <c r="N9" s="25"/>
    </row>
    <row r="10">
      <c r="A10" s="1" t="s">
        <v>159</v>
      </c>
      <c r="B10" s="1">
        <v>2</v>
      </c>
      <c r="C10" s="26" t="s">
        <v>2341</v>
      </c>
      <c r="D10" t="s">
        <v>157</v>
      </c>
      <c r="E10" s="27" t="s">
        <v>2342</v>
      </c>
      <c r="F10" s="28" t="s">
        <v>199</v>
      </c>
      <c r="G10" s="29">
        <v>14</v>
      </c>
      <c r="H10" s="28">
        <v>0</v>
      </c>
      <c r="I10" s="30">
        <f>ROUND(G10*H10,P4)</f>
        <v>0</v>
      </c>
      <c r="L10" s="31">
        <v>0</v>
      </c>
      <c r="M10" s="24">
        <f>ROUND(G10*L10,P4)</f>
        <v>0</v>
      </c>
      <c r="N10" s="25" t="s">
        <v>2343</v>
      </c>
      <c r="O10" s="32">
        <f>M10*AA10</f>
        <v>0</v>
      </c>
      <c r="P10" s="1">
        <v>3</v>
      </c>
      <c r="AA10" s="1">
        <f>IF(P10=1,$O$3,IF(P10=2,$O$4,$O$5))</f>
        <v>0</v>
      </c>
    </row>
    <row r="11">
      <c r="A11" s="1" t="s">
        <v>165</v>
      </c>
      <c r="E11" s="27" t="s">
        <v>188</v>
      </c>
    </row>
    <row r="12">
      <c r="A12" s="1" t="s">
        <v>167</v>
      </c>
    </row>
    <row r="13">
      <c r="A13" s="1" t="s">
        <v>168</v>
      </c>
      <c r="E13" s="27" t="s">
        <v>344</v>
      </c>
    </row>
    <row r="14" ht="25.5">
      <c r="A14" s="1" t="s">
        <v>159</v>
      </c>
      <c r="B14" s="1">
        <v>3</v>
      </c>
      <c r="C14" s="26" t="s">
        <v>2344</v>
      </c>
      <c r="D14" t="s">
        <v>157</v>
      </c>
      <c r="E14" s="27" t="s">
        <v>2345</v>
      </c>
      <c r="F14" s="28" t="s">
        <v>186</v>
      </c>
      <c r="G14" s="29">
        <v>1.1200000000000001</v>
      </c>
      <c r="H14" s="28">
        <v>0</v>
      </c>
      <c r="I14" s="30">
        <f>ROUND(G14*H14,P4)</f>
        <v>0</v>
      </c>
      <c r="L14" s="31">
        <v>0</v>
      </c>
      <c r="M14" s="24">
        <f>ROUND(G14*L14,P4)</f>
        <v>0</v>
      </c>
      <c r="N14" s="25" t="s">
        <v>2343</v>
      </c>
      <c r="O14" s="32">
        <f>M14*AA14</f>
        <v>0</v>
      </c>
      <c r="P14" s="1">
        <v>3</v>
      </c>
      <c r="AA14" s="1">
        <f>IF(P14=1,$O$3,IF(P14=2,$O$4,$O$5))</f>
        <v>0</v>
      </c>
    </row>
    <row r="15">
      <c r="A15" s="1" t="s">
        <v>165</v>
      </c>
      <c r="E15" s="27" t="s">
        <v>188</v>
      </c>
    </row>
    <row r="16">
      <c r="A16" s="1" t="s">
        <v>167</v>
      </c>
      <c r="E16" s="33" t="s">
        <v>2346</v>
      </c>
    </row>
    <row r="17" ht="25.5">
      <c r="A17" s="1" t="s">
        <v>168</v>
      </c>
      <c r="E17" s="27" t="s">
        <v>2347</v>
      </c>
    </row>
    <row r="18">
      <c r="A18" s="1" t="s">
        <v>159</v>
      </c>
      <c r="B18" s="1">
        <v>1</v>
      </c>
      <c r="C18" s="26" t="s">
        <v>2348</v>
      </c>
      <c r="D18" t="s">
        <v>157</v>
      </c>
      <c r="E18" s="27" t="s">
        <v>2349</v>
      </c>
      <c r="F18" s="28" t="s">
        <v>199</v>
      </c>
      <c r="G18" s="29">
        <v>22</v>
      </c>
      <c r="H18" s="28">
        <v>0</v>
      </c>
      <c r="I18" s="30">
        <f>ROUND(G18*H18,P4)</f>
        <v>0</v>
      </c>
      <c r="L18" s="31">
        <v>0</v>
      </c>
      <c r="M18" s="24">
        <f>ROUND(G18*L18,P4)</f>
        <v>0</v>
      </c>
      <c r="N18" s="25" t="s">
        <v>406</v>
      </c>
      <c r="O18" s="32">
        <f>M18*AA18</f>
        <v>0</v>
      </c>
      <c r="P18" s="1">
        <v>3</v>
      </c>
      <c r="AA18" s="1">
        <f>IF(P18=1,$O$3,IF(P18=2,$O$4,$O$5))</f>
        <v>0</v>
      </c>
    </row>
    <row r="19">
      <c r="A19" s="1" t="s">
        <v>165</v>
      </c>
      <c r="E19" s="27" t="s">
        <v>188</v>
      </c>
    </row>
    <row r="20">
      <c r="A20" s="1" t="s">
        <v>167</v>
      </c>
    </row>
    <row r="21">
      <c r="A21" s="1" t="s">
        <v>168</v>
      </c>
      <c r="E21" s="27" t="s">
        <v>2350</v>
      </c>
    </row>
    <row r="22">
      <c r="A22" s="1" t="s">
        <v>156</v>
      </c>
      <c r="C22" s="22" t="s">
        <v>711</v>
      </c>
      <c r="E22" s="23" t="s">
        <v>2351</v>
      </c>
      <c r="L22" s="24">
        <f>SUMIFS(L23:L66,A23:A66,"P")</f>
        <v>0</v>
      </c>
      <c r="M22" s="24">
        <f>SUMIFS(M23:M66,A23:A66,"P")</f>
        <v>0</v>
      </c>
      <c r="N22" s="25"/>
    </row>
    <row r="23">
      <c r="A23" s="1" t="s">
        <v>159</v>
      </c>
      <c r="B23" s="1">
        <v>7</v>
      </c>
      <c r="C23" s="26" t="s">
        <v>2352</v>
      </c>
      <c r="D23" t="s">
        <v>157</v>
      </c>
      <c r="E23" s="27" t="s">
        <v>2353</v>
      </c>
      <c r="F23" s="28" t="s">
        <v>199</v>
      </c>
      <c r="G23" s="29">
        <v>75.900000000000006</v>
      </c>
      <c r="H23" s="28">
        <v>0</v>
      </c>
      <c r="I23" s="30">
        <f>ROUND(G23*H23,P4)</f>
        <v>0</v>
      </c>
      <c r="L23" s="31">
        <v>0</v>
      </c>
      <c r="M23" s="24">
        <f>ROUND(G23*L23,P4)</f>
        <v>0</v>
      </c>
      <c r="N23" s="25" t="s">
        <v>2343</v>
      </c>
      <c r="O23" s="32">
        <f>M23*AA23</f>
        <v>0</v>
      </c>
      <c r="P23" s="1">
        <v>3</v>
      </c>
      <c r="AA23" s="1">
        <f>IF(P23=1,$O$3,IF(P23=2,$O$4,$O$5))</f>
        <v>0</v>
      </c>
    </row>
    <row r="24">
      <c r="A24" s="1" t="s">
        <v>165</v>
      </c>
      <c r="E24" s="27" t="s">
        <v>188</v>
      </c>
    </row>
    <row r="25">
      <c r="A25" s="1" t="s">
        <v>167</v>
      </c>
      <c r="E25" s="33" t="s">
        <v>2354</v>
      </c>
    </row>
    <row r="26">
      <c r="A26" s="1" t="s">
        <v>168</v>
      </c>
      <c r="E26" s="27" t="s">
        <v>344</v>
      </c>
    </row>
    <row r="27">
      <c r="A27" s="1" t="s">
        <v>159</v>
      </c>
      <c r="B27" s="1">
        <v>12</v>
      </c>
      <c r="C27" s="26" t="s">
        <v>2355</v>
      </c>
      <c r="D27" t="s">
        <v>157</v>
      </c>
      <c r="E27" s="27" t="s">
        <v>2356</v>
      </c>
      <c r="F27" s="28" t="s">
        <v>196</v>
      </c>
      <c r="G27" s="29">
        <v>9</v>
      </c>
      <c r="H27" s="28">
        <v>0</v>
      </c>
      <c r="I27" s="30">
        <f>ROUND(G27*H27,P4)</f>
        <v>0</v>
      </c>
      <c r="L27" s="31">
        <v>0</v>
      </c>
      <c r="M27" s="24">
        <f>ROUND(G27*L27,P4)</f>
        <v>0</v>
      </c>
      <c r="N27" s="25" t="s">
        <v>2343</v>
      </c>
      <c r="O27" s="32">
        <f>M27*AA27</f>
        <v>0</v>
      </c>
      <c r="P27" s="1">
        <v>3</v>
      </c>
      <c r="AA27" s="1">
        <f>IF(P27=1,$O$3,IF(P27=2,$O$4,$O$5))</f>
        <v>0</v>
      </c>
    </row>
    <row r="28">
      <c r="A28" s="1" t="s">
        <v>165</v>
      </c>
      <c r="E28" s="27" t="s">
        <v>188</v>
      </c>
    </row>
    <row r="29">
      <c r="A29" s="1" t="s">
        <v>167</v>
      </c>
    </row>
    <row r="30">
      <c r="A30" s="1" t="s">
        <v>168</v>
      </c>
      <c r="E30" s="27" t="s">
        <v>344</v>
      </c>
    </row>
    <row r="31">
      <c r="A31" s="1" t="s">
        <v>159</v>
      </c>
      <c r="B31" s="1">
        <v>4</v>
      </c>
      <c r="C31" s="26" t="s">
        <v>2357</v>
      </c>
      <c r="D31" t="s">
        <v>157</v>
      </c>
      <c r="E31" s="27" t="s">
        <v>2358</v>
      </c>
      <c r="F31" s="28" t="s">
        <v>199</v>
      </c>
      <c r="G31" s="29">
        <v>22</v>
      </c>
      <c r="H31" s="28">
        <v>0</v>
      </c>
      <c r="I31" s="30">
        <f>ROUND(G31*H31,P4)</f>
        <v>0</v>
      </c>
      <c r="L31" s="31">
        <v>0</v>
      </c>
      <c r="M31" s="24">
        <f>ROUND(G31*L31,P4)</f>
        <v>0</v>
      </c>
      <c r="N31" s="25" t="s">
        <v>2343</v>
      </c>
      <c r="O31" s="32">
        <f>M31*AA31</f>
        <v>0</v>
      </c>
      <c r="P31" s="1">
        <v>3</v>
      </c>
      <c r="AA31" s="1">
        <f>IF(P31=1,$O$3,IF(P31=2,$O$4,$O$5))</f>
        <v>0</v>
      </c>
    </row>
    <row r="32">
      <c r="A32" s="1" t="s">
        <v>165</v>
      </c>
      <c r="E32" s="27" t="s">
        <v>188</v>
      </c>
    </row>
    <row r="33">
      <c r="A33" s="1" t="s">
        <v>167</v>
      </c>
    </row>
    <row r="34">
      <c r="A34" s="1" t="s">
        <v>168</v>
      </c>
      <c r="E34" s="27" t="s">
        <v>344</v>
      </c>
    </row>
    <row r="35">
      <c r="A35" s="1" t="s">
        <v>159</v>
      </c>
      <c r="B35" s="1">
        <v>6</v>
      </c>
      <c r="C35" s="26" t="s">
        <v>2359</v>
      </c>
      <c r="D35" t="s">
        <v>157</v>
      </c>
      <c r="E35" s="27" t="s">
        <v>2360</v>
      </c>
      <c r="F35" s="28" t="s">
        <v>199</v>
      </c>
      <c r="G35" s="29">
        <v>66</v>
      </c>
      <c r="H35" s="28">
        <v>0</v>
      </c>
      <c r="I35" s="30">
        <f>ROUND(G35*H35,P4)</f>
        <v>0</v>
      </c>
      <c r="L35" s="31">
        <v>0</v>
      </c>
      <c r="M35" s="24">
        <f>ROUND(G35*L35,P4)</f>
        <v>0</v>
      </c>
      <c r="N35" s="25" t="s">
        <v>2343</v>
      </c>
      <c r="O35" s="32">
        <f>M35*AA35</f>
        <v>0</v>
      </c>
      <c r="P35" s="1">
        <v>3</v>
      </c>
      <c r="AA35" s="1">
        <f>IF(P35=1,$O$3,IF(P35=2,$O$4,$O$5))</f>
        <v>0</v>
      </c>
    </row>
    <row r="36">
      <c r="A36" s="1" t="s">
        <v>165</v>
      </c>
      <c r="E36" s="27" t="s">
        <v>188</v>
      </c>
    </row>
    <row r="37">
      <c r="A37" s="1" t="s">
        <v>167</v>
      </c>
      <c r="E37" s="33" t="s">
        <v>2361</v>
      </c>
    </row>
    <row r="38">
      <c r="A38" s="1" t="s">
        <v>168</v>
      </c>
      <c r="E38" s="27" t="s">
        <v>344</v>
      </c>
    </row>
    <row r="39" ht="25.5">
      <c r="A39" s="1" t="s">
        <v>159</v>
      </c>
      <c r="B39" s="1">
        <v>5</v>
      </c>
      <c r="C39" s="26" t="s">
        <v>2362</v>
      </c>
      <c r="D39" t="s">
        <v>157</v>
      </c>
      <c r="E39" s="27" t="s">
        <v>2363</v>
      </c>
      <c r="F39" s="28" t="s">
        <v>199</v>
      </c>
      <c r="G39" s="29">
        <v>24.199999999999999</v>
      </c>
      <c r="H39" s="28">
        <v>0</v>
      </c>
      <c r="I39" s="30">
        <f>ROUND(G39*H39,P4)</f>
        <v>0</v>
      </c>
      <c r="L39" s="31">
        <v>0</v>
      </c>
      <c r="M39" s="24">
        <f>ROUND(G39*L39,P4)</f>
        <v>0</v>
      </c>
      <c r="N39" s="25" t="s">
        <v>406</v>
      </c>
      <c r="O39" s="32">
        <f>M39*AA39</f>
        <v>0</v>
      </c>
      <c r="P39" s="1">
        <v>3</v>
      </c>
      <c r="AA39" s="1">
        <f>IF(P39=1,$O$3,IF(P39=2,$O$4,$O$5))</f>
        <v>0</v>
      </c>
    </row>
    <row r="40">
      <c r="A40" s="1" t="s">
        <v>165</v>
      </c>
      <c r="E40" s="27" t="s">
        <v>188</v>
      </c>
    </row>
    <row r="41">
      <c r="A41" s="1" t="s">
        <v>167</v>
      </c>
      <c r="E41" s="33" t="s">
        <v>2364</v>
      </c>
    </row>
    <row r="42">
      <c r="A42" s="1" t="s">
        <v>168</v>
      </c>
      <c r="E42" s="27" t="s">
        <v>150</v>
      </c>
    </row>
    <row r="43">
      <c r="A43" s="1" t="s">
        <v>159</v>
      </c>
      <c r="B43" s="1">
        <v>8</v>
      </c>
      <c r="C43" s="26" t="s">
        <v>2365</v>
      </c>
      <c r="D43" t="s">
        <v>157</v>
      </c>
      <c r="E43" s="27" t="s">
        <v>2366</v>
      </c>
      <c r="F43" s="28" t="s">
        <v>196</v>
      </c>
      <c r="G43" s="29">
        <v>6</v>
      </c>
      <c r="H43" s="28">
        <v>0</v>
      </c>
      <c r="I43" s="30">
        <f>ROUND(G43*H43,P4)</f>
        <v>0</v>
      </c>
      <c r="L43" s="31">
        <v>0</v>
      </c>
      <c r="M43" s="24">
        <f>ROUND(G43*L43,P4)</f>
        <v>0</v>
      </c>
      <c r="N43" s="25" t="s">
        <v>406</v>
      </c>
      <c r="O43" s="32">
        <f>M43*AA43</f>
        <v>0</v>
      </c>
      <c r="P43" s="1">
        <v>3</v>
      </c>
      <c r="AA43" s="1">
        <f>IF(P43=1,$O$3,IF(P43=2,$O$4,$O$5))</f>
        <v>0</v>
      </c>
    </row>
    <row r="44">
      <c r="A44" s="1" t="s">
        <v>165</v>
      </c>
      <c r="E44" s="27" t="s">
        <v>188</v>
      </c>
    </row>
    <row r="45" ht="25.5">
      <c r="A45" s="1" t="s">
        <v>167</v>
      </c>
      <c r="E45" s="33" t="s">
        <v>2367</v>
      </c>
    </row>
    <row r="46">
      <c r="A46" s="1" t="s">
        <v>168</v>
      </c>
      <c r="E46" s="27" t="s">
        <v>150</v>
      </c>
    </row>
    <row r="47" ht="25.5">
      <c r="A47" s="1" t="s">
        <v>159</v>
      </c>
      <c r="B47" s="1">
        <v>9</v>
      </c>
      <c r="C47" s="26" t="s">
        <v>2368</v>
      </c>
      <c r="D47" t="s">
        <v>157</v>
      </c>
      <c r="E47" s="27" t="s">
        <v>2369</v>
      </c>
      <c r="F47" s="28" t="s">
        <v>196</v>
      </c>
      <c r="G47" s="29">
        <v>14</v>
      </c>
      <c r="H47" s="28">
        <v>0</v>
      </c>
      <c r="I47" s="30">
        <f>ROUND(G47*H47,P4)</f>
        <v>0</v>
      </c>
      <c r="L47" s="31">
        <v>0</v>
      </c>
      <c r="M47" s="24">
        <f>ROUND(G47*L47,P4)</f>
        <v>0</v>
      </c>
      <c r="N47" s="25" t="s">
        <v>406</v>
      </c>
      <c r="O47" s="32">
        <f>M47*AA47</f>
        <v>0</v>
      </c>
      <c r="P47" s="1">
        <v>3</v>
      </c>
      <c r="AA47" s="1">
        <f>IF(P47=1,$O$3,IF(P47=2,$O$4,$O$5))</f>
        <v>0</v>
      </c>
    </row>
    <row r="48">
      <c r="A48" s="1" t="s">
        <v>165</v>
      </c>
      <c r="E48" s="27" t="s">
        <v>188</v>
      </c>
    </row>
    <row r="49" ht="63.75">
      <c r="A49" s="1" t="s">
        <v>167</v>
      </c>
      <c r="E49" s="33" t="s">
        <v>2370</v>
      </c>
    </row>
    <row r="50" ht="25.5">
      <c r="A50" s="1" t="s">
        <v>168</v>
      </c>
      <c r="E50" s="27" t="s">
        <v>2371</v>
      </c>
    </row>
    <row r="51">
      <c r="A51" s="1" t="s">
        <v>159</v>
      </c>
      <c r="B51" s="1">
        <v>14</v>
      </c>
      <c r="C51" s="26" t="s">
        <v>2372</v>
      </c>
      <c r="D51" t="s">
        <v>157</v>
      </c>
      <c r="E51" s="27" t="s">
        <v>2373</v>
      </c>
      <c r="F51" s="28" t="s">
        <v>196</v>
      </c>
      <c r="G51" s="29">
        <v>1</v>
      </c>
      <c r="H51" s="28">
        <v>0</v>
      </c>
      <c r="I51" s="30">
        <f>ROUND(G51*H51,P4)</f>
        <v>0</v>
      </c>
      <c r="L51" s="31">
        <v>0</v>
      </c>
      <c r="M51" s="24">
        <f>ROUND(G51*L51,P4)</f>
        <v>0</v>
      </c>
      <c r="N51" s="25" t="s">
        <v>406</v>
      </c>
      <c r="O51" s="32">
        <f>M51*AA51</f>
        <v>0</v>
      </c>
      <c r="P51" s="1">
        <v>3</v>
      </c>
      <c r="AA51" s="1">
        <f>IF(P51=1,$O$3,IF(P51=2,$O$4,$O$5))</f>
        <v>0</v>
      </c>
    </row>
    <row r="52">
      <c r="A52" s="1" t="s">
        <v>165</v>
      </c>
      <c r="E52" s="27" t="s">
        <v>188</v>
      </c>
    </row>
    <row r="53">
      <c r="A53" s="1" t="s">
        <v>167</v>
      </c>
    </row>
    <row r="54">
      <c r="A54" s="1" t="s">
        <v>168</v>
      </c>
      <c r="E54" s="27" t="s">
        <v>406</v>
      </c>
    </row>
    <row r="55" ht="25.5">
      <c r="A55" s="1" t="s">
        <v>159</v>
      </c>
      <c r="B55" s="1">
        <v>10</v>
      </c>
      <c r="C55" s="26" t="s">
        <v>2374</v>
      </c>
      <c r="D55" t="s">
        <v>157</v>
      </c>
      <c r="E55" s="27" t="s">
        <v>2375</v>
      </c>
      <c r="F55" s="28" t="s">
        <v>196</v>
      </c>
      <c r="G55" s="29">
        <v>10</v>
      </c>
      <c r="H55" s="28">
        <v>0</v>
      </c>
      <c r="I55" s="30">
        <f>ROUND(G55*H55,P4)</f>
        <v>0</v>
      </c>
      <c r="L55" s="31">
        <v>0</v>
      </c>
      <c r="M55" s="24">
        <f>ROUND(G55*L55,P4)</f>
        <v>0</v>
      </c>
      <c r="N55" s="25" t="s">
        <v>406</v>
      </c>
      <c r="O55" s="32">
        <f>M55*AA55</f>
        <v>0</v>
      </c>
      <c r="P55" s="1">
        <v>3</v>
      </c>
      <c r="AA55" s="1">
        <f>IF(P55=1,$O$3,IF(P55=2,$O$4,$O$5))</f>
        <v>0</v>
      </c>
    </row>
    <row r="56">
      <c r="A56" s="1" t="s">
        <v>165</v>
      </c>
      <c r="E56" s="27" t="s">
        <v>188</v>
      </c>
    </row>
    <row r="57">
      <c r="A57" s="1" t="s">
        <v>167</v>
      </c>
    </row>
    <row r="58" ht="25.5">
      <c r="A58" s="1" t="s">
        <v>168</v>
      </c>
      <c r="E58" s="27" t="s">
        <v>2376</v>
      </c>
    </row>
    <row r="59">
      <c r="A59" s="1" t="s">
        <v>159</v>
      </c>
      <c r="B59" s="1">
        <v>11</v>
      </c>
      <c r="C59" s="26" t="s">
        <v>2377</v>
      </c>
      <c r="D59" t="s">
        <v>157</v>
      </c>
      <c r="E59" s="27" t="s">
        <v>2378</v>
      </c>
      <c r="F59" s="28" t="s">
        <v>196</v>
      </c>
      <c r="G59" s="29">
        <v>4</v>
      </c>
      <c r="H59" s="28">
        <v>0</v>
      </c>
      <c r="I59" s="30">
        <f>ROUND(G59*H59,P4)</f>
        <v>0</v>
      </c>
      <c r="L59" s="31">
        <v>0</v>
      </c>
      <c r="M59" s="24">
        <f>ROUND(G59*L59,P4)</f>
        <v>0</v>
      </c>
      <c r="N59" s="25" t="s">
        <v>406</v>
      </c>
      <c r="O59" s="32">
        <f>M59*AA59</f>
        <v>0</v>
      </c>
      <c r="P59" s="1">
        <v>3</v>
      </c>
      <c r="AA59" s="1">
        <f>IF(P59=1,$O$3,IF(P59=2,$O$4,$O$5))</f>
        <v>0</v>
      </c>
    </row>
    <row r="60">
      <c r="A60" s="1" t="s">
        <v>165</v>
      </c>
      <c r="E60" s="27" t="s">
        <v>188</v>
      </c>
    </row>
    <row r="61">
      <c r="A61" s="1" t="s">
        <v>167</v>
      </c>
    </row>
    <row r="62">
      <c r="A62" s="1" t="s">
        <v>168</v>
      </c>
      <c r="E62" s="27" t="s">
        <v>2379</v>
      </c>
    </row>
    <row r="63">
      <c r="A63" s="1" t="s">
        <v>159</v>
      </c>
      <c r="B63" s="1">
        <v>13</v>
      </c>
      <c r="C63" s="26" t="s">
        <v>2380</v>
      </c>
      <c r="D63" t="s">
        <v>157</v>
      </c>
      <c r="E63" s="27" t="s">
        <v>2381</v>
      </c>
      <c r="F63" s="28" t="s">
        <v>196</v>
      </c>
      <c r="G63" s="29">
        <v>9</v>
      </c>
      <c r="H63" s="28">
        <v>0</v>
      </c>
      <c r="I63" s="30">
        <f>ROUND(G63*H63,P4)</f>
        <v>0</v>
      </c>
      <c r="L63" s="31">
        <v>0</v>
      </c>
      <c r="M63" s="24">
        <f>ROUND(G63*L63,P4)</f>
        <v>0</v>
      </c>
      <c r="N63" s="25" t="s">
        <v>406</v>
      </c>
      <c r="O63" s="32">
        <f>M63*AA63</f>
        <v>0</v>
      </c>
      <c r="P63" s="1">
        <v>3</v>
      </c>
      <c r="AA63" s="1">
        <f>IF(P63=1,$O$3,IF(P63=2,$O$4,$O$5))</f>
        <v>0</v>
      </c>
    </row>
    <row r="64">
      <c r="A64" s="1" t="s">
        <v>165</v>
      </c>
      <c r="E64" s="27" t="s">
        <v>188</v>
      </c>
    </row>
    <row r="65">
      <c r="A65" s="1" t="s">
        <v>167</v>
      </c>
    </row>
    <row r="66">
      <c r="A66" s="1" t="s">
        <v>168</v>
      </c>
      <c r="E66" s="27" t="s">
        <v>2382</v>
      </c>
    </row>
    <row r="67">
      <c r="A67" s="1" t="s">
        <v>156</v>
      </c>
      <c r="C67" s="22" t="s">
        <v>332</v>
      </c>
      <c r="E67" s="23" t="s">
        <v>2383</v>
      </c>
      <c r="L67" s="24">
        <f>SUMIFS(L68:L75,A68:A75,"P")</f>
        <v>0</v>
      </c>
      <c r="M67" s="24">
        <f>SUMIFS(M68:M75,A68:A75,"P")</f>
        <v>0</v>
      </c>
      <c r="N67" s="25"/>
    </row>
    <row r="68" ht="25.5">
      <c r="A68" s="1" t="s">
        <v>159</v>
      </c>
      <c r="B68" s="1">
        <v>15</v>
      </c>
      <c r="C68" s="26" t="s">
        <v>2384</v>
      </c>
      <c r="D68" t="s">
        <v>157</v>
      </c>
      <c r="E68" s="27" t="s">
        <v>2385</v>
      </c>
      <c r="F68" s="28" t="s">
        <v>196</v>
      </c>
      <c r="G68" s="29">
        <v>14</v>
      </c>
      <c r="H68" s="28">
        <v>0</v>
      </c>
      <c r="I68" s="30">
        <f>ROUND(G68*H68,P4)</f>
        <v>0</v>
      </c>
      <c r="L68" s="31">
        <v>0</v>
      </c>
      <c r="M68" s="24">
        <f>ROUND(G68*L68,P4)</f>
        <v>0</v>
      </c>
      <c r="N68" s="25" t="s">
        <v>2343</v>
      </c>
      <c r="O68" s="32">
        <f>M68*AA68</f>
        <v>0</v>
      </c>
      <c r="P68" s="1">
        <v>3</v>
      </c>
      <c r="AA68" s="1">
        <f>IF(P68=1,$O$3,IF(P68=2,$O$4,$O$5))</f>
        <v>0</v>
      </c>
    </row>
    <row r="69">
      <c r="A69" s="1" t="s">
        <v>165</v>
      </c>
      <c r="E69" s="27" t="s">
        <v>188</v>
      </c>
    </row>
    <row r="70">
      <c r="A70" s="1" t="s">
        <v>167</v>
      </c>
      <c r="E70" s="33" t="s">
        <v>2386</v>
      </c>
    </row>
    <row r="71">
      <c r="A71" s="1" t="s">
        <v>168</v>
      </c>
      <c r="E71" s="27" t="s">
        <v>344</v>
      </c>
    </row>
    <row r="72">
      <c r="A72" s="1" t="s">
        <v>159</v>
      </c>
      <c r="B72" s="1">
        <v>16</v>
      </c>
      <c r="C72" s="26" t="s">
        <v>2387</v>
      </c>
      <c r="D72" t="s">
        <v>157</v>
      </c>
      <c r="E72" s="27" t="s">
        <v>2388</v>
      </c>
      <c r="F72" s="28" t="s">
        <v>199</v>
      </c>
      <c r="G72" s="29">
        <v>22</v>
      </c>
      <c r="H72" s="28">
        <v>0</v>
      </c>
      <c r="I72" s="30">
        <f>ROUND(G72*H72,P4)</f>
        <v>0</v>
      </c>
      <c r="L72" s="31">
        <v>0</v>
      </c>
      <c r="M72" s="24">
        <f>ROUND(G72*L72,P4)</f>
        <v>0</v>
      </c>
      <c r="N72" s="25" t="s">
        <v>2343</v>
      </c>
      <c r="O72" s="32">
        <f>M72*AA72</f>
        <v>0</v>
      </c>
      <c r="P72" s="1">
        <v>3</v>
      </c>
      <c r="AA72" s="1">
        <f>IF(P72=1,$O$3,IF(P72=2,$O$4,$O$5))</f>
        <v>0</v>
      </c>
    </row>
    <row r="73">
      <c r="A73" s="1" t="s">
        <v>165</v>
      </c>
      <c r="E73" s="27" t="s">
        <v>188</v>
      </c>
    </row>
    <row r="74">
      <c r="A74" s="1" t="s">
        <v>167</v>
      </c>
    </row>
    <row r="75">
      <c r="A75" s="1" t="s">
        <v>168</v>
      </c>
      <c r="E75" s="27" t="s">
        <v>344</v>
      </c>
    </row>
    <row r="76">
      <c r="A76" s="1" t="s">
        <v>156</v>
      </c>
      <c r="C76" s="22" t="s">
        <v>2389</v>
      </c>
      <c r="E76" s="23" t="s">
        <v>2390</v>
      </c>
      <c r="L76" s="24">
        <f>SUMIFS(L77:L80,A77:A80,"P")</f>
        <v>0</v>
      </c>
      <c r="M76" s="24">
        <f>SUMIFS(M77:M80,A77:A80,"P")</f>
        <v>0</v>
      </c>
      <c r="N76" s="25"/>
    </row>
    <row r="77" ht="25.5">
      <c r="A77" s="1" t="s">
        <v>159</v>
      </c>
      <c r="B77" s="1">
        <v>20</v>
      </c>
      <c r="C77" s="26" t="s">
        <v>2391</v>
      </c>
      <c r="D77" t="s">
        <v>157</v>
      </c>
      <c r="E77" s="27" t="s">
        <v>2392</v>
      </c>
      <c r="F77" s="28" t="s">
        <v>163</v>
      </c>
      <c r="G77" s="29">
        <v>4.2880000000000003</v>
      </c>
      <c r="H77" s="28">
        <v>0</v>
      </c>
      <c r="I77" s="30">
        <f>ROUND(G77*H77,P4)</f>
        <v>0</v>
      </c>
      <c r="L77" s="31">
        <v>0</v>
      </c>
      <c r="M77" s="24">
        <f>ROUND(G77*L77,P4)</f>
        <v>0</v>
      </c>
      <c r="N77" s="25" t="s">
        <v>2343</v>
      </c>
      <c r="O77" s="32">
        <f>M77*AA77</f>
        <v>0</v>
      </c>
      <c r="P77" s="1">
        <v>3</v>
      </c>
      <c r="AA77" s="1">
        <f>IF(P77=1,$O$3,IF(P77=2,$O$4,$O$5))</f>
        <v>0</v>
      </c>
    </row>
    <row r="78" ht="38.25">
      <c r="A78" s="1" t="s">
        <v>165</v>
      </c>
      <c r="E78" s="27" t="s">
        <v>2393</v>
      </c>
    </row>
    <row r="79">
      <c r="A79" s="1" t="s">
        <v>167</v>
      </c>
    </row>
    <row r="80">
      <c r="A80" s="1" t="s">
        <v>168</v>
      </c>
      <c r="E80" s="27" t="s">
        <v>344</v>
      </c>
    </row>
    <row r="81">
      <c r="A81" s="1" t="s">
        <v>156</v>
      </c>
      <c r="C81" s="22" t="s">
        <v>946</v>
      </c>
      <c r="E81" s="23" t="s">
        <v>947</v>
      </c>
      <c r="L81" s="24">
        <f>SUMIFS(L82:L93,A82:A93,"P")</f>
        <v>0</v>
      </c>
      <c r="M81" s="24">
        <f>SUMIFS(M82:M93,A82:A93,"P")</f>
        <v>0</v>
      </c>
      <c r="N81" s="25"/>
    </row>
    <row r="82" ht="25.5">
      <c r="A82" s="1" t="s">
        <v>159</v>
      </c>
      <c r="B82" s="1">
        <v>17</v>
      </c>
      <c r="C82" s="26" t="s">
        <v>1492</v>
      </c>
      <c r="D82" t="s">
        <v>1493</v>
      </c>
      <c r="E82" s="27" t="s">
        <v>1494</v>
      </c>
      <c r="F82" s="28" t="s">
        <v>163</v>
      </c>
      <c r="G82" s="29">
        <v>0.159</v>
      </c>
      <c r="H82" s="28">
        <v>0</v>
      </c>
      <c r="I82" s="30">
        <f>ROUND(G82*H82,P4)</f>
        <v>0</v>
      </c>
      <c r="L82" s="31">
        <v>0</v>
      </c>
      <c r="M82" s="24">
        <f>ROUND(G82*L82,P4)</f>
        <v>0</v>
      </c>
      <c r="N82" s="25" t="s">
        <v>164</v>
      </c>
      <c r="O82" s="32">
        <f>M82*AA82</f>
        <v>0</v>
      </c>
      <c r="P82" s="1">
        <v>3</v>
      </c>
      <c r="AA82" s="1">
        <f>IF(P82=1,$O$3,IF(P82=2,$O$4,$O$5))</f>
        <v>0</v>
      </c>
    </row>
    <row r="83">
      <c r="A83" s="1" t="s">
        <v>165</v>
      </c>
      <c r="E83" s="27" t="s">
        <v>2394</v>
      </c>
    </row>
    <row r="84">
      <c r="A84" s="1" t="s">
        <v>167</v>
      </c>
      <c r="E84" s="33" t="s">
        <v>2395</v>
      </c>
    </row>
    <row r="85" ht="153">
      <c r="A85" s="1" t="s">
        <v>168</v>
      </c>
      <c r="E85" s="27" t="s">
        <v>169</v>
      </c>
    </row>
    <row r="86" ht="25.5">
      <c r="A86" s="1" t="s">
        <v>159</v>
      </c>
      <c r="B86" s="1">
        <v>18</v>
      </c>
      <c r="C86" s="26" t="s">
        <v>721</v>
      </c>
      <c r="D86" t="s">
        <v>722</v>
      </c>
      <c r="E86" s="27" t="s">
        <v>723</v>
      </c>
      <c r="F86" s="28" t="s">
        <v>163</v>
      </c>
      <c r="G86" s="29">
        <v>1.964</v>
      </c>
      <c r="H86" s="28">
        <v>0</v>
      </c>
      <c r="I86" s="30">
        <f>ROUND(G86*H86,P4)</f>
        <v>0</v>
      </c>
      <c r="L86" s="31">
        <v>0</v>
      </c>
      <c r="M86" s="24">
        <f>ROUND(G86*L86,P4)</f>
        <v>0</v>
      </c>
      <c r="N86" s="25" t="s">
        <v>164</v>
      </c>
      <c r="O86" s="32">
        <f>M86*AA86</f>
        <v>0</v>
      </c>
      <c r="P86" s="1">
        <v>3</v>
      </c>
      <c r="AA86" s="1">
        <f>IF(P86=1,$O$3,IF(P86=2,$O$4,$O$5))</f>
        <v>0</v>
      </c>
    </row>
    <row r="87">
      <c r="A87" s="1" t="s">
        <v>165</v>
      </c>
      <c r="E87" s="27" t="s">
        <v>2394</v>
      </c>
    </row>
    <row r="88">
      <c r="A88" s="1" t="s">
        <v>167</v>
      </c>
      <c r="E88" s="33" t="s">
        <v>2396</v>
      </c>
    </row>
    <row r="89" ht="153">
      <c r="A89" s="1" t="s">
        <v>168</v>
      </c>
      <c r="E89" s="27" t="s">
        <v>169</v>
      </c>
    </row>
    <row r="90" ht="25.5">
      <c r="A90" s="1" t="s">
        <v>159</v>
      </c>
      <c r="B90" s="1">
        <v>19</v>
      </c>
      <c r="C90" s="26" t="s">
        <v>2397</v>
      </c>
      <c r="D90" t="s">
        <v>2398</v>
      </c>
      <c r="E90" s="27" t="s">
        <v>2399</v>
      </c>
      <c r="F90" s="28" t="s">
        <v>163</v>
      </c>
      <c r="G90" s="29">
        <v>0.95799999999999996</v>
      </c>
      <c r="H90" s="28">
        <v>0</v>
      </c>
      <c r="I90" s="30">
        <f>ROUND(G90*H90,P4)</f>
        <v>0</v>
      </c>
      <c r="L90" s="31">
        <v>0</v>
      </c>
      <c r="M90" s="24">
        <f>ROUND(G90*L90,P4)</f>
        <v>0</v>
      </c>
      <c r="N90" s="25" t="s">
        <v>164</v>
      </c>
      <c r="O90" s="32">
        <f>M90*AA90</f>
        <v>0</v>
      </c>
      <c r="P90" s="1">
        <v>3</v>
      </c>
      <c r="AA90" s="1">
        <f>IF(P90=1,$O$3,IF(P90=2,$O$4,$O$5))</f>
        <v>0</v>
      </c>
    </row>
    <row r="91">
      <c r="A91" s="1" t="s">
        <v>165</v>
      </c>
      <c r="E91" s="27" t="s">
        <v>2394</v>
      </c>
    </row>
    <row r="92">
      <c r="A92" s="1" t="s">
        <v>167</v>
      </c>
      <c r="E92" s="33" t="s">
        <v>2400</v>
      </c>
    </row>
    <row r="93" ht="153">
      <c r="A93" s="1" t="s">
        <v>168</v>
      </c>
      <c r="E93" s="27" t="s">
        <v>169</v>
      </c>
    </row>
  </sheetData>
  <sheetProtection sheet="1" objects="1" scenarios="1" spinCount="100000" saltValue="dgUEfrG3VINWB5UjF8mwZAd23hXH0tHBL5NBhAVxl/LyW7Zc6JzmtUR4MLmWu7eq0PQ2VVenAky4kYWYMbmCeg==" hashValue="sT37pvXntKgMqXOwcvnJFBsGaY8smFmdQVHKVJFShTIj91Lnxb1vbuYipHWW9/YO8b4gzHaHLe9iG0H0qaXv9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78</v>
      </c>
      <c r="M3" s="20">
        <f>Rekapitulace!C43</f>
        <v>0</v>
      </c>
      <c r="N3" s="6" t="s">
        <v>3</v>
      </c>
      <c r="O3">
        <v>0</v>
      </c>
      <c r="P3">
        <v>2</v>
      </c>
    </row>
    <row r="4" ht="34.01575" customHeight="1">
      <c r="A4" s="16" t="s">
        <v>137</v>
      </c>
      <c r="B4" s="17" t="s">
        <v>138</v>
      </c>
      <c r="C4" s="18" t="s">
        <v>78</v>
      </c>
      <c r="D4" s="1"/>
      <c r="E4" s="17" t="s">
        <v>79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COUNTIFS(L8:L94,"=0",A8:A94,"P")+COUNTIFS(L8:L94,"",A8:A94,"P")+SUM(Q8:Q94)</f>
        <v>0</v>
      </c>
    </row>
    <row r="8" ht="25.5">
      <c r="A8" s="1" t="s">
        <v>154</v>
      </c>
      <c r="C8" s="22" t="s">
        <v>2401</v>
      </c>
      <c r="E8" s="23" t="s">
        <v>83</v>
      </c>
      <c r="L8" s="24">
        <f>L9+L22+L67+L76+L81</f>
        <v>0</v>
      </c>
      <c r="M8" s="24">
        <f>M9+M22+M67+M76+M81</f>
        <v>0</v>
      </c>
      <c r="N8" s="25"/>
    </row>
    <row r="9">
      <c r="A9" s="1" t="s">
        <v>156</v>
      </c>
      <c r="C9" s="22" t="s">
        <v>182</v>
      </c>
      <c r="E9" s="23" t="s">
        <v>183</v>
      </c>
      <c r="L9" s="24">
        <f>SUMIFS(L10:L21,A10:A21,"P")</f>
        <v>0</v>
      </c>
      <c r="M9" s="24">
        <f>SUMIFS(M10:M21,A10:A21,"P")</f>
        <v>0</v>
      </c>
      <c r="N9" s="25"/>
    </row>
    <row r="10">
      <c r="A10" s="1" t="s">
        <v>159</v>
      </c>
      <c r="B10" s="1">
        <v>2</v>
      </c>
      <c r="C10" s="26" t="s">
        <v>2341</v>
      </c>
      <c r="D10" t="s">
        <v>157</v>
      </c>
      <c r="E10" s="27" t="s">
        <v>2342</v>
      </c>
      <c r="F10" s="28" t="s">
        <v>199</v>
      </c>
      <c r="G10" s="29">
        <v>21</v>
      </c>
      <c r="H10" s="28">
        <v>0</v>
      </c>
      <c r="I10" s="30">
        <f>ROUND(G10*H10,P4)</f>
        <v>0</v>
      </c>
      <c r="L10" s="31">
        <v>0</v>
      </c>
      <c r="M10" s="24">
        <f>ROUND(G10*L10,P4)</f>
        <v>0</v>
      </c>
      <c r="N10" s="25" t="s">
        <v>2343</v>
      </c>
      <c r="O10" s="32">
        <f>M10*AA10</f>
        <v>0</v>
      </c>
      <c r="P10" s="1">
        <v>3</v>
      </c>
      <c r="AA10" s="1">
        <f>IF(P10=1,$O$3,IF(P10=2,$O$4,$O$5))</f>
        <v>0</v>
      </c>
    </row>
    <row r="11">
      <c r="A11" s="1" t="s">
        <v>165</v>
      </c>
      <c r="E11" s="27" t="s">
        <v>188</v>
      </c>
    </row>
    <row r="12">
      <c r="A12" s="1" t="s">
        <v>167</v>
      </c>
    </row>
    <row r="13">
      <c r="A13" s="1" t="s">
        <v>168</v>
      </c>
      <c r="E13" s="27" t="s">
        <v>344</v>
      </c>
    </row>
    <row r="14" ht="25.5">
      <c r="A14" s="1" t="s">
        <v>159</v>
      </c>
      <c r="B14" s="1">
        <v>3</v>
      </c>
      <c r="C14" s="26" t="s">
        <v>2344</v>
      </c>
      <c r="D14" t="s">
        <v>157</v>
      </c>
      <c r="E14" s="27" t="s">
        <v>2345</v>
      </c>
      <c r="F14" s="28" t="s">
        <v>186</v>
      </c>
      <c r="G14" s="29">
        <v>1.6799999999999999</v>
      </c>
      <c r="H14" s="28">
        <v>0</v>
      </c>
      <c r="I14" s="30">
        <f>ROUND(G14*H14,P4)</f>
        <v>0</v>
      </c>
      <c r="L14" s="31">
        <v>0</v>
      </c>
      <c r="M14" s="24">
        <f>ROUND(G14*L14,P4)</f>
        <v>0</v>
      </c>
      <c r="N14" s="25" t="s">
        <v>2343</v>
      </c>
      <c r="O14" s="32">
        <f>M14*AA14</f>
        <v>0</v>
      </c>
      <c r="P14" s="1">
        <v>3</v>
      </c>
      <c r="AA14" s="1">
        <f>IF(P14=1,$O$3,IF(P14=2,$O$4,$O$5))</f>
        <v>0</v>
      </c>
    </row>
    <row r="15">
      <c r="A15" s="1" t="s">
        <v>165</v>
      </c>
      <c r="E15" s="27" t="s">
        <v>188</v>
      </c>
    </row>
    <row r="16">
      <c r="A16" s="1" t="s">
        <v>167</v>
      </c>
      <c r="E16" s="33" t="s">
        <v>2402</v>
      </c>
    </row>
    <row r="17" ht="25.5">
      <c r="A17" s="1" t="s">
        <v>168</v>
      </c>
      <c r="E17" s="27" t="s">
        <v>2347</v>
      </c>
    </row>
    <row r="18">
      <c r="A18" s="1" t="s">
        <v>159</v>
      </c>
      <c r="B18" s="1">
        <v>1</v>
      </c>
      <c r="C18" s="26" t="s">
        <v>2348</v>
      </c>
      <c r="D18" t="s">
        <v>157</v>
      </c>
      <c r="E18" s="27" t="s">
        <v>2349</v>
      </c>
      <c r="F18" s="28" t="s">
        <v>199</v>
      </c>
      <c r="G18" s="29">
        <v>35</v>
      </c>
      <c r="H18" s="28">
        <v>0</v>
      </c>
      <c r="I18" s="30">
        <f>ROUND(G18*H18,P4)</f>
        <v>0</v>
      </c>
      <c r="L18" s="31">
        <v>0</v>
      </c>
      <c r="M18" s="24">
        <f>ROUND(G18*L18,P4)</f>
        <v>0</v>
      </c>
      <c r="N18" s="25" t="s">
        <v>406</v>
      </c>
      <c r="O18" s="32">
        <f>M18*AA18</f>
        <v>0</v>
      </c>
      <c r="P18" s="1">
        <v>3</v>
      </c>
      <c r="AA18" s="1">
        <f>IF(P18=1,$O$3,IF(P18=2,$O$4,$O$5))</f>
        <v>0</v>
      </c>
    </row>
    <row r="19">
      <c r="A19" s="1" t="s">
        <v>165</v>
      </c>
      <c r="E19" s="27" t="s">
        <v>188</v>
      </c>
    </row>
    <row r="20">
      <c r="A20" s="1" t="s">
        <v>167</v>
      </c>
    </row>
    <row r="21">
      <c r="A21" s="1" t="s">
        <v>168</v>
      </c>
      <c r="E21" s="27" t="s">
        <v>2350</v>
      </c>
    </row>
    <row r="22">
      <c r="A22" s="1" t="s">
        <v>156</v>
      </c>
      <c r="C22" s="22" t="s">
        <v>711</v>
      </c>
      <c r="E22" s="23" t="s">
        <v>2351</v>
      </c>
      <c r="L22" s="24">
        <f>SUMIFS(L23:L66,A23:A66,"P")</f>
        <v>0</v>
      </c>
      <c r="M22" s="24">
        <f>SUMIFS(M23:M66,A23:A66,"P")</f>
        <v>0</v>
      </c>
      <c r="N22" s="25"/>
    </row>
    <row r="23">
      <c r="A23" s="1" t="s">
        <v>159</v>
      </c>
      <c r="B23" s="1">
        <v>7</v>
      </c>
      <c r="C23" s="26" t="s">
        <v>2352</v>
      </c>
      <c r="D23" t="s">
        <v>157</v>
      </c>
      <c r="E23" s="27" t="s">
        <v>2353</v>
      </c>
      <c r="F23" s="28" t="s">
        <v>199</v>
      </c>
      <c r="G23" s="29">
        <v>120.75</v>
      </c>
      <c r="H23" s="28">
        <v>0</v>
      </c>
      <c r="I23" s="30">
        <f>ROUND(G23*H23,P4)</f>
        <v>0</v>
      </c>
      <c r="L23" s="31">
        <v>0</v>
      </c>
      <c r="M23" s="24">
        <f>ROUND(G23*L23,P4)</f>
        <v>0</v>
      </c>
      <c r="N23" s="25" t="s">
        <v>2343</v>
      </c>
      <c r="O23" s="32">
        <f>M23*AA23</f>
        <v>0</v>
      </c>
      <c r="P23" s="1">
        <v>3</v>
      </c>
      <c r="AA23" s="1">
        <f>IF(P23=1,$O$3,IF(P23=2,$O$4,$O$5))</f>
        <v>0</v>
      </c>
    </row>
    <row r="24">
      <c r="A24" s="1" t="s">
        <v>165</v>
      </c>
      <c r="E24" s="27" t="s">
        <v>188</v>
      </c>
    </row>
    <row r="25">
      <c r="A25" s="1" t="s">
        <v>167</v>
      </c>
      <c r="E25" s="33" t="s">
        <v>2403</v>
      </c>
    </row>
    <row r="26">
      <c r="A26" s="1" t="s">
        <v>168</v>
      </c>
      <c r="E26" s="27" t="s">
        <v>344</v>
      </c>
    </row>
    <row r="27">
      <c r="A27" s="1" t="s">
        <v>159</v>
      </c>
      <c r="B27" s="1">
        <v>12</v>
      </c>
      <c r="C27" s="26" t="s">
        <v>2355</v>
      </c>
      <c r="D27" t="s">
        <v>157</v>
      </c>
      <c r="E27" s="27" t="s">
        <v>2356</v>
      </c>
      <c r="F27" s="28" t="s">
        <v>196</v>
      </c>
      <c r="G27" s="29">
        <v>14</v>
      </c>
      <c r="H27" s="28">
        <v>0</v>
      </c>
      <c r="I27" s="30">
        <f>ROUND(G27*H27,P4)</f>
        <v>0</v>
      </c>
      <c r="L27" s="31">
        <v>0</v>
      </c>
      <c r="M27" s="24">
        <f>ROUND(G27*L27,P4)</f>
        <v>0</v>
      </c>
      <c r="N27" s="25" t="s">
        <v>2343</v>
      </c>
      <c r="O27" s="32">
        <f>M27*AA27</f>
        <v>0</v>
      </c>
      <c r="P27" s="1">
        <v>3</v>
      </c>
      <c r="AA27" s="1">
        <f>IF(P27=1,$O$3,IF(P27=2,$O$4,$O$5))</f>
        <v>0</v>
      </c>
    </row>
    <row r="28">
      <c r="A28" s="1" t="s">
        <v>165</v>
      </c>
      <c r="E28" s="27" t="s">
        <v>188</v>
      </c>
    </row>
    <row r="29">
      <c r="A29" s="1" t="s">
        <v>167</v>
      </c>
    </row>
    <row r="30">
      <c r="A30" s="1" t="s">
        <v>168</v>
      </c>
      <c r="E30" s="27" t="s">
        <v>344</v>
      </c>
    </row>
    <row r="31">
      <c r="A31" s="1" t="s">
        <v>159</v>
      </c>
      <c r="B31" s="1">
        <v>4</v>
      </c>
      <c r="C31" s="26" t="s">
        <v>2357</v>
      </c>
      <c r="D31" t="s">
        <v>157</v>
      </c>
      <c r="E31" s="27" t="s">
        <v>2358</v>
      </c>
      <c r="F31" s="28" t="s">
        <v>199</v>
      </c>
      <c r="G31" s="29">
        <v>35</v>
      </c>
      <c r="H31" s="28">
        <v>0</v>
      </c>
      <c r="I31" s="30">
        <f>ROUND(G31*H31,P4)</f>
        <v>0</v>
      </c>
      <c r="L31" s="31">
        <v>0</v>
      </c>
      <c r="M31" s="24">
        <f>ROUND(G31*L31,P4)</f>
        <v>0</v>
      </c>
      <c r="N31" s="25" t="s">
        <v>2343</v>
      </c>
      <c r="O31" s="32">
        <f>M31*AA31</f>
        <v>0</v>
      </c>
      <c r="P31" s="1">
        <v>3</v>
      </c>
      <c r="AA31" s="1">
        <f>IF(P31=1,$O$3,IF(P31=2,$O$4,$O$5))</f>
        <v>0</v>
      </c>
    </row>
    <row r="32">
      <c r="A32" s="1" t="s">
        <v>165</v>
      </c>
      <c r="E32" s="27" t="s">
        <v>188</v>
      </c>
    </row>
    <row r="33">
      <c r="A33" s="1" t="s">
        <v>167</v>
      </c>
    </row>
    <row r="34">
      <c r="A34" s="1" t="s">
        <v>168</v>
      </c>
      <c r="E34" s="27" t="s">
        <v>344</v>
      </c>
    </row>
    <row r="35">
      <c r="A35" s="1" t="s">
        <v>159</v>
      </c>
      <c r="B35" s="1">
        <v>6</v>
      </c>
      <c r="C35" s="26" t="s">
        <v>2359</v>
      </c>
      <c r="D35" t="s">
        <v>157</v>
      </c>
      <c r="E35" s="27" t="s">
        <v>2360</v>
      </c>
      <c r="F35" s="28" t="s">
        <v>199</v>
      </c>
      <c r="G35" s="29">
        <v>105</v>
      </c>
      <c r="H35" s="28">
        <v>0</v>
      </c>
      <c r="I35" s="30">
        <f>ROUND(G35*H35,P4)</f>
        <v>0</v>
      </c>
      <c r="L35" s="31">
        <v>0</v>
      </c>
      <c r="M35" s="24">
        <f>ROUND(G35*L35,P4)</f>
        <v>0</v>
      </c>
      <c r="N35" s="25" t="s">
        <v>2343</v>
      </c>
      <c r="O35" s="32">
        <f>M35*AA35</f>
        <v>0</v>
      </c>
      <c r="P35" s="1">
        <v>3</v>
      </c>
      <c r="AA35" s="1">
        <f>IF(P35=1,$O$3,IF(P35=2,$O$4,$O$5))</f>
        <v>0</v>
      </c>
    </row>
    <row r="36">
      <c r="A36" s="1" t="s">
        <v>165</v>
      </c>
      <c r="E36" s="27" t="s">
        <v>188</v>
      </c>
    </row>
    <row r="37">
      <c r="A37" s="1" t="s">
        <v>167</v>
      </c>
      <c r="E37" s="33" t="s">
        <v>2404</v>
      </c>
    </row>
    <row r="38">
      <c r="A38" s="1" t="s">
        <v>168</v>
      </c>
      <c r="E38" s="27" t="s">
        <v>344</v>
      </c>
    </row>
    <row r="39" ht="25.5">
      <c r="A39" s="1" t="s">
        <v>159</v>
      </c>
      <c r="B39" s="1">
        <v>5</v>
      </c>
      <c r="C39" s="26" t="s">
        <v>2362</v>
      </c>
      <c r="D39" t="s">
        <v>157</v>
      </c>
      <c r="E39" s="27" t="s">
        <v>2363</v>
      </c>
      <c r="F39" s="28" t="s">
        <v>199</v>
      </c>
      <c r="G39" s="29">
        <v>38.5</v>
      </c>
      <c r="H39" s="28">
        <v>0</v>
      </c>
      <c r="I39" s="30">
        <f>ROUND(G39*H39,P4)</f>
        <v>0</v>
      </c>
      <c r="L39" s="31">
        <v>0</v>
      </c>
      <c r="M39" s="24">
        <f>ROUND(G39*L39,P4)</f>
        <v>0</v>
      </c>
      <c r="N39" s="25" t="s">
        <v>406</v>
      </c>
      <c r="O39" s="32">
        <f>M39*AA39</f>
        <v>0</v>
      </c>
      <c r="P39" s="1">
        <v>3</v>
      </c>
      <c r="AA39" s="1">
        <f>IF(P39=1,$O$3,IF(P39=2,$O$4,$O$5))</f>
        <v>0</v>
      </c>
    </row>
    <row r="40">
      <c r="A40" s="1" t="s">
        <v>165</v>
      </c>
      <c r="E40" s="27" t="s">
        <v>188</v>
      </c>
    </row>
    <row r="41">
      <c r="A41" s="1" t="s">
        <v>167</v>
      </c>
      <c r="E41" s="33" t="s">
        <v>2405</v>
      </c>
    </row>
    <row r="42">
      <c r="A42" s="1" t="s">
        <v>168</v>
      </c>
      <c r="E42" s="27" t="s">
        <v>150</v>
      </c>
    </row>
    <row r="43">
      <c r="A43" s="1" t="s">
        <v>159</v>
      </c>
      <c r="B43" s="1">
        <v>8</v>
      </c>
      <c r="C43" s="26" t="s">
        <v>2365</v>
      </c>
      <c r="D43" t="s">
        <v>157</v>
      </c>
      <c r="E43" s="27" t="s">
        <v>2366</v>
      </c>
      <c r="F43" s="28" t="s">
        <v>196</v>
      </c>
      <c r="G43" s="29">
        <v>12</v>
      </c>
      <c r="H43" s="28">
        <v>0</v>
      </c>
      <c r="I43" s="30">
        <f>ROUND(G43*H43,P4)</f>
        <v>0</v>
      </c>
      <c r="L43" s="31">
        <v>0</v>
      </c>
      <c r="M43" s="24">
        <f>ROUND(G43*L43,P4)</f>
        <v>0</v>
      </c>
      <c r="N43" s="25" t="s">
        <v>406</v>
      </c>
      <c r="O43" s="32">
        <f>M43*AA43</f>
        <v>0</v>
      </c>
      <c r="P43" s="1">
        <v>3</v>
      </c>
      <c r="AA43" s="1">
        <f>IF(P43=1,$O$3,IF(P43=2,$O$4,$O$5))</f>
        <v>0</v>
      </c>
    </row>
    <row r="44">
      <c r="A44" s="1" t="s">
        <v>165</v>
      </c>
      <c r="E44" s="27" t="s">
        <v>188</v>
      </c>
    </row>
    <row r="45">
      <c r="A45" s="1" t="s">
        <v>167</v>
      </c>
      <c r="E45" s="33" t="s">
        <v>2406</v>
      </c>
    </row>
    <row r="46">
      <c r="A46" s="1" t="s">
        <v>168</v>
      </c>
      <c r="E46" s="27" t="s">
        <v>150</v>
      </c>
    </row>
    <row r="47" ht="25.5">
      <c r="A47" s="1" t="s">
        <v>159</v>
      </c>
      <c r="B47" s="1">
        <v>9</v>
      </c>
      <c r="C47" s="26" t="s">
        <v>2368</v>
      </c>
      <c r="D47" t="s">
        <v>157</v>
      </c>
      <c r="E47" s="27" t="s">
        <v>2369</v>
      </c>
      <c r="F47" s="28" t="s">
        <v>196</v>
      </c>
      <c r="G47" s="29">
        <v>21</v>
      </c>
      <c r="H47" s="28">
        <v>0</v>
      </c>
      <c r="I47" s="30">
        <f>ROUND(G47*H47,P4)</f>
        <v>0</v>
      </c>
      <c r="L47" s="31">
        <v>0</v>
      </c>
      <c r="M47" s="24">
        <f>ROUND(G47*L47,P4)</f>
        <v>0</v>
      </c>
      <c r="N47" s="25" t="s">
        <v>406</v>
      </c>
      <c r="O47" s="32">
        <f>M47*AA47</f>
        <v>0</v>
      </c>
      <c r="P47" s="1">
        <v>3</v>
      </c>
      <c r="AA47" s="1">
        <f>IF(P47=1,$O$3,IF(P47=2,$O$4,$O$5))</f>
        <v>0</v>
      </c>
    </row>
    <row r="48">
      <c r="A48" s="1" t="s">
        <v>165</v>
      </c>
      <c r="E48" s="27" t="s">
        <v>188</v>
      </c>
    </row>
    <row r="49" ht="63.75">
      <c r="A49" s="1" t="s">
        <v>167</v>
      </c>
      <c r="E49" s="33" t="s">
        <v>2407</v>
      </c>
    </row>
    <row r="50" ht="25.5">
      <c r="A50" s="1" t="s">
        <v>168</v>
      </c>
      <c r="E50" s="27" t="s">
        <v>2371</v>
      </c>
    </row>
    <row r="51">
      <c r="A51" s="1" t="s">
        <v>159</v>
      </c>
      <c r="B51" s="1">
        <v>14</v>
      </c>
      <c r="C51" s="26" t="s">
        <v>2372</v>
      </c>
      <c r="D51" t="s">
        <v>157</v>
      </c>
      <c r="E51" s="27" t="s">
        <v>2373</v>
      </c>
      <c r="F51" s="28" t="s">
        <v>196</v>
      </c>
      <c r="G51" s="29">
        <v>1</v>
      </c>
      <c r="H51" s="28">
        <v>0</v>
      </c>
      <c r="I51" s="30">
        <f>ROUND(G51*H51,P4)</f>
        <v>0</v>
      </c>
      <c r="L51" s="31">
        <v>0</v>
      </c>
      <c r="M51" s="24">
        <f>ROUND(G51*L51,P4)</f>
        <v>0</v>
      </c>
      <c r="N51" s="25" t="s">
        <v>406</v>
      </c>
      <c r="O51" s="32">
        <f>M51*AA51</f>
        <v>0</v>
      </c>
      <c r="P51" s="1">
        <v>3</v>
      </c>
      <c r="AA51" s="1">
        <f>IF(P51=1,$O$3,IF(P51=2,$O$4,$O$5))</f>
        <v>0</v>
      </c>
    </row>
    <row r="52">
      <c r="A52" s="1" t="s">
        <v>165</v>
      </c>
      <c r="E52" s="27" t="s">
        <v>188</v>
      </c>
    </row>
    <row r="53">
      <c r="A53" s="1" t="s">
        <v>167</v>
      </c>
    </row>
    <row r="54">
      <c r="A54" s="1" t="s">
        <v>168</v>
      </c>
      <c r="E54" s="27" t="s">
        <v>406</v>
      </c>
    </row>
    <row r="55" ht="25.5">
      <c r="A55" s="1" t="s">
        <v>159</v>
      </c>
      <c r="B55" s="1">
        <v>10</v>
      </c>
      <c r="C55" s="26" t="s">
        <v>2374</v>
      </c>
      <c r="D55" t="s">
        <v>157</v>
      </c>
      <c r="E55" s="27" t="s">
        <v>2375</v>
      </c>
      <c r="F55" s="28" t="s">
        <v>196</v>
      </c>
      <c r="G55" s="29">
        <v>15</v>
      </c>
      <c r="H55" s="28">
        <v>0</v>
      </c>
      <c r="I55" s="30">
        <f>ROUND(G55*H55,P4)</f>
        <v>0</v>
      </c>
      <c r="L55" s="31">
        <v>0</v>
      </c>
      <c r="M55" s="24">
        <f>ROUND(G55*L55,P4)</f>
        <v>0</v>
      </c>
      <c r="N55" s="25" t="s">
        <v>406</v>
      </c>
      <c r="O55" s="32">
        <f>M55*AA55</f>
        <v>0</v>
      </c>
      <c r="P55" s="1">
        <v>3</v>
      </c>
      <c r="AA55" s="1">
        <f>IF(P55=1,$O$3,IF(P55=2,$O$4,$O$5))</f>
        <v>0</v>
      </c>
    </row>
    <row r="56">
      <c r="A56" s="1" t="s">
        <v>165</v>
      </c>
      <c r="E56" s="27" t="s">
        <v>188</v>
      </c>
    </row>
    <row r="57">
      <c r="A57" s="1" t="s">
        <v>167</v>
      </c>
    </row>
    <row r="58" ht="25.5">
      <c r="A58" s="1" t="s">
        <v>168</v>
      </c>
      <c r="E58" s="27" t="s">
        <v>2376</v>
      </c>
    </row>
    <row r="59">
      <c r="A59" s="1" t="s">
        <v>159</v>
      </c>
      <c r="B59" s="1">
        <v>11</v>
      </c>
      <c r="C59" s="26" t="s">
        <v>2377</v>
      </c>
      <c r="D59" t="s">
        <v>157</v>
      </c>
      <c r="E59" s="27" t="s">
        <v>2378</v>
      </c>
      <c r="F59" s="28" t="s">
        <v>196</v>
      </c>
      <c r="G59" s="29">
        <v>6</v>
      </c>
      <c r="H59" s="28">
        <v>0</v>
      </c>
      <c r="I59" s="30">
        <f>ROUND(G59*H59,P4)</f>
        <v>0</v>
      </c>
      <c r="L59" s="31">
        <v>0</v>
      </c>
      <c r="M59" s="24">
        <f>ROUND(G59*L59,P4)</f>
        <v>0</v>
      </c>
      <c r="N59" s="25" t="s">
        <v>406</v>
      </c>
      <c r="O59" s="32">
        <f>M59*AA59</f>
        <v>0</v>
      </c>
      <c r="P59" s="1">
        <v>3</v>
      </c>
      <c r="AA59" s="1">
        <f>IF(P59=1,$O$3,IF(P59=2,$O$4,$O$5))</f>
        <v>0</v>
      </c>
    </row>
    <row r="60">
      <c r="A60" s="1" t="s">
        <v>165</v>
      </c>
      <c r="E60" s="27" t="s">
        <v>188</v>
      </c>
    </row>
    <row r="61">
      <c r="A61" s="1" t="s">
        <v>167</v>
      </c>
    </row>
    <row r="62">
      <c r="A62" s="1" t="s">
        <v>168</v>
      </c>
      <c r="E62" s="27" t="s">
        <v>2379</v>
      </c>
    </row>
    <row r="63">
      <c r="A63" s="1" t="s">
        <v>159</v>
      </c>
      <c r="B63" s="1">
        <v>13</v>
      </c>
      <c r="C63" s="26" t="s">
        <v>2380</v>
      </c>
      <c r="D63" t="s">
        <v>157</v>
      </c>
      <c r="E63" s="27" t="s">
        <v>2381</v>
      </c>
      <c r="F63" s="28" t="s">
        <v>196</v>
      </c>
      <c r="G63" s="29">
        <v>14</v>
      </c>
      <c r="H63" s="28">
        <v>0</v>
      </c>
      <c r="I63" s="30">
        <f>ROUND(G63*H63,P4)</f>
        <v>0</v>
      </c>
      <c r="L63" s="31">
        <v>0</v>
      </c>
      <c r="M63" s="24">
        <f>ROUND(G63*L63,P4)</f>
        <v>0</v>
      </c>
      <c r="N63" s="25" t="s">
        <v>406</v>
      </c>
      <c r="O63" s="32">
        <f>M63*AA63</f>
        <v>0</v>
      </c>
      <c r="P63" s="1">
        <v>3</v>
      </c>
      <c r="AA63" s="1">
        <f>IF(P63=1,$O$3,IF(P63=2,$O$4,$O$5))</f>
        <v>0</v>
      </c>
    </row>
    <row r="64">
      <c r="A64" s="1" t="s">
        <v>165</v>
      </c>
      <c r="E64" s="27" t="s">
        <v>188</v>
      </c>
    </row>
    <row r="65">
      <c r="A65" s="1" t="s">
        <v>167</v>
      </c>
    </row>
    <row r="66">
      <c r="A66" s="1" t="s">
        <v>168</v>
      </c>
      <c r="E66" s="27" t="s">
        <v>2382</v>
      </c>
    </row>
    <row r="67">
      <c r="A67" s="1" t="s">
        <v>156</v>
      </c>
      <c r="C67" s="22" t="s">
        <v>332</v>
      </c>
      <c r="E67" s="23" t="s">
        <v>2383</v>
      </c>
      <c r="L67" s="24">
        <f>SUMIFS(L68:L75,A68:A75,"P")</f>
        <v>0</v>
      </c>
      <c r="M67" s="24">
        <f>SUMIFS(M68:M75,A68:A75,"P")</f>
        <v>0</v>
      </c>
      <c r="N67" s="25"/>
    </row>
    <row r="68" ht="25.5">
      <c r="A68" s="1" t="s">
        <v>159</v>
      </c>
      <c r="B68" s="1">
        <v>15</v>
      </c>
      <c r="C68" s="26" t="s">
        <v>2384</v>
      </c>
      <c r="D68" t="s">
        <v>157</v>
      </c>
      <c r="E68" s="27" t="s">
        <v>2385</v>
      </c>
      <c r="F68" s="28" t="s">
        <v>196</v>
      </c>
      <c r="G68" s="29">
        <v>21</v>
      </c>
      <c r="H68" s="28">
        <v>0</v>
      </c>
      <c r="I68" s="30">
        <f>ROUND(G68*H68,P4)</f>
        <v>0</v>
      </c>
      <c r="L68" s="31">
        <v>0</v>
      </c>
      <c r="M68" s="24">
        <f>ROUND(G68*L68,P4)</f>
        <v>0</v>
      </c>
      <c r="N68" s="25" t="s">
        <v>2343</v>
      </c>
      <c r="O68" s="32">
        <f>M68*AA68</f>
        <v>0</v>
      </c>
      <c r="P68" s="1">
        <v>3</v>
      </c>
      <c r="AA68" s="1">
        <f>IF(P68=1,$O$3,IF(P68=2,$O$4,$O$5))</f>
        <v>0</v>
      </c>
    </row>
    <row r="69">
      <c r="A69" s="1" t="s">
        <v>165</v>
      </c>
      <c r="E69" s="27" t="s">
        <v>188</v>
      </c>
    </row>
    <row r="70">
      <c r="A70" s="1" t="s">
        <v>167</v>
      </c>
      <c r="E70" s="33" t="s">
        <v>2408</v>
      </c>
    </row>
    <row r="71">
      <c r="A71" s="1" t="s">
        <v>168</v>
      </c>
      <c r="E71" s="27" t="s">
        <v>344</v>
      </c>
    </row>
    <row r="72">
      <c r="A72" s="1" t="s">
        <v>159</v>
      </c>
      <c r="B72" s="1">
        <v>16</v>
      </c>
      <c r="C72" s="26" t="s">
        <v>2387</v>
      </c>
      <c r="D72" t="s">
        <v>157</v>
      </c>
      <c r="E72" s="27" t="s">
        <v>2388</v>
      </c>
      <c r="F72" s="28" t="s">
        <v>199</v>
      </c>
      <c r="G72" s="29">
        <v>35</v>
      </c>
      <c r="H72" s="28">
        <v>0</v>
      </c>
      <c r="I72" s="30">
        <f>ROUND(G72*H72,P4)</f>
        <v>0</v>
      </c>
      <c r="L72" s="31">
        <v>0</v>
      </c>
      <c r="M72" s="24">
        <f>ROUND(G72*L72,P4)</f>
        <v>0</v>
      </c>
      <c r="N72" s="25" t="s">
        <v>2343</v>
      </c>
      <c r="O72" s="32">
        <f>M72*AA72</f>
        <v>0</v>
      </c>
      <c r="P72" s="1">
        <v>3</v>
      </c>
      <c r="AA72" s="1">
        <f>IF(P72=1,$O$3,IF(P72=2,$O$4,$O$5))</f>
        <v>0</v>
      </c>
    </row>
    <row r="73">
      <c r="A73" s="1" t="s">
        <v>165</v>
      </c>
      <c r="E73" s="27" t="s">
        <v>188</v>
      </c>
    </row>
    <row r="74">
      <c r="A74" s="1" t="s">
        <v>167</v>
      </c>
    </row>
    <row r="75">
      <c r="A75" s="1" t="s">
        <v>168</v>
      </c>
      <c r="E75" s="27" t="s">
        <v>344</v>
      </c>
    </row>
    <row r="76">
      <c r="A76" s="1" t="s">
        <v>156</v>
      </c>
      <c r="C76" s="22" t="s">
        <v>2389</v>
      </c>
      <c r="E76" s="23" t="s">
        <v>2390</v>
      </c>
      <c r="L76" s="24">
        <f>SUMIFS(L77:L80,A77:A80,"P")</f>
        <v>0</v>
      </c>
      <c r="M76" s="24">
        <f>SUMIFS(M77:M80,A77:A80,"P")</f>
        <v>0</v>
      </c>
      <c r="N76" s="25"/>
    </row>
    <row r="77" ht="25.5">
      <c r="A77" s="1" t="s">
        <v>159</v>
      </c>
      <c r="B77" s="1">
        <v>20</v>
      </c>
      <c r="C77" s="26" t="s">
        <v>2391</v>
      </c>
      <c r="D77" t="s">
        <v>157</v>
      </c>
      <c r="E77" s="27" t="s">
        <v>2392</v>
      </c>
      <c r="F77" s="28" t="s">
        <v>163</v>
      </c>
      <c r="G77" s="29">
        <v>6.5599999999999996</v>
      </c>
      <c r="H77" s="28">
        <v>0</v>
      </c>
      <c r="I77" s="30">
        <f>ROUND(G77*H77,P4)</f>
        <v>0</v>
      </c>
      <c r="L77" s="31">
        <v>0</v>
      </c>
      <c r="M77" s="24">
        <f>ROUND(G77*L77,P4)</f>
        <v>0</v>
      </c>
      <c r="N77" s="25" t="s">
        <v>2343</v>
      </c>
      <c r="O77" s="32">
        <f>M77*AA77</f>
        <v>0</v>
      </c>
      <c r="P77" s="1">
        <v>3</v>
      </c>
      <c r="AA77" s="1">
        <f>IF(P77=1,$O$3,IF(P77=2,$O$4,$O$5))</f>
        <v>0</v>
      </c>
    </row>
    <row r="78" ht="38.25">
      <c r="A78" s="1" t="s">
        <v>165</v>
      </c>
      <c r="E78" s="27" t="s">
        <v>2393</v>
      </c>
    </row>
    <row r="79">
      <c r="A79" s="1" t="s">
        <v>167</v>
      </c>
    </row>
    <row r="80">
      <c r="A80" s="1" t="s">
        <v>168</v>
      </c>
      <c r="E80" s="27" t="s">
        <v>344</v>
      </c>
    </row>
    <row r="81">
      <c r="A81" s="1" t="s">
        <v>156</v>
      </c>
      <c r="C81" s="22" t="s">
        <v>946</v>
      </c>
      <c r="E81" s="23" t="s">
        <v>947</v>
      </c>
      <c r="L81" s="24">
        <f>SUMIFS(L82:L93,A82:A93,"P")</f>
        <v>0</v>
      </c>
      <c r="M81" s="24">
        <f>SUMIFS(M82:M93,A82:A93,"P")</f>
        <v>0</v>
      </c>
      <c r="N81" s="25"/>
    </row>
    <row r="82" ht="25.5">
      <c r="A82" s="1" t="s">
        <v>159</v>
      </c>
      <c r="B82" s="1">
        <v>17</v>
      </c>
      <c r="C82" s="26" t="s">
        <v>1492</v>
      </c>
      <c r="D82" t="s">
        <v>1493</v>
      </c>
      <c r="E82" s="27" t="s">
        <v>1494</v>
      </c>
      <c r="F82" s="28" t="s">
        <v>163</v>
      </c>
      <c r="G82" s="29">
        <v>0.23899999999999999</v>
      </c>
      <c r="H82" s="28">
        <v>0</v>
      </c>
      <c r="I82" s="30">
        <f>ROUND(G82*H82,P4)</f>
        <v>0</v>
      </c>
      <c r="L82" s="31">
        <v>0</v>
      </c>
      <c r="M82" s="24">
        <f>ROUND(G82*L82,P4)</f>
        <v>0</v>
      </c>
      <c r="N82" s="25" t="s">
        <v>164</v>
      </c>
      <c r="O82" s="32">
        <f>M82*AA82</f>
        <v>0</v>
      </c>
      <c r="P82" s="1">
        <v>3</v>
      </c>
      <c r="AA82" s="1">
        <f>IF(P82=1,$O$3,IF(P82=2,$O$4,$O$5))</f>
        <v>0</v>
      </c>
    </row>
    <row r="83">
      <c r="A83" s="1" t="s">
        <v>165</v>
      </c>
      <c r="E83" s="27" t="s">
        <v>2394</v>
      </c>
    </row>
    <row r="84">
      <c r="A84" s="1" t="s">
        <v>167</v>
      </c>
      <c r="E84" s="33" t="s">
        <v>2409</v>
      </c>
    </row>
    <row r="85" ht="153">
      <c r="A85" s="1" t="s">
        <v>168</v>
      </c>
      <c r="E85" s="27" t="s">
        <v>169</v>
      </c>
    </row>
    <row r="86" ht="25.5">
      <c r="A86" s="1" t="s">
        <v>159</v>
      </c>
      <c r="B86" s="1">
        <v>18</v>
      </c>
      <c r="C86" s="26" t="s">
        <v>721</v>
      </c>
      <c r="D86" t="s">
        <v>722</v>
      </c>
      <c r="E86" s="27" t="s">
        <v>723</v>
      </c>
      <c r="F86" s="28" t="s">
        <v>163</v>
      </c>
      <c r="G86" s="29">
        <v>2.9449999999999998</v>
      </c>
      <c r="H86" s="28">
        <v>0</v>
      </c>
      <c r="I86" s="30">
        <f>ROUND(G86*H86,P4)</f>
        <v>0</v>
      </c>
      <c r="L86" s="31">
        <v>0</v>
      </c>
      <c r="M86" s="24">
        <f>ROUND(G86*L86,P4)</f>
        <v>0</v>
      </c>
      <c r="N86" s="25" t="s">
        <v>164</v>
      </c>
      <c r="O86" s="32">
        <f>M86*AA86</f>
        <v>0</v>
      </c>
      <c r="P86" s="1">
        <v>3</v>
      </c>
      <c r="AA86" s="1">
        <f>IF(P86=1,$O$3,IF(P86=2,$O$4,$O$5))</f>
        <v>0</v>
      </c>
    </row>
    <row r="87">
      <c r="A87" s="1" t="s">
        <v>165</v>
      </c>
      <c r="E87" s="27" t="s">
        <v>2394</v>
      </c>
    </row>
    <row r="88">
      <c r="A88" s="1" t="s">
        <v>167</v>
      </c>
      <c r="E88" s="33" t="s">
        <v>2410</v>
      </c>
    </row>
    <row r="89" ht="153">
      <c r="A89" s="1" t="s">
        <v>168</v>
      </c>
      <c r="E89" s="27" t="s">
        <v>169</v>
      </c>
    </row>
    <row r="90" ht="25.5">
      <c r="A90" s="1" t="s">
        <v>159</v>
      </c>
      <c r="B90" s="1">
        <v>19</v>
      </c>
      <c r="C90" s="26" t="s">
        <v>2397</v>
      </c>
      <c r="D90" t="s">
        <v>2398</v>
      </c>
      <c r="E90" s="27" t="s">
        <v>2399</v>
      </c>
      <c r="F90" s="28" t="s">
        <v>163</v>
      </c>
      <c r="G90" s="29">
        <v>0.60699999999999998</v>
      </c>
      <c r="H90" s="28">
        <v>0</v>
      </c>
      <c r="I90" s="30">
        <f>ROUND(G90*H90,P4)</f>
        <v>0</v>
      </c>
      <c r="L90" s="31">
        <v>0</v>
      </c>
      <c r="M90" s="24">
        <f>ROUND(G90*L90,P4)</f>
        <v>0</v>
      </c>
      <c r="N90" s="25" t="s">
        <v>164</v>
      </c>
      <c r="O90" s="32">
        <f>M90*AA90</f>
        <v>0</v>
      </c>
      <c r="P90" s="1">
        <v>3</v>
      </c>
      <c r="AA90" s="1">
        <f>IF(P90=1,$O$3,IF(P90=2,$O$4,$O$5))</f>
        <v>0</v>
      </c>
    </row>
    <row r="91">
      <c r="A91" s="1" t="s">
        <v>165</v>
      </c>
      <c r="E91" s="27" t="s">
        <v>2394</v>
      </c>
    </row>
    <row r="92">
      <c r="A92" s="1" t="s">
        <v>167</v>
      </c>
      <c r="E92" s="33" t="s">
        <v>2411</v>
      </c>
    </row>
    <row r="93" ht="153">
      <c r="A93" s="1" t="s">
        <v>168</v>
      </c>
      <c r="E93" s="27" t="s">
        <v>169</v>
      </c>
    </row>
  </sheetData>
  <sheetProtection sheet="1" objects="1" scenarios="1" spinCount="100000" saltValue="V3UYy5sIGQwy9rVTH6QED1oxIIH7iTjqIXO91ANSqY0xmVehbKuI6YN/uNGyCxspFVu83bXQLhS5gqhVnApPiA==" hashValue="YiHLp+yytWWAof4daqGi1qoASHvhy9yzbYvG0x2setQOpbj35Ci0TIpItnkqpDQv/ayHNY7MCXSW8agHrhgt7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COUNTIFS(L8:L207,"=0",A8:A207,"P")+COUNTIFS(L8:L207,"",A8:A207,"P")+SUM(Q8:Q207)</f>
        <v>0</v>
      </c>
    </row>
    <row r="8" ht="25.5">
      <c r="A8" s="1" t="s">
        <v>154</v>
      </c>
      <c r="C8" s="22" t="s">
        <v>2412</v>
      </c>
      <c r="E8" s="23" t="s">
        <v>87</v>
      </c>
      <c r="L8" s="24">
        <f>L9+L70+L163+L172+L193+L198</f>
        <v>0</v>
      </c>
      <c r="M8" s="24">
        <f>M9+M70+M163+M172+M193+M198</f>
        <v>0</v>
      </c>
      <c r="N8" s="25"/>
    </row>
    <row r="9">
      <c r="A9" s="1" t="s">
        <v>156</v>
      </c>
      <c r="C9" s="22" t="s">
        <v>2413</v>
      </c>
      <c r="E9" s="23" t="s">
        <v>2414</v>
      </c>
      <c r="L9" s="24">
        <f>SUMIFS(L10:L69,A10:A69,"P")</f>
        <v>0</v>
      </c>
      <c r="M9" s="24">
        <f>SUMIFS(M10:M69,A10:A69,"P")</f>
        <v>0</v>
      </c>
      <c r="N9" s="25"/>
    </row>
    <row r="10">
      <c r="A10" s="1" t="s">
        <v>159</v>
      </c>
      <c r="B10" s="1">
        <v>1</v>
      </c>
      <c r="C10" s="26" t="s">
        <v>2415</v>
      </c>
      <c r="D10" t="s">
        <v>157</v>
      </c>
      <c r="E10" s="27" t="s">
        <v>2416</v>
      </c>
      <c r="F10" s="28" t="s">
        <v>186</v>
      </c>
      <c r="G10" s="29">
        <v>425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2417</v>
      </c>
    </row>
    <row r="13" ht="216.75">
      <c r="A13" s="1" t="s">
        <v>168</v>
      </c>
      <c r="E13" s="27" t="s">
        <v>2418</v>
      </c>
    </row>
    <row r="14">
      <c r="A14" s="1" t="s">
        <v>159</v>
      </c>
      <c r="B14" s="1">
        <v>2</v>
      </c>
      <c r="C14" s="26" t="s">
        <v>2419</v>
      </c>
      <c r="D14" t="s">
        <v>157</v>
      </c>
      <c r="E14" s="27" t="s">
        <v>2420</v>
      </c>
      <c r="F14" s="28" t="s">
        <v>186</v>
      </c>
      <c r="G14" s="29">
        <v>298</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2421</v>
      </c>
    </row>
    <row r="17" ht="140.25">
      <c r="A17" s="1" t="s">
        <v>168</v>
      </c>
      <c r="E17" s="27" t="s">
        <v>2422</v>
      </c>
    </row>
    <row r="18">
      <c r="A18" s="1" t="s">
        <v>159</v>
      </c>
      <c r="B18" s="1">
        <v>3</v>
      </c>
      <c r="C18" s="26" t="s">
        <v>2423</v>
      </c>
      <c r="D18" t="s">
        <v>157</v>
      </c>
      <c r="E18" s="27" t="s">
        <v>2424</v>
      </c>
      <c r="F18" s="28" t="s">
        <v>186</v>
      </c>
      <c r="G18" s="29">
        <v>70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2425</v>
      </c>
    </row>
    <row r="21" ht="76.5">
      <c r="A21" s="1" t="s">
        <v>168</v>
      </c>
      <c r="E21" s="27" t="s">
        <v>2426</v>
      </c>
    </row>
    <row r="22">
      <c r="A22" s="1" t="s">
        <v>159</v>
      </c>
      <c r="B22" s="1">
        <v>4</v>
      </c>
      <c r="C22" s="26" t="s">
        <v>2427</v>
      </c>
      <c r="D22" t="s">
        <v>157</v>
      </c>
      <c r="E22" s="27" t="s">
        <v>2428</v>
      </c>
      <c r="F22" s="28" t="s">
        <v>2429</v>
      </c>
      <c r="G22" s="29">
        <v>1360</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2430</v>
      </c>
    </row>
    <row r="25" ht="127.5">
      <c r="A25" s="1" t="s">
        <v>168</v>
      </c>
      <c r="E25" s="27" t="s">
        <v>2431</v>
      </c>
    </row>
    <row r="26">
      <c r="A26" s="1" t="s">
        <v>159</v>
      </c>
      <c r="B26" s="1">
        <v>5</v>
      </c>
      <c r="C26" s="26" t="s">
        <v>2432</v>
      </c>
      <c r="D26" t="s">
        <v>157</v>
      </c>
      <c r="E26" s="27" t="s">
        <v>2433</v>
      </c>
      <c r="F26" s="28" t="s">
        <v>163</v>
      </c>
      <c r="G26" s="29">
        <v>765</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2434</v>
      </c>
    </row>
    <row r="29" ht="102">
      <c r="A29" s="1" t="s">
        <v>168</v>
      </c>
      <c r="E29" s="27" t="s">
        <v>2435</v>
      </c>
    </row>
    <row r="30">
      <c r="A30" s="1" t="s">
        <v>159</v>
      </c>
      <c r="B30" s="1">
        <v>6</v>
      </c>
      <c r="C30" s="26" t="s">
        <v>2436</v>
      </c>
      <c r="D30" t="s">
        <v>157</v>
      </c>
      <c r="E30" s="27" t="s">
        <v>2437</v>
      </c>
      <c r="F30" s="28" t="s">
        <v>196</v>
      </c>
      <c r="G30" s="29">
        <v>188</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2438</v>
      </c>
    </row>
    <row r="33" ht="76.5">
      <c r="A33" s="1" t="s">
        <v>168</v>
      </c>
      <c r="E33" s="27" t="s">
        <v>2439</v>
      </c>
    </row>
    <row r="34">
      <c r="A34" s="1" t="s">
        <v>159</v>
      </c>
      <c r="B34" s="1">
        <v>7</v>
      </c>
      <c r="C34" s="26" t="s">
        <v>2440</v>
      </c>
      <c r="D34" t="s">
        <v>157</v>
      </c>
      <c r="E34" s="27" t="s">
        <v>2441</v>
      </c>
      <c r="F34" s="28" t="s">
        <v>196</v>
      </c>
      <c r="G34" s="29">
        <v>396</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2442</v>
      </c>
    </row>
    <row r="37" ht="76.5">
      <c r="A37" s="1" t="s">
        <v>168</v>
      </c>
      <c r="E37" s="27" t="s">
        <v>2443</v>
      </c>
    </row>
    <row r="38">
      <c r="A38" s="1" t="s">
        <v>159</v>
      </c>
      <c r="B38" s="1">
        <v>8</v>
      </c>
      <c r="C38" s="26" t="s">
        <v>2444</v>
      </c>
      <c r="D38" t="s">
        <v>157</v>
      </c>
      <c r="E38" s="27" t="s">
        <v>2445</v>
      </c>
      <c r="F38" s="28" t="s">
        <v>196</v>
      </c>
      <c r="G38" s="29">
        <v>27</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2446</v>
      </c>
    </row>
    <row r="41" ht="76.5">
      <c r="A41" s="1" t="s">
        <v>168</v>
      </c>
      <c r="E41" s="27" t="s">
        <v>2447</v>
      </c>
    </row>
    <row r="42">
      <c r="A42" s="1" t="s">
        <v>159</v>
      </c>
      <c r="B42" s="1">
        <v>9</v>
      </c>
      <c r="C42" s="26" t="s">
        <v>2448</v>
      </c>
      <c r="D42" t="s">
        <v>157</v>
      </c>
      <c r="E42" s="27" t="s">
        <v>2449</v>
      </c>
      <c r="F42" s="28" t="s">
        <v>196</v>
      </c>
      <c r="G42" s="29">
        <v>1</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2450</v>
      </c>
    </row>
    <row r="45" ht="76.5">
      <c r="A45" s="1" t="s">
        <v>168</v>
      </c>
      <c r="E45" s="27" t="s">
        <v>2451</v>
      </c>
    </row>
    <row r="46">
      <c r="A46" s="1" t="s">
        <v>159</v>
      </c>
      <c r="B46" s="1">
        <v>10</v>
      </c>
      <c r="C46" s="26" t="s">
        <v>2452</v>
      </c>
      <c r="D46" t="s">
        <v>157</v>
      </c>
      <c r="E46" s="27" t="s">
        <v>2453</v>
      </c>
      <c r="F46" s="28" t="s">
        <v>186</v>
      </c>
      <c r="G46" s="29">
        <v>1</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2450</v>
      </c>
    </row>
    <row r="49" ht="153">
      <c r="A49" s="1" t="s">
        <v>168</v>
      </c>
      <c r="E49" s="27" t="s">
        <v>2454</v>
      </c>
    </row>
    <row r="50">
      <c r="A50" s="1" t="s">
        <v>159</v>
      </c>
      <c r="B50" s="1">
        <v>11</v>
      </c>
      <c r="C50" s="26" t="s">
        <v>2455</v>
      </c>
      <c r="D50" t="s">
        <v>157</v>
      </c>
      <c r="E50" s="27" t="s">
        <v>2456</v>
      </c>
      <c r="F50" s="28" t="s">
        <v>196</v>
      </c>
      <c r="G50" s="29">
        <v>45</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2457</v>
      </c>
    </row>
    <row r="53" ht="114.75">
      <c r="A53" s="1" t="s">
        <v>168</v>
      </c>
      <c r="E53" s="27" t="s">
        <v>2458</v>
      </c>
    </row>
    <row r="54">
      <c r="A54" s="1" t="s">
        <v>159</v>
      </c>
      <c r="B54" s="1">
        <v>12</v>
      </c>
      <c r="C54" s="26" t="s">
        <v>2459</v>
      </c>
      <c r="D54" t="s">
        <v>157</v>
      </c>
      <c r="E54" s="27" t="s">
        <v>2460</v>
      </c>
      <c r="F54" s="28" t="s">
        <v>196</v>
      </c>
      <c r="G54" s="29">
        <v>16</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2461</v>
      </c>
    </row>
    <row r="57" ht="114.75">
      <c r="A57" s="1" t="s">
        <v>168</v>
      </c>
      <c r="E57" s="27" t="s">
        <v>2462</v>
      </c>
    </row>
    <row r="58">
      <c r="A58" s="1" t="s">
        <v>159</v>
      </c>
      <c r="B58" s="1">
        <v>13</v>
      </c>
      <c r="C58" s="26" t="s">
        <v>2463</v>
      </c>
      <c r="D58" t="s">
        <v>157</v>
      </c>
      <c r="E58" s="27" t="s">
        <v>2464</v>
      </c>
      <c r="F58" s="28" t="s">
        <v>196</v>
      </c>
      <c r="G58" s="29">
        <v>4</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2465</v>
      </c>
    </row>
    <row r="61" ht="89.25">
      <c r="A61" s="1" t="s">
        <v>168</v>
      </c>
      <c r="E61" s="27" t="s">
        <v>2466</v>
      </c>
    </row>
    <row r="62">
      <c r="A62" s="1" t="s">
        <v>159</v>
      </c>
      <c r="B62" s="1">
        <v>15</v>
      </c>
      <c r="C62" s="26" t="s">
        <v>2467</v>
      </c>
      <c r="D62" t="s">
        <v>157</v>
      </c>
      <c r="E62" s="27" t="s">
        <v>2468</v>
      </c>
      <c r="F62" s="28" t="s">
        <v>261</v>
      </c>
      <c r="G62" s="29">
        <v>637.5</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2469</v>
      </c>
    </row>
    <row r="65" ht="89.25">
      <c r="A65" s="1" t="s">
        <v>168</v>
      </c>
      <c r="E65" s="27" t="s">
        <v>2470</v>
      </c>
    </row>
    <row r="66">
      <c r="A66" s="1" t="s">
        <v>159</v>
      </c>
      <c r="B66" s="1">
        <v>14</v>
      </c>
      <c r="C66" s="26" t="s">
        <v>2471</v>
      </c>
      <c r="D66" t="s">
        <v>157</v>
      </c>
      <c r="E66" s="27" t="s">
        <v>1973</v>
      </c>
      <c r="F66" s="28" t="s">
        <v>261</v>
      </c>
      <c r="G66" s="29">
        <v>40</v>
      </c>
      <c r="H66" s="28">
        <v>0</v>
      </c>
      <c r="I66" s="30">
        <f>ROUND(G66*H66,P4)</f>
        <v>0</v>
      </c>
      <c r="L66" s="31">
        <v>0</v>
      </c>
      <c r="M66" s="24">
        <f>ROUND(G66*L66,P4)</f>
        <v>0</v>
      </c>
      <c r="N66" s="25" t="s">
        <v>406</v>
      </c>
      <c r="O66" s="32">
        <f>M66*AA66</f>
        <v>0</v>
      </c>
      <c r="P66" s="1">
        <v>3</v>
      </c>
      <c r="AA66" s="1">
        <f>IF(P66=1,$O$3,IF(P66=2,$O$4,$O$5))</f>
        <v>0</v>
      </c>
    </row>
    <row r="67">
      <c r="A67" s="1" t="s">
        <v>165</v>
      </c>
      <c r="E67" s="27" t="s">
        <v>188</v>
      </c>
    </row>
    <row r="68">
      <c r="A68" s="1" t="s">
        <v>167</v>
      </c>
      <c r="E68" s="33" t="s">
        <v>2472</v>
      </c>
    </row>
    <row r="69" ht="38.25">
      <c r="A69" s="1" t="s">
        <v>168</v>
      </c>
      <c r="E69" s="27" t="s">
        <v>2473</v>
      </c>
    </row>
    <row r="70">
      <c r="A70" s="1" t="s">
        <v>156</v>
      </c>
      <c r="C70" s="22" t="s">
        <v>2474</v>
      </c>
      <c r="E70" s="23" t="s">
        <v>2475</v>
      </c>
      <c r="L70" s="24">
        <f>SUMIFS(L71:L162,A71:A162,"P")</f>
        <v>0</v>
      </c>
      <c r="M70" s="24">
        <f>SUMIFS(M71:M162,A71:A162,"P")</f>
        <v>0</v>
      </c>
      <c r="N70" s="25"/>
    </row>
    <row r="71" ht="25.5">
      <c r="A71" s="1" t="s">
        <v>159</v>
      </c>
      <c r="B71" s="1">
        <v>16</v>
      </c>
      <c r="C71" s="26" t="s">
        <v>2476</v>
      </c>
      <c r="D71" t="s">
        <v>157</v>
      </c>
      <c r="E71" s="27" t="s">
        <v>2477</v>
      </c>
      <c r="F71" s="28" t="s">
        <v>196</v>
      </c>
      <c r="G71" s="29">
        <v>3</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2478</v>
      </c>
    </row>
    <row r="74" ht="102">
      <c r="A74" s="1" t="s">
        <v>168</v>
      </c>
      <c r="E74" s="27" t="s">
        <v>2479</v>
      </c>
    </row>
    <row r="75" ht="25.5">
      <c r="A75" s="1" t="s">
        <v>159</v>
      </c>
      <c r="B75" s="1">
        <v>17</v>
      </c>
      <c r="C75" s="26" t="s">
        <v>2480</v>
      </c>
      <c r="D75" t="s">
        <v>157</v>
      </c>
      <c r="E75" s="27" t="s">
        <v>2481</v>
      </c>
      <c r="F75" s="28" t="s">
        <v>196</v>
      </c>
      <c r="G75" s="29">
        <v>3</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2478</v>
      </c>
    </row>
    <row r="78" ht="102">
      <c r="A78" s="1" t="s">
        <v>168</v>
      </c>
      <c r="E78" s="27" t="s">
        <v>2479</v>
      </c>
    </row>
    <row r="79" ht="25.5">
      <c r="A79" s="1" t="s">
        <v>159</v>
      </c>
      <c r="B79" s="1">
        <v>18</v>
      </c>
      <c r="C79" s="26" t="s">
        <v>2482</v>
      </c>
      <c r="D79" t="s">
        <v>157</v>
      </c>
      <c r="E79" s="27" t="s">
        <v>2483</v>
      </c>
      <c r="F79" s="28" t="s">
        <v>196</v>
      </c>
      <c r="G79" s="29">
        <v>2</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2484</v>
      </c>
    </row>
    <row r="82" ht="102">
      <c r="A82" s="1" t="s">
        <v>168</v>
      </c>
      <c r="E82" s="27" t="s">
        <v>2479</v>
      </c>
    </row>
    <row r="83" ht="25.5">
      <c r="A83" s="1" t="s">
        <v>159</v>
      </c>
      <c r="B83" s="1">
        <v>19</v>
      </c>
      <c r="C83" s="26" t="s">
        <v>2485</v>
      </c>
      <c r="D83" t="s">
        <v>157</v>
      </c>
      <c r="E83" s="27" t="s">
        <v>2486</v>
      </c>
      <c r="F83" s="28" t="s">
        <v>196</v>
      </c>
      <c r="G83" s="29">
        <v>5</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2487</v>
      </c>
    </row>
    <row r="86" ht="102">
      <c r="A86" s="1" t="s">
        <v>168</v>
      </c>
      <c r="E86" s="27" t="s">
        <v>2479</v>
      </c>
    </row>
    <row r="87" ht="25.5">
      <c r="A87" s="1" t="s">
        <v>159</v>
      </c>
      <c r="B87" s="1">
        <v>20</v>
      </c>
      <c r="C87" s="26" t="s">
        <v>2488</v>
      </c>
      <c r="D87" t="s">
        <v>157</v>
      </c>
      <c r="E87" s="27" t="s">
        <v>2489</v>
      </c>
      <c r="F87" s="28" t="s">
        <v>196</v>
      </c>
      <c r="G87" s="29">
        <v>2</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2484</v>
      </c>
    </row>
    <row r="90" ht="102">
      <c r="A90" s="1" t="s">
        <v>168</v>
      </c>
      <c r="E90" s="27" t="s">
        <v>2479</v>
      </c>
    </row>
    <row r="91" ht="25.5">
      <c r="A91" s="1" t="s">
        <v>159</v>
      </c>
      <c r="B91" s="1">
        <v>21</v>
      </c>
      <c r="C91" s="26" t="s">
        <v>2490</v>
      </c>
      <c r="D91" t="s">
        <v>157</v>
      </c>
      <c r="E91" s="27" t="s">
        <v>2491</v>
      </c>
      <c r="F91" s="28" t="s">
        <v>196</v>
      </c>
      <c r="G91" s="29">
        <v>2</v>
      </c>
      <c r="H91" s="28">
        <v>0</v>
      </c>
      <c r="I91" s="30">
        <f>ROUND(G91*H91,P4)</f>
        <v>0</v>
      </c>
      <c r="L91" s="31">
        <v>0</v>
      </c>
      <c r="M91" s="24">
        <f>ROUND(G91*L91,P4)</f>
        <v>0</v>
      </c>
      <c r="N91" s="25" t="s">
        <v>187</v>
      </c>
      <c r="O91" s="32">
        <f>M91*AA91</f>
        <v>0</v>
      </c>
      <c r="P91" s="1">
        <v>3</v>
      </c>
      <c r="AA91" s="1">
        <f>IF(P91=1,$O$3,IF(P91=2,$O$4,$O$5))</f>
        <v>0</v>
      </c>
    </row>
    <row r="92">
      <c r="A92" s="1" t="s">
        <v>165</v>
      </c>
      <c r="E92" s="27" t="s">
        <v>188</v>
      </c>
    </row>
    <row r="93">
      <c r="A93" s="1" t="s">
        <v>167</v>
      </c>
      <c r="E93" s="33" t="s">
        <v>2484</v>
      </c>
    </row>
    <row r="94" ht="102">
      <c r="A94" s="1" t="s">
        <v>168</v>
      </c>
      <c r="E94" s="27" t="s">
        <v>2479</v>
      </c>
    </row>
    <row r="95" ht="25.5">
      <c r="A95" s="1" t="s">
        <v>159</v>
      </c>
      <c r="B95" s="1">
        <v>22</v>
      </c>
      <c r="C95" s="26" t="s">
        <v>2492</v>
      </c>
      <c r="D95" t="s">
        <v>157</v>
      </c>
      <c r="E95" s="27" t="s">
        <v>2493</v>
      </c>
      <c r="F95" s="28" t="s">
        <v>196</v>
      </c>
      <c r="G95" s="29">
        <v>1</v>
      </c>
      <c r="H95" s="28">
        <v>0</v>
      </c>
      <c r="I95" s="30">
        <f>ROUND(G95*H95,P4)</f>
        <v>0</v>
      </c>
      <c r="L95" s="31">
        <v>0</v>
      </c>
      <c r="M95" s="24">
        <f>ROUND(G95*L95,P4)</f>
        <v>0</v>
      </c>
      <c r="N95" s="25" t="s">
        <v>187</v>
      </c>
      <c r="O95" s="32">
        <f>M95*AA95</f>
        <v>0</v>
      </c>
      <c r="P95" s="1">
        <v>3</v>
      </c>
      <c r="AA95" s="1">
        <f>IF(P95=1,$O$3,IF(P95=2,$O$4,$O$5))</f>
        <v>0</v>
      </c>
    </row>
    <row r="96">
      <c r="A96" s="1" t="s">
        <v>165</v>
      </c>
      <c r="E96" s="27" t="s">
        <v>188</v>
      </c>
    </row>
    <row r="97">
      <c r="A97" s="1" t="s">
        <v>167</v>
      </c>
      <c r="E97" s="33" t="s">
        <v>2494</v>
      </c>
    </row>
    <row r="98" ht="102">
      <c r="A98" s="1" t="s">
        <v>168</v>
      </c>
      <c r="E98" s="27" t="s">
        <v>2479</v>
      </c>
    </row>
    <row r="99" ht="25.5">
      <c r="A99" s="1" t="s">
        <v>159</v>
      </c>
      <c r="B99" s="1">
        <v>23</v>
      </c>
      <c r="C99" s="26" t="s">
        <v>2495</v>
      </c>
      <c r="D99" t="s">
        <v>157</v>
      </c>
      <c r="E99" s="27" t="s">
        <v>2496</v>
      </c>
      <c r="F99" s="28" t="s">
        <v>196</v>
      </c>
      <c r="G99" s="29">
        <v>6</v>
      </c>
      <c r="H99" s="28">
        <v>0</v>
      </c>
      <c r="I99" s="30">
        <f>ROUND(G99*H99,P4)</f>
        <v>0</v>
      </c>
      <c r="L99" s="31">
        <v>0</v>
      </c>
      <c r="M99" s="24">
        <f>ROUND(G99*L99,P4)</f>
        <v>0</v>
      </c>
      <c r="N99" s="25" t="s">
        <v>187</v>
      </c>
      <c r="O99" s="32">
        <f>M99*AA99</f>
        <v>0</v>
      </c>
      <c r="P99" s="1">
        <v>3</v>
      </c>
      <c r="AA99" s="1">
        <f>IF(P99=1,$O$3,IF(P99=2,$O$4,$O$5))</f>
        <v>0</v>
      </c>
    </row>
    <row r="100">
      <c r="A100" s="1" t="s">
        <v>165</v>
      </c>
      <c r="E100" s="27" t="s">
        <v>188</v>
      </c>
    </row>
    <row r="101">
      <c r="A101" s="1" t="s">
        <v>167</v>
      </c>
      <c r="E101" s="33" t="s">
        <v>2497</v>
      </c>
    </row>
    <row r="102" ht="102">
      <c r="A102" s="1" t="s">
        <v>168</v>
      </c>
      <c r="E102" s="27" t="s">
        <v>2479</v>
      </c>
    </row>
    <row r="103" ht="25.5">
      <c r="A103" s="1" t="s">
        <v>159</v>
      </c>
      <c r="B103" s="1">
        <v>24</v>
      </c>
      <c r="C103" s="26" t="s">
        <v>2498</v>
      </c>
      <c r="D103" t="s">
        <v>157</v>
      </c>
      <c r="E103" s="27" t="s">
        <v>2499</v>
      </c>
      <c r="F103" s="28" t="s">
        <v>196</v>
      </c>
      <c r="G103" s="29">
        <v>3</v>
      </c>
      <c r="H103" s="28">
        <v>0</v>
      </c>
      <c r="I103" s="30">
        <f>ROUND(G103*H103,P4)</f>
        <v>0</v>
      </c>
      <c r="L103" s="31">
        <v>0</v>
      </c>
      <c r="M103" s="24">
        <f>ROUND(G103*L103,P4)</f>
        <v>0</v>
      </c>
      <c r="N103" s="25" t="s">
        <v>187</v>
      </c>
      <c r="O103" s="32">
        <f>M103*AA103</f>
        <v>0</v>
      </c>
      <c r="P103" s="1">
        <v>3</v>
      </c>
      <c r="AA103" s="1">
        <f>IF(P103=1,$O$3,IF(P103=2,$O$4,$O$5))</f>
        <v>0</v>
      </c>
    </row>
    <row r="104">
      <c r="A104" s="1" t="s">
        <v>165</v>
      </c>
      <c r="E104" s="27" t="s">
        <v>188</v>
      </c>
    </row>
    <row r="105">
      <c r="A105" s="1" t="s">
        <v>167</v>
      </c>
      <c r="E105" s="33" t="s">
        <v>2478</v>
      </c>
    </row>
    <row r="106" ht="102">
      <c r="A106" s="1" t="s">
        <v>168</v>
      </c>
      <c r="E106" s="27" t="s">
        <v>2479</v>
      </c>
    </row>
    <row r="107">
      <c r="A107" s="1" t="s">
        <v>159</v>
      </c>
      <c r="B107" s="1">
        <v>25</v>
      </c>
      <c r="C107" s="26" t="s">
        <v>2500</v>
      </c>
      <c r="D107" t="s">
        <v>157</v>
      </c>
      <c r="E107" s="27" t="s">
        <v>2501</v>
      </c>
      <c r="F107" s="28" t="s">
        <v>196</v>
      </c>
      <c r="G107" s="29">
        <v>3</v>
      </c>
      <c r="H107" s="28">
        <v>0</v>
      </c>
      <c r="I107" s="30">
        <f>ROUND(G107*H107,P4)</f>
        <v>0</v>
      </c>
      <c r="L107" s="31">
        <v>0</v>
      </c>
      <c r="M107" s="24">
        <f>ROUND(G107*L107,P4)</f>
        <v>0</v>
      </c>
      <c r="N107" s="25" t="s">
        <v>187</v>
      </c>
      <c r="O107" s="32">
        <f>M107*AA107</f>
        <v>0</v>
      </c>
      <c r="P107" s="1">
        <v>3</v>
      </c>
      <c r="AA107" s="1">
        <f>IF(P107=1,$O$3,IF(P107=2,$O$4,$O$5))</f>
        <v>0</v>
      </c>
    </row>
    <row r="108">
      <c r="A108" s="1" t="s">
        <v>165</v>
      </c>
      <c r="E108" s="27" t="s">
        <v>188</v>
      </c>
    </row>
    <row r="109">
      <c r="A109" s="1" t="s">
        <v>167</v>
      </c>
      <c r="E109" s="33" t="s">
        <v>2478</v>
      </c>
    </row>
    <row r="110" ht="102">
      <c r="A110" s="1" t="s">
        <v>168</v>
      </c>
      <c r="E110" s="27" t="s">
        <v>2502</v>
      </c>
    </row>
    <row r="111">
      <c r="A111" s="1" t="s">
        <v>159</v>
      </c>
      <c r="B111" s="1">
        <v>26</v>
      </c>
      <c r="C111" s="26" t="s">
        <v>2503</v>
      </c>
      <c r="D111" t="s">
        <v>157</v>
      </c>
      <c r="E111" s="27" t="s">
        <v>2504</v>
      </c>
      <c r="F111" s="28" t="s">
        <v>196</v>
      </c>
      <c r="G111" s="29">
        <v>3</v>
      </c>
      <c r="H111" s="28">
        <v>0</v>
      </c>
      <c r="I111" s="30">
        <f>ROUND(G111*H111,P4)</f>
        <v>0</v>
      </c>
      <c r="L111" s="31">
        <v>0</v>
      </c>
      <c r="M111" s="24">
        <f>ROUND(G111*L111,P4)</f>
        <v>0</v>
      </c>
      <c r="N111" s="25" t="s">
        <v>187</v>
      </c>
      <c r="O111" s="32">
        <f>M111*AA111</f>
        <v>0</v>
      </c>
      <c r="P111" s="1">
        <v>3</v>
      </c>
      <c r="AA111" s="1">
        <f>IF(P111=1,$O$3,IF(P111=2,$O$4,$O$5))</f>
        <v>0</v>
      </c>
    </row>
    <row r="112">
      <c r="A112" s="1" t="s">
        <v>165</v>
      </c>
      <c r="E112" s="27" t="s">
        <v>188</v>
      </c>
    </row>
    <row r="113">
      <c r="A113" s="1" t="s">
        <v>167</v>
      </c>
      <c r="E113" s="33" t="s">
        <v>2478</v>
      </c>
    </row>
    <row r="114" ht="102">
      <c r="A114" s="1" t="s">
        <v>168</v>
      </c>
      <c r="E114" s="27" t="s">
        <v>2502</v>
      </c>
    </row>
    <row r="115">
      <c r="A115" s="1" t="s">
        <v>159</v>
      </c>
      <c r="B115" s="1">
        <v>27</v>
      </c>
      <c r="C115" s="26" t="s">
        <v>2505</v>
      </c>
      <c r="D115" t="s">
        <v>157</v>
      </c>
      <c r="E115" s="27" t="s">
        <v>2506</v>
      </c>
      <c r="F115" s="28" t="s">
        <v>196</v>
      </c>
      <c r="G115" s="29">
        <v>10</v>
      </c>
      <c r="H115" s="28">
        <v>0</v>
      </c>
      <c r="I115" s="30">
        <f>ROUND(G115*H115,P4)</f>
        <v>0</v>
      </c>
      <c r="L115" s="31">
        <v>0</v>
      </c>
      <c r="M115" s="24">
        <f>ROUND(G115*L115,P4)</f>
        <v>0</v>
      </c>
      <c r="N115" s="25" t="s">
        <v>187</v>
      </c>
      <c r="O115" s="32">
        <f>M115*AA115</f>
        <v>0</v>
      </c>
      <c r="P115" s="1">
        <v>3</v>
      </c>
      <c r="AA115" s="1">
        <f>IF(P115=1,$O$3,IF(P115=2,$O$4,$O$5))</f>
        <v>0</v>
      </c>
    </row>
    <row r="116">
      <c r="A116" s="1" t="s">
        <v>165</v>
      </c>
      <c r="E116" s="27" t="s">
        <v>188</v>
      </c>
    </row>
    <row r="117">
      <c r="A117" s="1" t="s">
        <v>167</v>
      </c>
      <c r="E117" s="33" t="s">
        <v>2507</v>
      </c>
    </row>
    <row r="118" ht="102">
      <c r="A118" s="1" t="s">
        <v>168</v>
      </c>
      <c r="E118" s="27" t="s">
        <v>2502</v>
      </c>
    </row>
    <row r="119">
      <c r="A119" s="1" t="s">
        <v>159</v>
      </c>
      <c r="B119" s="1">
        <v>28</v>
      </c>
      <c r="C119" s="26" t="s">
        <v>2508</v>
      </c>
      <c r="D119" t="s">
        <v>157</v>
      </c>
      <c r="E119" s="27" t="s">
        <v>2509</v>
      </c>
      <c r="F119" s="28" t="s">
        <v>196</v>
      </c>
      <c r="G119" s="29">
        <v>17</v>
      </c>
      <c r="H119" s="28">
        <v>0</v>
      </c>
      <c r="I119" s="30">
        <f>ROUND(G119*H119,P4)</f>
        <v>0</v>
      </c>
      <c r="L119" s="31">
        <v>0</v>
      </c>
      <c r="M119" s="24">
        <f>ROUND(G119*L119,P4)</f>
        <v>0</v>
      </c>
      <c r="N119" s="25" t="s">
        <v>187</v>
      </c>
      <c r="O119" s="32">
        <f>M119*AA119</f>
        <v>0</v>
      </c>
      <c r="P119" s="1">
        <v>3</v>
      </c>
      <c r="AA119" s="1">
        <f>IF(P119=1,$O$3,IF(P119=2,$O$4,$O$5))</f>
        <v>0</v>
      </c>
    </row>
    <row r="120">
      <c r="A120" s="1" t="s">
        <v>165</v>
      </c>
      <c r="E120" s="27" t="s">
        <v>188</v>
      </c>
    </row>
    <row r="121">
      <c r="A121" s="1" t="s">
        <v>167</v>
      </c>
      <c r="E121" s="33" t="s">
        <v>2510</v>
      </c>
    </row>
    <row r="122" ht="102">
      <c r="A122" s="1" t="s">
        <v>168</v>
      </c>
      <c r="E122" s="27" t="s">
        <v>2502</v>
      </c>
    </row>
    <row r="123">
      <c r="A123" s="1" t="s">
        <v>159</v>
      </c>
      <c r="B123" s="1">
        <v>29</v>
      </c>
      <c r="C123" s="26" t="s">
        <v>2511</v>
      </c>
      <c r="D123" t="s">
        <v>157</v>
      </c>
      <c r="E123" s="27" t="s">
        <v>2512</v>
      </c>
      <c r="F123" s="28" t="s">
        <v>199</v>
      </c>
      <c r="G123" s="29">
        <v>234</v>
      </c>
      <c r="H123" s="28">
        <v>0</v>
      </c>
      <c r="I123" s="30">
        <f>ROUND(G123*H123,P4)</f>
        <v>0</v>
      </c>
      <c r="L123" s="31">
        <v>0</v>
      </c>
      <c r="M123" s="24">
        <f>ROUND(G123*L123,P4)</f>
        <v>0</v>
      </c>
      <c r="N123" s="25" t="s">
        <v>187</v>
      </c>
      <c r="O123" s="32">
        <f>M123*AA123</f>
        <v>0</v>
      </c>
      <c r="P123" s="1">
        <v>3</v>
      </c>
      <c r="AA123" s="1">
        <f>IF(P123=1,$O$3,IF(P123=2,$O$4,$O$5))</f>
        <v>0</v>
      </c>
    </row>
    <row r="124">
      <c r="A124" s="1" t="s">
        <v>165</v>
      </c>
      <c r="E124" s="27" t="s">
        <v>188</v>
      </c>
    </row>
    <row r="125">
      <c r="A125" s="1" t="s">
        <v>167</v>
      </c>
      <c r="E125" s="33" t="s">
        <v>2513</v>
      </c>
    </row>
    <row r="126" ht="102">
      <c r="A126" s="1" t="s">
        <v>168</v>
      </c>
      <c r="E126" s="27" t="s">
        <v>2514</v>
      </c>
    </row>
    <row r="127">
      <c r="A127" s="1" t="s">
        <v>159</v>
      </c>
      <c r="B127" s="1">
        <v>30</v>
      </c>
      <c r="C127" s="26" t="s">
        <v>2515</v>
      </c>
      <c r="D127" t="s">
        <v>157</v>
      </c>
      <c r="E127" s="27" t="s">
        <v>2516</v>
      </c>
      <c r="F127" s="28" t="s">
        <v>199</v>
      </c>
      <c r="G127" s="29">
        <v>116</v>
      </c>
      <c r="H127" s="28">
        <v>0</v>
      </c>
      <c r="I127" s="30">
        <f>ROUND(G127*H127,P4)</f>
        <v>0</v>
      </c>
      <c r="L127" s="31">
        <v>0</v>
      </c>
      <c r="M127" s="24">
        <f>ROUND(G127*L127,P4)</f>
        <v>0</v>
      </c>
      <c r="N127" s="25" t="s">
        <v>187</v>
      </c>
      <c r="O127" s="32">
        <f>M127*AA127</f>
        <v>0</v>
      </c>
      <c r="P127" s="1">
        <v>3</v>
      </c>
      <c r="AA127" s="1">
        <f>IF(P127=1,$O$3,IF(P127=2,$O$4,$O$5))</f>
        <v>0</v>
      </c>
    </row>
    <row r="128">
      <c r="A128" s="1" t="s">
        <v>165</v>
      </c>
      <c r="E128" s="27" t="s">
        <v>188</v>
      </c>
    </row>
    <row r="129">
      <c r="A129" s="1" t="s">
        <v>167</v>
      </c>
      <c r="E129" s="33" t="s">
        <v>2517</v>
      </c>
    </row>
    <row r="130" ht="102">
      <c r="A130" s="1" t="s">
        <v>168</v>
      </c>
      <c r="E130" s="27" t="s">
        <v>2514</v>
      </c>
    </row>
    <row r="131">
      <c r="A131" s="1" t="s">
        <v>159</v>
      </c>
      <c r="B131" s="1">
        <v>31</v>
      </c>
      <c r="C131" s="26" t="s">
        <v>2518</v>
      </c>
      <c r="D131" t="s">
        <v>157</v>
      </c>
      <c r="E131" s="27" t="s">
        <v>2519</v>
      </c>
      <c r="F131" s="28" t="s">
        <v>196</v>
      </c>
      <c r="G131" s="29">
        <v>9</v>
      </c>
      <c r="H131" s="28">
        <v>0</v>
      </c>
      <c r="I131" s="30">
        <f>ROUND(G131*H131,P4)</f>
        <v>0</v>
      </c>
      <c r="L131" s="31">
        <v>0</v>
      </c>
      <c r="M131" s="24">
        <f>ROUND(G131*L131,P4)</f>
        <v>0</v>
      </c>
      <c r="N131" s="25" t="s">
        <v>187</v>
      </c>
      <c r="O131" s="32">
        <f>M131*AA131</f>
        <v>0</v>
      </c>
      <c r="P131" s="1">
        <v>3</v>
      </c>
      <c r="AA131" s="1">
        <f>IF(P131=1,$O$3,IF(P131=2,$O$4,$O$5))</f>
        <v>0</v>
      </c>
    </row>
    <row r="132">
      <c r="A132" s="1" t="s">
        <v>165</v>
      </c>
      <c r="E132" s="27" t="s">
        <v>188</v>
      </c>
    </row>
    <row r="133">
      <c r="A133" s="1" t="s">
        <v>167</v>
      </c>
      <c r="E133" s="33" t="s">
        <v>2520</v>
      </c>
    </row>
    <row r="134" ht="114.75">
      <c r="A134" s="1" t="s">
        <v>168</v>
      </c>
      <c r="E134" s="27" t="s">
        <v>2521</v>
      </c>
    </row>
    <row r="135">
      <c r="A135" s="1" t="s">
        <v>159</v>
      </c>
      <c r="B135" s="1">
        <v>32</v>
      </c>
      <c r="C135" s="26" t="s">
        <v>2522</v>
      </c>
      <c r="D135" t="s">
        <v>157</v>
      </c>
      <c r="E135" s="27" t="s">
        <v>2523</v>
      </c>
      <c r="F135" s="28" t="s">
        <v>196</v>
      </c>
      <c r="G135" s="29">
        <v>10</v>
      </c>
      <c r="H135" s="28">
        <v>0</v>
      </c>
      <c r="I135" s="30">
        <f>ROUND(G135*H135,P4)</f>
        <v>0</v>
      </c>
      <c r="L135" s="31">
        <v>0</v>
      </c>
      <c r="M135" s="24">
        <f>ROUND(G135*L135,P4)</f>
        <v>0</v>
      </c>
      <c r="N135" s="25" t="s">
        <v>187</v>
      </c>
      <c r="O135" s="32">
        <f>M135*AA135</f>
        <v>0</v>
      </c>
      <c r="P135" s="1">
        <v>3</v>
      </c>
      <c r="AA135" s="1">
        <f>IF(P135=1,$O$3,IF(P135=2,$O$4,$O$5))</f>
        <v>0</v>
      </c>
    </row>
    <row r="136">
      <c r="A136" s="1" t="s">
        <v>165</v>
      </c>
      <c r="E136" s="27" t="s">
        <v>188</v>
      </c>
    </row>
    <row r="137">
      <c r="A137" s="1" t="s">
        <v>167</v>
      </c>
      <c r="E137" s="33" t="s">
        <v>2507</v>
      </c>
    </row>
    <row r="138" ht="114.75">
      <c r="A138" s="1" t="s">
        <v>168</v>
      </c>
      <c r="E138" s="27" t="s">
        <v>2521</v>
      </c>
    </row>
    <row r="139">
      <c r="A139" s="1" t="s">
        <v>159</v>
      </c>
      <c r="B139" s="1">
        <v>33</v>
      </c>
      <c r="C139" s="26" t="s">
        <v>2524</v>
      </c>
      <c r="D139" t="s">
        <v>157</v>
      </c>
      <c r="E139" s="27" t="s">
        <v>2525</v>
      </c>
      <c r="F139" s="28" t="s">
        <v>196</v>
      </c>
      <c r="G139" s="29">
        <v>12</v>
      </c>
      <c r="H139" s="28">
        <v>0</v>
      </c>
      <c r="I139" s="30">
        <f>ROUND(G139*H139,P4)</f>
        <v>0</v>
      </c>
      <c r="L139" s="31">
        <v>0</v>
      </c>
      <c r="M139" s="24">
        <f>ROUND(G139*L139,P4)</f>
        <v>0</v>
      </c>
      <c r="N139" s="25" t="s">
        <v>187</v>
      </c>
      <c r="O139" s="32">
        <f>M139*AA139</f>
        <v>0</v>
      </c>
      <c r="P139" s="1">
        <v>3</v>
      </c>
      <c r="AA139" s="1">
        <f>IF(P139=1,$O$3,IF(P139=2,$O$4,$O$5))</f>
        <v>0</v>
      </c>
    </row>
    <row r="140">
      <c r="A140" s="1" t="s">
        <v>165</v>
      </c>
      <c r="E140" s="27" t="s">
        <v>188</v>
      </c>
    </row>
    <row r="141">
      <c r="A141" s="1" t="s">
        <v>167</v>
      </c>
      <c r="E141" s="33" t="s">
        <v>2526</v>
      </c>
    </row>
    <row r="142" ht="114.75">
      <c r="A142" s="1" t="s">
        <v>168</v>
      </c>
      <c r="E142" s="27" t="s">
        <v>2521</v>
      </c>
    </row>
    <row r="143" ht="25.5">
      <c r="A143" s="1" t="s">
        <v>159</v>
      </c>
      <c r="B143" s="1">
        <v>34</v>
      </c>
      <c r="C143" s="26" t="s">
        <v>2527</v>
      </c>
      <c r="D143" t="s">
        <v>157</v>
      </c>
      <c r="E143" s="27" t="s">
        <v>2528</v>
      </c>
      <c r="F143" s="28" t="s">
        <v>196</v>
      </c>
      <c r="G143" s="29">
        <v>3</v>
      </c>
      <c r="H143" s="28">
        <v>0</v>
      </c>
      <c r="I143" s="30">
        <f>ROUND(G143*H143,P4)</f>
        <v>0</v>
      </c>
      <c r="L143" s="31">
        <v>0</v>
      </c>
      <c r="M143" s="24">
        <f>ROUND(G143*L143,P4)</f>
        <v>0</v>
      </c>
      <c r="N143" s="25" t="s">
        <v>187</v>
      </c>
      <c r="O143" s="32">
        <f>M143*AA143</f>
        <v>0</v>
      </c>
      <c r="P143" s="1">
        <v>3</v>
      </c>
      <c r="AA143" s="1">
        <f>IF(P143=1,$O$3,IF(P143=2,$O$4,$O$5))</f>
        <v>0</v>
      </c>
    </row>
    <row r="144">
      <c r="A144" s="1" t="s">
        <v>165</v>
      </c>
      <c r="E144" s="27" t="s">
        <v>188</v>
      </c>
    </row>
    <row r="145">
      <c r="A145" s="1" t="s">
        <v>167</v>
      </c>
      <c r="E145" s="33" t="s">
        <v>2478</v>
      </c>
    </row>
    <row r="146" ht="114.75">
      <c r="A146" s="1" t="s">
        <v>168</v>
      </c>
      <c r="E146" s="27" t="s">
        <v>2521</v>
      </c>
    </row>
    <row r="147">
      <c r="A147" s="1" t="s">
        <v>159</v>
      </c>
      <c r="B147" s="1">
        <v>35</v>
      </c>
      <c r="C147" s="26" t="s">
        <v>2529</v>
      </c>
      <c r="D147" t="s">
        <v>157</v>
      </c>
      <c r="E147" s="27" t="s">
        <v>2530</v>
      </c>
      <c r="F147" s="28" t="s">
        <v>196</v>
      </c>
      <c r="G147" s="29">
        <v>1</v>
      </c>
      <c r="H147" s="28">
        <v>0</v>
      </c>
      <c r="I147" s="30">
        <f>ROUND(G147*H147,P4)</f>
        <v>0</v>
      </c>
      <c r="L147" s="31">
        <v>0</v>
      </c>
      <c r="M147" s="24">
        <f>ROUND(G147*L147,P4)</f>
        <v>0</v>
      </c>
      <c r="N147" s="25" t="s">
        <v>187</v>
      </c>
      <c r="O147" s="32">
        <f>M147*AA147</f>
        <v>0</v>
      </c>
      <c r="P147" s="1">
        <v>3</v>
      </c>
      <c r="AA147" s="1">
        <f>IF(P147=1,$O$3,IF(P147=2,$O$4,$O$5))</f>
        <v>0</v>
      </c>
    </row>
    <row r="148">
      <c r="A148" s="1" t="s">
        <v>165</v>
      </c>
      <c r="E148" s="27" t="s">
        <v>188</v>
      </c>
    </row>
    <row r="149">
      <c r="A149" s="1" t="s">
        <v>167</v>
      </c>
      <c r="E149" s="33" t="s">
        <v>2494</v>
      </c>
    </row>
    <row r="150" ht="114.75">
      <c r="A150" s="1" t="s">
        <v>168</v>
      </c>
      <c r="E150" s="27" t="s">
        <v>2531</v>
      </c>
    </row>
    <row r="151">
      <c r="A151" s="1" t="s">
        <v>159</v>
      </c>
      <c r="B151" s="1">
        <v>36</v>
      </c>
      <c r="C151" s="26" t="s">
        <v>2532</v>
      </c>
      <c r="D151" t="s">
        <v>157</v>
      </c>
      <c r="E151" s="27" t="s">
        <v>2533</v>
      </c>
      <c r="F151" s="28" t="s">
        <v>196</v>
      </c>
      <c r="G151" s="29">
        <v>9</v>
      </c>
      <c r="H151" s="28">
        <v>0</v>
      </c>
      <c r="I151" s="30">
        <f>ROUND(G151*H151,P4)</f>
        <v>0</v>
      </c>
      <c r="L151" s="31">
        <v>0</v>
      </c>
      <c r="M151" s="24">
        <f>ROUND(G151*L151,P4)</f>
        <v>0</v>
      </c>
      <c r="N151" s="25" t="s">
        <v>187</v>
      </c>
      <c r="O151" s="32">
        <f>M151*AA151</f>
        <v>0</v>
      </c>
      <c r="P151" s="1">
        <v>3</v>
      </c>
      <c r="AA151" s="1">
        <f>IF(P151=1,$O$3,IF(P151=2,$O$4,$O$5))</f>
        <v>0</v>
      </c>
    </row>
    <row r="152">
      <c r="A152" s="1" t="s">
        <v>165</v>
      </c>
      <c r="E152" s="27" t="s">
        <v>188</v>
      </c>
    </row>
    <row r="153">
      <c r="A153" s="1" t="s">
        <v>167</v>
      </c>
      <c r="E153" s="33" t="s">
        <v>2520</v>
      </c>
    </row>
    <row r="154" ht="114.75">
      <c r="A154" s="1" t="s">
        <v>168</v>
      </c>
      <c r="E154" s="27" t="s">
        <v>2531</v>
      </c>
    </row>
    <row r="155">
      <c r="A155" s="1" t="s">
        <v>159</v>
      </c>
      <c r="B155" s="1">
        <v>37</v>
      </c>
      <c r="C155" s="26" t="s">
        <v>2534</v>
      </c>
      <c r="D155" t="s">
        <v>157</v>
      </c>
      <c r="E155" s="27" t="s">
        <v>2535</v>
      </c>
      <c r="F155" s="28" t="s">
        <v>196</v>
      </c>
      <c r="G155" s="29">
        <v>11</v>
      </c>
      <c r="H155" s="28">
        <v>0</v>
      </c>
      <c r="I155" s="30">
        <f>ROUND(G155*H155,P4)</f>
        <v>0</v>
      </c>
      <c r="L155" s="31">
        <v>0</v>
      </c>
      <c r="M155" s="24">
        <f>ROUND(G155*L155,P4)</f>
        <v>0</v>
      </c>
      <c r="N155" s="25" t="s">
        <v>187</v>
      </c>
      <c r="O155" s="32">
        <f>M155*AA155</f>
        <v>0</v>
      </c>
      <c r="P155" s="1">
        <v>3</v>
      </c>
      <c r="AA155" s="1">
        <f>IF(P155=1,$O$3,IF(P155=2,$O$4,$O$5))</f>
        <v>0</v>
      </c>
    </row>
    <row r="156">
      <c r="A156" s="1" t="s">
        <v>165</v>
      </c>
      <c r="E156" s="27" t="s">
        <v>188</v>
      </c>
    </row>
    <row r="157">
      <c r="A157" s="1" t="s">
        <v>167</v>
      </c>
      <c r="E157" s="33" t="s">
        <v>2536</v>
      </c>
    </row>
    <row r="158" ht="114.75">
      <c r="A158" s="1" t="s">
        <v>168</v>
      </c>
      <c r="E158" s="27" t="s">
        <v>2531</v>
      </c>
    </row>
    <row r="159" ht="25.5">
      <c r="A159" s="1" t="s">
        <v>159</v>
      </c>
      <c r="B159" s="1">
        <v>38</v>
      </c>
      <c r="C159" s="26" t="s">
        <v>2537</v>
      </c>
      <c r="D159" t="s">
        <v>157</v>
      </c>
      <c r="E159" s="27" t="s">
        <v>2538</v>
      </c>
      <c r="F159" s="28" t="s">
        <v>261</v>
      </c>
      <c r="G159" s="29">
        <v>188</v>
      </c>
      <c r="H159" s="28">
        <v>0</v>
      </c>
      <c r="I159" s="30">
        <f>ROUND(G159*H159,P4)</f>
        <v>0</v>
      </c>
      <c r="L159" s="31">
        <v>0</v>
      </c>
      <c r="M159" s="24">
        <f>ROUND(G159*L159,P4)</f>
        <v>0</v>
      </c>
      <c r="N159" s="25" t="s">
        <v>187</v>
      </c>
      <c r="O159" s="32">
        <f>M159*AA159</f>
        <v>0</v>
      </c>
      <c r="P159" s="1">
        <v>3</v>
      </c>
      <c r="AA159" s="1">
        <f>IF(P159=1,$O$3,IF(P159=2,$O$4,$O$5))</f>
        <v>0</v>
      </c>
    </row>
    <row r="160">
      <c r="A160" s="1" t="s">
        <v>165</v>
      </c>
      <c r="E160" s="27" t="s">
        <v>188</v>
      </c>
    </row>
    <row r="161">
      <c r="A161" s="1" t="s">
        <v>167</v>
      </c>
      <c r="E161" s="33" t="s">
        <v>2539</v>
      </c>
    </row>
    <row r="162" ht="102">
      <c r="A162" s="1" t="s">
        <v>168</v>
      </c>
      <c r="E162" s="27" t="s">
        <v>2540</v>
      </c>
    </row>
    <row r="163">
      <c r="A163" s="1" t="s">
        <v>156</v>
      </c>
      <c r="C163" s="22" t="s">
        <v>2541</v>
      </c>
      <c r="E163" s="23" t="s">
        <v>2542</v>
      </c>
      <c r="L163" s="24">
        <f>SUMIFS(L164:L171,A164:A171,"P")</f>
        <v>0</v>
      </c>
      <c r="M163" s="24">
        <f>SUMIFS(M164:M171,A164:A171,"P")</f>
        <v>0</v>
      </c>
      <c r="N163" s="25"/>
    </row>
    <row r="164" ht="25.5">
      <c r="A164" s="1" t="s">
        <v>159</v>
      </c>
      <c r="B164" s="1">
        <v>39</v>
      </c>
      <c r="C164" s="26" t="s">
        <v>2543</v>
      </c>
      <c r="D164" t="s">
        <v>157</v>
      </c>
      <c r="E164" s="27" t="s">
        <v>2544</v>
      </c>
      <c r="F164" s="28" t="s">
        <v>196</v>
      </c>
      <c r="G164" s="29">
        <v>4</v>
      </c>
      <c r="H164" s="28">
        <v>0</v>
      </c>
      <c r="I164" s="30">
        <f>ROUND(G164*H164,P4)</f>
        <v>0</v>
      </c>
      <c r="L164" s="31">
        <v>0</v>
      </c>
      <c r="M164" s="24">
        <f>ROUND(G164*L164,P4)</f>
        <v>0</v>
      </c>
      <c r="N164" s="25" t="s">
        <v>187</v>
      </c>
      <c r="O164" s="32">
        <f>M164*AA164</f>
        <v>0</v>
      </c>
      <c r="P164" s="1">
        <v>3</v>
      </c>
      <c r="AA164" s="1">
        <f>IF(P164=1,$O$3,IF(P164=2,$O$4,$O$5))</f>
        <v>0</v>
      </c>
    </row>
    <row r="165">
      <c r="A165" s="1" t="s">
        <v>165</v>
      </c>
      <c r="E165" s="27" t="s">
        <v>188</v>
      </c>
    </row>
    <row r="166">
      <c r="A166" s="1" t="s">
        <v>167</v>
      </c>
      <c r="E166" s="33" t="s">
        <v>2545</v>
      </c>
    </row>
    <row r="167" ht="114.75">
      <c r="A167" s="1" t="s">
        <v>168</v>
      </c>
      <c r="E167" s="27" t="s">
        <v>2546</v>
      </c>
    </row>
    <row r="168">
      <c r="A168" s="1" t="s">
        <v>159</v>
      </c>
      <c r="B168" s="1">
        <v>40</v>
      </c>
      <c r="C168" s="26" t="s">
        <v>2547</v>
      </c>
      <c r="D168" t="s">
        <v>157</v>
      </c>
      <c r="E168" s="27" t="s">
        <v>2548</v>
      </c>
      <c r="F168" s="28" t="s">
        <v>196</v>
      </c>
      <c r="G168" s="29">
        <v>71</v>
      </c>
      <c r="H168" s="28">
        <v>0</v>
      </c>
      <c r="I168" s="30">
        <f>ROUND(G168*H168,P4)</f>
        <v>0</v>
      </c>
      <c r="L168" s="31">
        <v>0</v>
      </c>
      <c r="M168" s="24">
        <f>ROUND(G168*L168,P4)</f>
        <v>0</v>
      </c>
      <c r="N168" s="25" t="s">
        <v>187</v>
      </c>
      <c r="O168" s="32">
        <f>M168*AA168</f>
        <v>0</v>
      </c>
      <c r="P168" s="1">
        <v>3</v>
      </c>
      <c r="AA168" s="1">
        <f>IF(P168=1,$O$3,IF(P168=2,$O$4,$O$5))</f>
        <v>0</v>
      </c>
    </row>
    <row r="169">
      <c r="A169" s="1" t="s">
        <v>165</v>
      </c>
      <c r="E169" s="27" t="s">
        <v>188</v>
      </c>
    </row>
    <row r="170">
      <c r="A170" s="1" t="s">
        <v>167</v>
      </c>
      <c r="E170" s="33" t="s">
        <v>2549</v>
      </c>
    </row>
    <row r="171" ht="114.75">
      <c r="A171" s="1" t="s">
        <v>168</v>
      </c>
      <c r="E171" s="27" t="s">
        <v>2546</v>
      </c>
    </row>
    <row r="172">
      <c r="A172" s="1" t="s">
        <v>156</v>
      </c>
      <c r="C172" s="22" t="s">
        <v>2550</v>
      </c>
      <c r="E172" s="23" t="s">
        <v>2551</v>
      </c>
      <c r="L172" s="24">
        <f>SUMIFS(L173:L192,A173:A192,"P")</f>
        <v>0</v>
      </c>
      <c r="M172" s="24">
        <f>SUMIFS(M173:M192,A173:A192,"P")</f>
        <v>0</v>
      </c>
      <c r="N172" s="25"/>
    </row>
    <row r="173">
      <c r="A173" s="1" t="s">
        <v>159</v>
      </c>
      <c r="B173" s="1">
        <v>41</v>
      </c>
      <c r="C173" s="26" t="s">
        <v>2552</v>
      </c>
      <c r="D173" t="s">
        <v>157</v>
      </c>
      <c r="E173" s="27" t="s">
        <v>2553</v>
      </c>
      <c r="F173" s="28" t="s">
        <v>196</v>
      </c>
      <c r="G173" s="29">
        <v>1</v>
      </c>
      <c r="H173" s="28">
        <v>0</v>
      </c>
      <c r="I173" s="30">
        <f>ROUND(G173*H173,P4)</f>
        <v>0</v>
      </c>
      <c r="L173" s="31">
        <v>0</v>
      </c>
      <c r="M173" s="24">
        <f>ROUND(G173*L173,P4)</f>
        <v>0</v>
      </c>
      <c r="N173" s="25" t="s">
        <v>187</v>
      </c>
      <c r="O173" s="32">
        <f>M173*AA173</f>
        <v>0</v>
      </c>
      <c r="P173" s="1">
        <v>3</v>
      </c>
      <c r="AA173" s="1">
        <f>IF(P173=1,$O$3,IF(P173=2,$O$4,$O$5))</f>
        <v>0</v>
      </c>
    </row>
    <row r="174">
      <c r="A174" s="1" t="s">
        <v>165</v>
      </c>
      <c r="E174" s="27" t="s">
        <v>188</v>
      </c>
    </row>
    <row r="175">
      <c r="A175" s="1" t="s">
        <v>167</v>
      </c>
      <c r="E175" s="33" t="s">
        <v>2554</v>
      </c>
    </row>
    <row r="176" ht="76.5">
      <c r="A176" s="1" t="s">
        <v>168</v>
      </c>
      <c r="E176" s="27" t="s">
        <v>2555</v>
      </c>
    </row>
    <row r="177">
      <c r="A177" s="1" t="s">
        <v>159</v>
      </c>
      <c r="B177" s="1">
        <v>42</v>
      </c>
      <c r="C177" s="26" t="s">
        <v>2556</v>
      </c>
      <c r="D177" t="s">
        <v>157</v>
      </c>
      <c r="E177" s="27" t="s">
        <v>2557</v>
      </c>
      <c r="F177" s="28" t="s">
        <v>196</v>
      </c>
      <c r="G177" s="29">
        <v>2</v>
      </c>
      <c r="H177" s="28">
        <v>0</v>
      </c>
      <c r="I177" s="30">
        <f>ROUND(G177*H177,P4)</f>
        <v>0</v>
      </c>
      <c r="L177" s="31">
        <v>0</v>
      </c>
      <c r="M177" s="24">
        <f>ROUND(G177*L177,P4)</f>
        <v>0</v>
      </c>
      <c r="N177" s="25" t="s">
        <v>187</v>
      </c>
      <c r="O177" s="32">
        <f>M177*AA177</f>
        <v>0</v>
      </c>
      <c r="P177" s="1">
        <v>3</v>
      </c>
      <c r="AA177" s="1">
        <f>IF(P177=1,$O$3,IF(P177=2,$O$4,$O$5))</f>
        <v>0</v>
      </c>
    </row>
    <row r="178">
      <c r="A178" s="1" t="s">
        <v>165</v>
      </c>
      <c r="E178" s="27" t="s">
        <v>188</v>
      </c>
    </row>
    <row r="179">
      <c r="A179" s="1" t="s">
        <v>167</v>
      </c>
      <c r="E179" s="33" t="s">
        <v>2558</v>
      </c>
    </row>
    <row r="180" ht="102">
      <c r="A180" s="1" t="s">
        <v>168</v>
      </c>
      <c r="E180" s="27" t="s">
        <v>2559</v>
      </c>
    </row>
    <row r="181">
      <c r="A181" s="1" t="s">
        <v>159</v>
      </c>
      <c r="B181" s="1">
        <v>43</v>
      </c>
      <c r="C181" s="26" t="s">
        <v>834</v>
      </c>
      <c r="D181" t="s">
        <v>157</v>
      </c>
      <c r="E181" s="27" t="s">
        <v>312</v>
      </c>
      <c r="F181" s="28" t="s">
        <v>196</v>
      </c>
      <c r="G181" s="29">
        <v>1</v>
      </c>
      <c r="H181" s="28">
        <v>0</v>
      </c>
      <c r="I181" s="30">
        <f>ROUND(G181*H181,P4)</f>
        <v>0</v>
      </c>
      <c r="L181" s="31">
        <v>0</v>
      </c>
      <c r="M181" s="24">
        <f>ROUND(G181*L181,P4)</f>
        <v>0</v>
      </c>
      <c r="N181" s="25" t="s">
        <v>187</v>
      </c>
      <c r="O181" s="32">
        <f>M181*AA181</f>
        <v>0</v>
      </c>
      <c r="P181" s="1">
        <v>3</v>
      </c>
      <c r="AA181" s="1">
        <f>IF(P181=1,$O$3,IF(P181=2,$O$4,$O$5))</f>
        <v>0</v>
      </c>
    </row>
    <row r="182">
      <c r="A182" s="1" t="s">
        <v>165</v>
      </c>
      <c r="E182" s="27" t="s">
        <v>188</v>
      </c>
    </row>
    <row r="183">
      <c r="A183" s="1" t="s">
        <v>167</v>
      </c>
      <c r="E183" s="33" t="s">
        <v>2554</v>
      </c>
    </row>
    <row r="184" ht="89.25">
      <c r="A184" s="1" t="s">
        <v>168</v>
      </c>
      <c r="E184" s="27" t="s">
        <v>2560</v>
      </c>
    </row>
    <row r="185">
      <c r="A185" s="1" t="s">
        <v>159</v>
      </c>
      <c r="B185" s="1">
        <v>44</v>
      </c>
      <c r="C185" s="26" t="s">
        <v>2561</v>
      </c>
      <c r="D185" t="s">
        <v>157</v>
      </c>
      <c r="E185" s="27" t="s">
        <v>2562</v>
      </c>
      <c r="F185" s="28" t="s">
        <v>261</v>
      </c>
      <c r="G185" s="29">
        <v>25</v>
      </c>
      <c r="H185" s="28">
        <v>0</v>
      </c>
      <c r="I185" s="30">
        <f>ROUND(G185*H185,P4)</f>
        <v>0</v>
      </c>
      <c r="L185" s="31">
        <v>0</v>
      </c>
      <c r="M185" s="24">
        <f>ROUND(G185*L185,P4)</f>
        <v>0</v>
      </c>
      <c r="N185" s="25" t="s">
        <v>187</v>
      </c>
      <c r="O185" s="32">
        <f>M185*AA185</f>
        <v>0</v>
      </c>
      <c r="P185" s="1">
        <v>3</v>
      </c>
      <c r="AA185" s="1">
        <f>IF(P185=1,$O$3,IF(P185=2,$O$4,$O$5))</f>
        <v>0</v>
      </c>
    </row>
    <row r="186">
      <c r="A186" s="1" t="s">
        <v>165</v>
      </c>
      <c r="E186" s="27" t="s">
        <v>188</v>
      </c>
    </row>
    <row r="187">
      <c r="A187" s="1" t="s">
        <v>167</v>
      </c>
      <c r="E187" s="33" t="s">
        <v>2563</v>
      </c>
    </row>
    <row r="188" ht="102">
      <c r="A188" s="1" t="s">
        <v>168</v>
      </c>
      <c r="E188" s="27" t="s">
        <v>2564</v>
      </c>
    </row>
    <row r="189">
      <c r="A189" s="1" t="s">
        <v>159</v>
      </c>
      <c r="B189" s="1">
        <v>45</v>
      </c>
      <c r="C189" s="26" t="s">
        <v>2565</v>
      </c>
      <c r="D189" t="s">
        <v>157</v>
      </c>
      <c r="E189" s="27" t="s">
        <v>2566</v>
      </c>
      <c r="F189" s="28" t="s">
        <v>196</v>
      </c>
      <c r="G189" s="29">
        <v>18</v>
      </c>
      <c r="H189" s="28">
        <v>0</v>
      </c>
      <c r="I189" s="30">
        <f>ROUND(G189*H189,P4)</f>
        <v>0</v>
      </c>
      <c r="L189" s="31">
        <v>0</v>
      </c>
      <c r="M189" s="24">
        <f>ROUND(G189*L189,P4)</f>
        <v>0</v>
      </c>
      <c r="N189" s="25" t="s">
        <v>187</v>
      </c>
      <c r="O189" s="32">
        <f>M189*AA189</f>
        <v>0</v>
      </c>
      <c r="P189" s="1">
        <v>3</v>
      </c>
      <c r="AA189" s="1">
        <f>IF(P189=1,$O$3,IF(P189=2,$O$4,$O$5))</f>
        <v>0</v>
      </c>
    </row>
    <row r="190">
      <c r="A190" s="1" t="s">
        <v>165</v>
      </c>
      <c r="E190" s="27" t="s">
        <v>188</v>
      </c>
    </row>
    <row r="191">
      <c r="A191" s="1" t="s">
        <v>167</v>
      </c>
      <c r="E191" s="33" t="s">
        <v>2567</v>
      </c>
    </row>
    <row r="192" ht="76.5">
      <c r="A192" s="1" t="s">
        <v>168</v>
      </c>
      <c r="E192" s="27" t="s">
        <v>2568</v>
      </c>
    </row>
    <row r="193">
      <c r="A193" s="1" t="s">
        <v>156</v>
      </c>
      <c r="C193" s="22" t="s">
        <v>946</v>
      </c>
      <c r="E193" s="23" t="s">
        <v>947</v>
      </c>
      <c r="L193" s="24">
        <f>SUMIFS(L194:L197,A194:A197,"P")</f>
        <v>0</v>
      </c>
      <c r="M193" s="24">
        <f>SUMIFS(M194:M197,A194:A197,"P")</f>
        <v>0</v>
      </c>
      <c r="N193" s="25"/>
    </row>
    <row r="194" ht="25.5">
      <c r="A194" s="1" t="s">
        <v>159</v>
      </c>
      <c r="B194" s="1">
        <v>46</v>
      </c>
      <c r="C194" s="26" t="s">
        <v>160</v>
      </c>
      <c r="D194" t="s">
        <v>161</v>
      </c>
      <c r="E194" s="27" t="s">
        <v>162</v>
      </c>
      <c r="F194" s="28" t="s">
        <v>163</v>
      </c>
      <c r="G194" s="29">
        <v>765</v>
      </c>
      <c r="H194" s="28">
        <v>0</v>
      </c>
      <c r="I194" s="30">
        <f>ROUND(G194*H194,P4)</f>
        <v>0</v>
      </c>
      <c r="L194" s="31">
        <v>0</v>
      </c>
      <c r="M194" s="24">
        <f>ROUND(G194*L194,P4)</f>
        <v>0</v>
      </c>
      <c r="N194" s="25" t="s">
        <v>164</v>
      </c>
      <c r="O194" s="32">
        <f>M194*AA194</f>
        <v>0</v>
      </c>
      <c r="P194" s="1">
        <v>3</v>
      </c>
      <c r="AA194" s="1">
        <f>IF(P194=1,$O$3,IF(P194=2,$O$4,$O$5))</f>
        <v>0</v>
      </c>
    </row>
    <row r="195">
      <c r="A195" s="1" t="s">
        <v>165</v>
      </c>
      <c r="E195" s="27" t="s">
        <v>166</v>
      </c>
    </row>
    <row r="196">
      <c r="A196" s="1" t="s">
        <v>167</v>
      </c>
      <c r="E196" s="33" t="s">
        <v>2434</v>
      </c>
    </row>
    <row r="197" ht="153">
      <c r="A197" s="1" t="s">
        <v>168</v>
      </c>
      <c r="E197" s="27" t="s">
        <v>169</v>
      </c>
    </row>
    <row r="198">
      <c r="A198" s="1" t="s">
        <v>156</v>
      </c>
      <c r="C198" s="22" t="s">
        <v>2569</v>
      </c>
      <c r="E198" s="23" t="s">
        <v>2570</v>
      </c>
      <c r="L198" s="24">
        <f>SUMIFS(L199:L206,A199:A206,"P")</f>
        <v>0</v>
      </c>
      <c r="M198" s="24">
        <f>SUMIFS(M199:M206,A199:A206,"P")</f>
        <v>0</v>
      </c>
      <c r="N198" s="25"/>
    </row>
    <row r="199">
      <c r="A199" s="1" t="s">
        <v>159</v>
      </c>
      <c r="B199" s="1">
        <v>47</v>
      </c>
      <c r="C199" s="26" t="s">
        <v>2571</v>
      </c>
      <c r="D199" t="s">
        <v>157</v>
      </c>
      <c r="E199" s="27" t="s">
        <v>2572</v>
      </c>
      <c r="F199" s="28" t="s">
        <v>199</v>
      </c>
      <c r="G199" s="29">
        <v>13</v>
      </c>
      <c r="H199" s="28">
        <v>0</v>
      </c>
      <c r="I199" s="30">
        <f>ROUND(G199*H199,P4)</f>
        <v>0</v>
      </c>
      <c r="L199" s="31">
        <v>0</v>
      </c>
      <c r="M199" s="24">
        <f>ROUND(G199*L199,P4)</f>
        <v>0</v>
      </c>
      <c r="N199" s="25" t="s">
        <v>187</v>
      </c>
      <c r="O199" s="32">
        <f>M199*AA199</f>
        <v>0</v>
      </c>
      <c r="P199" s="1">
        <v>3</v>
      </c>
      <c r="AA199" s="1">
        <f>IF(P199=1,$O$3,IF(P199=2,$O$4,$O$5))</f>
        <v>0</v>
      </c>
    </row>
    <row r="200">
      <c r="A200" s="1" t="s">
        <v>165</v>
      </c>
      <c r="E200" s="27" t="s">
        <v>188</v>
      </c>
    </row>
    <row r="201">
      <c r="A201" s="1" t="s">
        <v>167</v>
      </c>
      <c r="E201" s="33" t="s">
        <v>2573</v>
      </c>
    </row>
    <row r="202">
      <c r="A202" s="1" t="s">
        <v>168</v>
      </c>
      <c r="E202" s="27" t="s">
        <v>2574</v>
      </c>
    </row>
    <row r="203">
      <c r="A203" s="1" t="s">
        <v>159</v>
      </c>
      <c r="B203" s="1">
        <v>48</v>
      </c>
      <c r="C203" s="26" t="s">
        <v>2575</v>
      </c>
      <c r="D203" t="s">
        <v>157</v>
      </c>
      <c r="E203" s="27" t="s">
        <v>2576</v>
      </c>
      <c r="F203" s="28" t="s">
        <v>186</v>
      </c>
      <c r="G203" s="29">
        <v>6</v>
      </c>
      <c r="H203" s="28">
        <v>0</v>
      </c>
      <c r="I203" s="30">
        <f>ROUND(G203*H203,P4)</f>
        <v>0</v>
      </c>
      <c r="L203" s="31">
        <v>0</v>
      </c>
      <c r="M203" s="24">
        <f>ROUND(G203*L203,P4)</f>
        <v>0</v>
      </c>
      <c r="N203" s="25" t="s">
        <v>187</v>
      </c>
      <c r="O203" s="32">
        <f>M203*AA203</f>
        <v>0</v>
      </c>
      <c r="P203" s="1">
        <v>3</v>
      </c>
      <c r="AA203" s="1">
        <f>IF(P203=1,$O$3,IF(P203=2,$O$4,$O$5))</f>
        <v>0</v>
      </c>
    </row>
    <row r="204">
      <c r="A204" s="1" t="s">
        <v>165</v>
      </c>
      <c r="E204" s="27" t="s">
        <v>188</v>
      </c>
    </row>
    <row r="205">
      <c r="A205" s="1" t="s">
        <v>167</v>
      </c>
      <c r="E205" s="33" t="s">
        <v>2577</v>
      </c>
    </row>
    <row r="206" ht="102">
      <c r="A206" s="1" t="s">
        <v>168</v>
      </c>
      <c r="E206" s="27" t="s">
        <v>2578</v>
      </c>
    </row>
  </sheetData>
  <sheetProtection sheet="1" objects="1" scenarios="1" spinCount="100000" saltValue="0i3motQgkDe2nhFmw6Mw03vwFj+3IC/2Ig5Bk+OMMKM33EYB7V8xxTcGa3XU94FI+nZXO1MthYXYMHRPuZNrjA==" hashValue="zKWRn1LrkP7rK6pjARqT3n9W4O+aNsl3n904JnWJtDqBwae45nLWW9ChtvPUxGJHBn9cIbPBs+87UXKpVVXwr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COUNTIFS(L8:L110,"=0",A8:A110,"P")+COUNTIFS(L8:L110,"",A8:A110,"P")+SUM(Q8:Q110)</f>
        <v>0</v>
      </c>
    </row>
    <row r="8" ht="25.5">
      <c r="A8" s="1" t="s">
        <v>154</v>
      </c>
      <c r="C8" s="22" t="s">
        <v>2579</v>
      </c>
      <c r="E8" s="23" t="s">
        <v>89</v>
      </c>
      <c r="L8" s="24">
        <f>L9+L62+L79+L84+L105</f>
        <v>0</v>
      </c>
      <c r="M8" s="24">
        <f>M9+M62+M79+M84+M105</f>
        <v>0</v>
      </c>
      <c r="N8" s="25"/>
    </row>
    <row r="9">
      <c r="A9" s="1" t="s">
        <v>156</v>
      </c>
      <c r="C9" s="22" t="s">
        <v>2413</v>
      </c>
      <c r="E9" s="23" t="s">
        <v>2414</v>
      </c>
      <c r="L9" s="24">
        <f>SUMIFS(L10:L61,A10:A61,"P")</f>
        <v>0</v>
      </c>
      <c r="M9" s="24">
        <f>SUMIFS(M10:M61,A10:A61,"P")</f>
        <v>0</v>
      </c>
      <c r="N9" s="25"/>
    </row>
    <row r="10">
      <c r="A10" s="1" t="s">
        <v>159</v>
      </c>
      <c r="B10" s="1">
        <v>1</v>
      </c>
      <c r="C10" s="26" t="s">
        <v>2415</v>
      </c>
      <c r="D10" t="s">
        <v>157</v>
      </c>
      <c r="E10" s="27" t="s">
        <v>2416</v>
      </c>
      <c r="F10" s="28" t="s">
        <v>186</v>
      </c>
      <c r="G10" s="29">
        <v>212.5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2580</v>
      </c>
    </row>
    <row r="13" ht="216.75">
      <c r="A13" s="1" t="s">
        <v>168</v>
      </c>
      <c r="E13" s="27" t="s">
        <v>2418</v>
      </c>
    </row>
    <row r="14">
      <c r="A14" s="1" t="s">
        <v>159</v>
      </c>
      <c r="B14" s="1">
        <v>2</v>
      </c>
      <c r="C14" s="26" t="s">
        <v>2419</v>
      </c>
      <c r="D14" t="s">
        <v>157</v>
      </c>
      <c r="E14" s="27" t="s">
        <v>2420</v>
      </c>
      <c r="F14" s="28" t="s">
        <v>186</v>
      </c>
      <c r="G14" s="29">
        <v>71.599999999999994</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2581</v>
      </c>
    </row>
    <row r="17" ht="140.25">
      <c r="A17" s="1" t="s">
        <v>168</v>
      </c>
      <c r="E17" s="27" t="s">
        <v>2422</v>
      </c>
    </row>
    <row r="18">
      <c r="A18" s="1" t="s">
        <v>159</v>
      </c>
      <c r="B18" s="1">
        <v>3</v>
      </c>
      <c r="C18" s="26" t="s">
        <v>2423</v>
      </c>
      <c r="D18" t="s">
        <v>157</v>
      </c>
      <c r="E18" s="27" t="s">
        <v>2424</v>
      </c>
      <c r="F18" s="28" t="s">
        <v>186</v>
      </c>
      <c r="G18" s="29">
        <v>64</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2582</v>
      </c>
    </row>
    <row r="21" ht="76.5">
      <c r="A21" s="1" t="s">
        <v>168</v>
      </c>
      <c r="E21" s="27" t="s">
        <v>2426</v>
      </c>
    </row>
    <row r="22">
      <c r="A22" s="1" t="s">
        <v>159</v>
      </c>
      <c r="B22" s="1">
        <v>4</v>
      </c>
      <c r="C22" s="26" t="s">
        <v>2583</v>
      </c>
      <c r="D22" t="s">
        <v>157</v>
      </c>
      <c r="E22" s="27" t="s">
        <v>2584</v>
      </c>
      <c r="F22" s="28" t="s">
        <v>196</v>
      </c>
      <c r="G22" s="29">
        <v>49</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2585</v>
      </c>
    </row>
    <row r="25" ht="127.5">
      <c r="A25" s="1" t="s">
        <v>168</v>
      </c>
      <c r="E25" s="27" t="s">
        <v>2586</v>
      </c>
    </row>
    <row r="26">
      <c r="A26" s="1" t="s">
        <v>159</v>
      </c>
      <c r="B26" s="1">
        <v>5</v>
      </c>
      <c r="C26" s="26" t="s">
        <v>2427</v>
      </c>
      <c r="D26" t="s">
        <v>157</v>
      </c>
      <c r="E26" s="27" t="s">
        <v>2428</v>
      </c>
      <c r="F26" s="28" t="s">
        <v>2429</v>
      </c>
      <c r="G26" s="29">
        <v>3187</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2587</v>
      </c>
    </row>
    <row r="29" ht="127.5">
      <c r="A29" s="1" t="s">
        <v>168</v>
      </c>
      <c r="E29" s="27" t="s">
        <v>2431</v>
      </c>
    </row>
    <row r="30">
      <c r="A30" s="1" t="s">
        <v>159</v>
      </c>
      <c r="B30" s="1">
        <v>6</v>
      </c>
      <c r="C30" s="26" t="s">
        <v>2432</v>
      </c>
      <c r="D30" t="s">
        <v>157</v>
      </c>
      <c r="E30" s="27" t="s">
        <v>2433</v>
      </c>
      <c r="F30" s="28" t="s">
        <v>163</v>
      </c>
      <c r="G30" s="29">
        <v>382.39999999999998</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2588</v>
      </c>
    </row>
    <row r="33" ht="102">
      <c r="A33" s="1" t="s">
        <v>168</v>
      </c>
      <c r="E33" s="27" t="s">
        <v>2435</v>
      </c>
    </row>
    <row r="34">
      <c r="A34" s="1" t="s">
        <v>159</v>
      </c>
      <c r="B34" s="1">
        <v>7</v>
      </c>
      <c r="C34" s="26" t="s">
        <v>2436</v>
      </c>
      <c r="D34" t="s">
        <v>157</v>
      </c>
      <c r="E34" s="27" t="s">
        <v>2437</v>
      </c>
      <c r="F34" s="28" t="s">
        <v>196</v>
      </c>
      <c r="G34" s="29">
        <v>98</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2589</v>
      </c>
    </row>
    <row r="37" ht="76.5">
      <c r="A37" s="1" t="s">
        <v>168</v>
      </c>
      <c r="E37" s="27" t="s">
        <v>2439</v>
      </c>
    </row>
    <row r="38">
      <c r="A38" s="1" t="s">
        <v>159</v>
      </c>
      <c r="B38" s="1">
        <v>8</v>
      </c>
      <c r="C38" s="26" t="s">
        <v>2440</v>
      </c>
      <c r="D38" t="s">
        <v>157</v>
      </c>
      <c r="E38" s="27" t="s">
        <v>2441</v>
      </c>
      <c r="F38" s="28" t="s">
        <v>196</v>
      </c>
      <c r="G38" s="29">
        <v>140</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2590</v>
      </c>
    </row>
    <row r="41" ht="76.5">
      <c r="A41" s="1" t="s">
        <v>168</v>
      </c>
      <c r="E41" s="27" t="s">
        <v>2443</v>
      </c>
    </row>
    <row r="42">
      <c r="A42" s="1" t="s">
        <v>159</v>
      </c>
      <c r="B42" s="1">
        <v>9</v>
      </c>
      <c r="C42" s="26" t="s">
        <v>2444</v>
      </c>
      <c r="D42" t="s">
        <v>157</v>
      </c>
      <c r="E42" s="27" t="s">
        <v>2445</v>
      </c>
      <c r="F42" s="28" t="s">
        <v>196</v>
      </c>
      <c r="G42" s="29">
        <v>33</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2591</v>
      </c>
    </row>
    <row r="45" ht="76.5">
      <c r="A45" s="1" t="s">
        <v>168</v>
      </c>
      <c r="E45" s="27" t="s">
        <v>2447</v>
      </c>
    </row>
    <row r="46">
      <c r="A46" s="1" t="s">
        <v>159</v>
      </c>
      <c r="B46" s="1">
        <v>10</v>
      </c>
      <c r="C46" s="26" t="s">
        <v>2448</v>
      </c>
      <c r="D46" t="s">
        <v>157</v>
      </c>
      <c r="E46" s="27" t="s">
        <v>2449</v>
      </c>
      <c r="F46" s="28" t="s">
        <v>196</v>
      </c>
      <c r="G46" s="29">
        <v>4</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2592</v>
      </c>
    </row>
    <row r="49" ht="76.5">
      <c r="A49" s="1" t="s">
        <v>168</v>
      </c>
      <c r="E49" s="27" t="s">
        <v>2451</v>
      </c>
    </row>
    <row r="50">
      <c r="A50" s="1" t="s">
        <v>159</v>
      </c>
      <c r="B50" s="1">
        <v>11</v>
      </c>
      <c r="C50" s="26" t="s">
        <v>2455</v>
      </c>
      <c r="D50" t="s">
        <v>157</v>
      </c>
      <c r="E50" s="27" t="s">
        <v>2456</v>
      </c>
      <c r="F50" s="28" t="s">
        <v>196</v>
      </c>
      <c r="G50" s="29">
        <v>49</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2593</v>
      </c>
    </row>
    <row r="53" ht="114.75">
      <c r="A53" s="1" t="s">
        <v>168</v>
      </c>
      <c r="E53" s="27" t="s">
        <v>2458</v>
      </c>
    </row>
    <row r="54">
      <c r="A54" s="1" t="s">
        <v>159</v>
      </c>
      <c r="B54" s="1">
        <v>13</v>
      </c>
      <c r="C54" s="26" t="s">
        <v>2467</v>
      </c>
      <c r="D54" t="s">
        <v>157</v>
      </c>
      <c r="E54" s="27" t="s">
        <v>2468</v>
      </c>
      <c r="F54" s="28" t="s">
        <v>261</v>
      </c>
      <c r="G54" s="29">
        <v>318.75</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2594</v>
      </c>
    </row>
    <row r="57" ht="89.25">
      <c r="A57" s="1" t="s">
        <v>168</v>
      </c>
      <c r="E57" s="27" t="s">
        <v>2470</v>
      </c>
    </row>
    <row r="58">
      <c r="A58" s="1" t="s">
        <v>159</v>
      </c>
      <c r="B58" s="1">
        <v>12</v>
      </c>
      <c r="C58" s="26" t="s">
        <v>2471</v>
      </c>
      <c r="D58" t="s">
        <v>157</v>
      </c>
      <c r="E58" s="27" t="s">
        <v>2595</v>
      </c>
      <c r="F58" s="28" t="s">
        <v>261</v>
      </c>
      <c r="G58" s="29">
        <v>30</v>
      </c>
      <c r="H58" s="28">
        <v>0</v>
      </c>
      <c r="I58" s="30">
        <f>ROUND(G58*H58,P4)</f>
        <v>0</v>
      </c>
      <c r="L58" s="31">
        <v>0</v>
      </c>
      <c r="M58" s="24">
        <f>ROUND(G58*L58,P4)</f>
        <v>0</v>
      </c>
      <c r="N58" s="25" t="s">
        <v>406</v>
      </c>
      <c r="O58" s="32">
        <f>M58*AA58</f>
        <v>0</v>
      </c>
      <c r="P58" s="1">
        <v>3</v>
      </c>
      <c r="AA58" s="1">
        <f>IF(P58=1,$O$3,IF(P58=2,$O$4,$O$5))</f>
        <v>0</v>
      </c>
    </row>
    <row r="59">
      <c r="A59" s="1" t="s">
        <v>165</v>
      </c>
      <c r="E59" s="27" t="s">
        <v>188</v>
      </c>
    </row>
    <row r="60">
      <c r="A60" s="1" t="s">
        <v>167</v>
      </c>
      <c r="E60" s="33" t="s">
        <v>2596</v>
      </c>
    </row>
    <row r="61" ht="38.25">
      <c r="A61" s="1" t="s">
        <v>168</v>
      </c>
      <c r="E61" s="27" t="s">
        <v>2473</v>
      </c>
    </row>
    <row r="62">
      <c r="A62" s="1" t="s">
        <v>156</v>
      </c>
      <c r="C62" s="22" t="s">
        <v>2474</v>
      </c>
      <c r="E62" s="23" t="s">
        <v>2475</v>
      </c>
      <c r="L62" s="24">
        <f>SUMIFS(L63:L78,A63:A78,"P")</f>
        <v>0</v>
      </c>
      <c r="M62" s="24">
        <f>SUMIFS(M63:M78,A63:A78,"P")</f>
        <v>0</v>
      </c>
      <c r="N62" s="25"/>
    </row>
    <row r="63" ht="25.5">
      <c r="A63" s="1" t="s">
        <v>159</v>
      </c>
      <c r="B63" s="1">
        <v>14</v>
      </c>
      <c r="C63" s="26" t="s">
        <v>2597</v>
      </c>
      <c r="D63" t="s">
        <v>157</v>
      </c>
      <c r="E63" s="27" t="s">
        <v>2598</v>
      </c>
      <c r="F63" s="28" t="s">
        <v>196</v>
      </c>
      <c r="G63" s="29">
        <v>33</v>
      </c>
      <c r="H63" s="28">
        <v>0</v>
      </c>
      <c r="I63" s="30">
        <f>ROUND(G63*H63,P4)</f>
        <v>0</v>
      </c>
      <c r="L63" s="31">
        <v>0</v>
      </c>
      <c r="M63" s="24">
        <f>ROUND(G63*L63,P4)</f>
        <v>0</v>
      </c>
      <c r="N63" s="25" t="s">
        <v>187</v>
      </c>
      <c r="O63" s="32">
        <f>M63*AA63</f>
        <v>0</v>
      </c>
      <c r="P63" s="1">
        <v>3</v>
      </c>
      <c r="AA63" s="1">
        <f>IF(P63=1,$O$3,IF(P63=2,$O$4,$O$5))</f>
        <v>0</v>
      </c>
    </row>
    <row r="64">
      <c r="A64" s="1" t="s">
        <v>165</v>
      </c>
      <c r="E64" s="27" t="s">
        <v>188</v>
      </c>
    </row>
    <row r="65">
      <c r="A65" s="1" t="s">
        <v>167</v>
      </c>
      <c r="E65" s="33" t="s">
        <v>2599</v>
      </c>
    </row>
    <row r="66" ht="102">
      <c r="A66" s="1" t="s">
        <v>168</v>
      </c>
      <c r="E66" s="27" t="s">
        <v>2479</v>
      </c>
    </row>
    <row r="67">
      <c r="A67" s="1" t="s">
        <v>159</v>
      </c>
      <c r="B67" s="1">
        <v>15</v>
      </c>
      <c r="C67" s="26" t="s">
        <v>2503</v>
      </c>
      <c r="D67" t="s">
        <v>157</v>
      </c>
      <c r="E67" s="27" t="s">
        <v>2504</v>
      </c>
      <c r="F67" s="28" t="s">
        <v>196</v>
      </c>
      <c r="G67" s="29">
        <v>7</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2600</v>
      </c>
    </row>
    <row r="70" ht="102">
      <c r="A70" s="1" t="s">
        <v>168</v>
      </c>
      <c r="E70" s="27" t="s">
        <v>2502</v>
      </c>
    </row>
    <row r="71">
      <c r="A71" s="1" t="s">
        <v>159</v>
      </c>
      <c r="B71" s="1">
        <v>16</v>
      </c>
      <c r="C71" s="26" t="s">
        <v>2505</v>
      </c>
      <c r="D71" t="s">
        <v>157</v>
      </c>
      <c r="E71" s="27" t="s">
        <v>2506</v>
      </c>
      <c r="F71" s="28" t="s">
        <v>196</v>
      </c>
      <c r="G71" s="29">
        <v>1</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2494</v>
      </c>
    </row>
    <row r="74" ht="102">
      <c r="A74" s="1" t="s">
        <v>168</v>
      </c>
      <c r="E74" s="27" t="s">
        <v>2502</v>
      </c>
    </row>
    <row r="75" ht="25.5">
      <c r="A75" s="1" t="s">
        <v>159</v>
      </c>
      <c r="B75" s="1">
        <v>17</v>
      </c>
      <c r="C75" s="26" t="s">
        <v>2537</v>
      </c>
      <c r="D75" t="s">
        <v>157</v>
      </c>
      <c r="E75" s="27" t="s">
        <v>2538</v>
      </c>
      <c r="F75" s="28" t="s">
        <v>261</v>
      </c>
      <c r="G75" s="29">
        <v>82</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2601</v>
      </c>
    </row>
    <row r="78" ht="102">
      <c r="A78" s="1" t="s">
        <v>168</v>
      </c>
      <c r="E78" s="27" t="s">
        <v>2540</v>
      </c>
    </row>
    <row r="79">
      <c r="A79" s="1" t="s">
        <v>156</v>
      </c>
      <c r="C79" s="22" t="s">
        <v>2541</v>
      </c>
      <c r="E79" s="23" t="s">
        <v>2542</v>
      </c>
      <c r="L79" s="24">
        <f>SUMIFS(L80:L83,A80:A83,"P")</f>
        <v>0</v>
      </c>
      <c r="M79" s="24">
        <f>SUMIFS(M80:M83,A80:A83,"P")</f>
        <v>0</v>
      </c>
      <c r="N79" s="25"/>
    </row>
    <row r="80">
      <c r="A80" s="1" t="s">
        <v>159</v>
      </c>
      <c r="B80" s="1">
        <v>18</v>
      </c>
      <c r="C80" s="26" t="s">
        <v>2547</v>
      </c>
      <c r="D80" t="s">
        <v>157</v>
      </c>
      <c r="E80" s="27" t="s">
        <v>2548</v>
      </c>
      <c r="F80" s="28" t="s">
        <v>196</v>
      </c>
      <c r="G80" s="29">
        <v>41</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c r="E82" s="33" t="s">
        <v>2602</v>
      </c>
    </row>
    <row r="83" ht="114.75">
      <c r="A83" s="1" t="s">
        <v>168</v>
      </c>
      <c r="E83" s="27" t="s">
        <v>2546</v>
      </c>
    </row>
    <row r="84">
      <c r="A84" s="1" t="s">
        <v>156</v>
      </c>
      <c r="C84" s="22" t="s">
        <v>2550</v>
      </c>
      <c r="E84" s="23" t="s">
        <v>2551</v>
      </c>
      <c r="L84" s="24">
        <f>SUMIFS(L85:L104,A85:A104,"P")</f>
        <v>0</v>
      </c>
      <c r="M84" s="24">
        <f>SUMIFS(M85:M104,A85:A104,"P")</f>
        <v>0</v>
      </c>
      <c r="N84" s="25"/>
    </row>
    <row r="85">
      <c r="A85" s="1" t="s">
        <v>159</v>
      </c>
      <c r="B85" s="1">
        <v>19</v>
      </c>
      <c r="C85" s="26" t="s">
        <v>2603</v>
      </c>
      <c r="D85" t="s">
        <v>157</v>
      </c>
      <c r="E85" s="27" t="s">
        <v>2604</v>
      </c>
      <c r="F85" s="28" t="s">
        <v>196</v>
      </c>
      <c r="G85" s="29">
        <v>41</v>
      </c>
      <c r="H85" s="28">
        <v>0</v>
      </c>
      <c r="I85" s="30">
        <f>ROUND(G85*H85,P4)</f>
        <v>0</v>
      </c>
      <c r="L85" s="31">
        <v>0</v>
      </c>
      <c r="M85" s="24">
        <f>ROUND(G85*L85,P4)</f>
        <v>0</v>
      </c>
      <c r="N85" s="25" t="s">
        <v>187</v>
      </c>
      <c r="O85" s="32">
        <f>M85*AA85</f>
        <v>0</v>
      </c>
      <c r="P85" s="1">
        <v>3</v>
      </c>
      <c r="AA85" s="1">
        <f>IF(P85=1,$O$3,IF(P85=2,$O$4,$O$5))</f>
        <v>0</v>
      </c>
    </row>
    <row r="86">
      <c r="A86" s="1" t="s">
        <v>165</v>
      </c>
      <c r="E86" s="27" t="s">
        <v>188</v>
      </c>
    </row>
    <row r="87">
      <c r="A87" s="1" t="s">
        <v>167</v>
      </c>
      <c r="E87" s="33" t="s">
        <v>2605</v>
      </c>
    </row>
    <row r="88" ht="89.25">
      <c r="A88" s="1" t="s">
        <v>168</v>
      </c>
      <c r="E88" s="27" t="s">
        <v>2606</v>
      </c>
    </row>
    <row r="89">
      <c r="A89" s="1" t="s">
        <v>159</v>
      </c>
      <c r="B89" s="1">
        <v>20</v>
      </c>
      <c r="C89" s="26" t="s">
        <v>2552</v>
      </c>
      <c r="D89" t="s">
        <v>157</v>
      </c>
      <c r="E89" s="27" t="s">
        <v>2553</v>
      </c>
      <c r="F89" s="28" t="s">
        <v>196</v>
      </c>
      <c r="G89" s="29">
        <v>1</v>
      </c>
      <c r="H89" s="28">
        <v>0</v>
      </c>
      <c r="I89" s="30">
        <f>ROUND(G89*H89,P4)</f>
        <v>0</v>
      </c>
      <c r="L89" s="31">
        <v>0</v>
      </c>
      <c r="M89" s="24">
        <f>ROUND(G89*L89,P4)</f>
        <v>0</v>
      </c>
      <c r="N89" s="25" t="s">
        <v>187</v>
      </c>
      <c r="O89" s="32">
        <f>M89*AA89</f>
        <v>0</v>
      </c>
      <c r="P89" s="1">
        <v>3</v>
      </c>
      <c r="AA89" s="1">
        <f>IF(P89=1,$O$3,IF(P89=2,$O$4,$O$5))</f>
        <v>0</v>
      </c>
    </row>
    <row r="90">
      <c r="A90" s="1" t="s">
        <v>165</v>
      </c>
      <c r="E90" s="27" t="s">
        <v>188</v>
      </c>
    </row>
    <row r="91">
      <c r="A91" s="1" t="s">
        <v>167</v>
      </c>
      <c r="E91" s="33" t="s">
        <v>2554</v>
      </c>
    </row>
    <row r="92" ht="76.5">
      <c r="A92" s="1" t="s">
        <v>168</v>
      </c>
      <c r="E92" s="27" t="s">
        <v>2555</v>
      </c>
    </row>
    <row r="93">
      <c r="A93" s="1" t="s">
        <v>159</v>
      </c>
      <c r="B93" s="1">
        <v>21</v>
      </c>
      <c r="C93" s="26" t="s">
        <v>2556</v>
      </c>
      <c r="D93" t="s">
        <v>157</v>
      </c>
      <c r="E93" s="27" t="s">
        <v>2557</v>
      </c>
      <c r="F93" s="28" t="s">
        <v>196</v>
      </c>
      <c r="G93" s="29">
        <v>1</v>
      </c>
      <c r="H93" s="28">
        <v>0</v>
      </c>
      <c r="I93" s="30">
        <f>ROUND(G93*H93,P4)</f>
        <v>0</v>
      </c>
      <c r="L93" s="31">
        <v>0</v>
      </c>
      <c r="M93" s="24">
        <f>ROUND(G93*L93,P4)</f>
        <v>0</v>
      </c>
      <c r="N93" s="25" t="s">
        <v>187</v>
      </c>
      <c r="O93" s="32">
        <f>M93*AA93</f>
        <v>0</v>
      </c>
      <c r="P93" s="1">
        <v>3</v>
      </c>
      <c r="AA93" s="1">
        <f>IF(P93=1,$O$3,IF(P93=2,$O$4,$O$5))</f>
        <v>0</v>
      </c>
    </row>
    <row r="94">
      <c r="A94" s="1" t="s">
        <v>165</v>
      </c>
      <c r="E94" s="27" t="s">
        <v>188</v>
      </c>
    </row>
    <row r="95">
      <c r="A95" s="1" t="s">
        <v>167</v>
      </c>
      <c r="E95" s="33" t="s">
        <v>2554</v>
      </c>
    </row>
    <row r="96" ht="102">
      <c r="A96" s="1" t="s">
        <v>168</v>
      </c>
      <c r="E96" s="27" t="s">
        <v>2559</v>
      </c>
    </row>
    <row r="97">
      <c r="A97" s="1" t="s">
        <v>159</v>
      </c>
      <c r="B97" s="1">
        <v>22</v>
      </c>
      <c r="C97" s="26" t="s">
        <v>834</v>
      </c>
      <c r="D97" t="s">
        <v>157</v>
      </c>
      <c r="E97" s="27" t="s">
        <v>312</v>
      </c>
      <c r="F97" s="28" t="s">
        <v>196</v>
      </c>
      <c r="G97" s="29">
        <v>1</v>
      </c>
      <c r="H97" s="28">
        <v>0</v>
      </c>
      <c r="I97" s="30">
        <f>ROUND(G97*H97,P4)</f>
        <v>0</v>
      </c>
      <c r="L97" s="31">
        <v>0</v>
      </c>
      <c r="M97" s="24">
        <f>ROUND(G97*L97,P4)</f>
        <v>0</v>
      </c>
      <c r="N97" s="25" t="s">
        <v>187</v>
      </c>
      <c r="O97" s="32">
        <f>M97*AA97</f>
        <v>0</v>
      </c>
      <c r="P97" s="1">
        <v>3</v>
      </c>
      <c r="AA97" s="1">
        <f>IF(P97=1,$O$3,IF(P97=2,$O$4,$O$5))</f>
        <v>0</v>
      </c>
    </row>
    <row r="98">
      <c r="A98" s="1" t="s">
        <v>165</v>
      </c>
      <c r="E98" s="27" t="s">
        <v>188</v>
      </c>
    </row>
    <row r="99">
      <c r="A99" s="1" t="s">
        <v>167</v>
      </c>
      <c r="E99" s="33" t="s">
        <v>2554</v>
      </c>
    </row>
    <row r="100" ht="89.25">
      <c r="A100" s="1" t="s">
        <v>168</v>
      </c>
      <c r="E100" s="27" t="s">
        <v>2560</v>
      </c>
    </row>
    <row r="101">
      <c r="A101" s="1" t="s">
        <v>159</v>
      </c>
      <c r="B101" s="1">
        <v>23</v>
      </c>
      <c r="C101" s="26" t="s">
        <v>2561</v>
      </c>
      <c r="D101" t="s">
        <v>157</v>
      </c>
      <c r="E101" s="27" t="s">
        <v>2562</v>
      </c>
      <c r="F101" s="28" t="s">
        <v>261</v>
      </c>
      <c r="G101" s="29">
        <v>46</v>
      </c>
      <c r="H101" s="28">
        <v>0</v>
      </c>
      <c r="I101" s="30">
        <f>ROUND(G101*H101,P4)</f>
        <v>0</v>
      </c>
      <c r="L101" s="31">
        <v>0</v>
      </c>
      <c r="M101" s="24">
        <f>ROUND(G101*L101,P4)</f>
        <v>0</v>
      </c>
      <c r="N101" s="25" t="s">
        <v>187</v>
      </c>
      <c r="O101" s="32">
        <f>M101*AA101</f>
        <v>0</v>
      </c>
      <c r="P101" s="1">
        <v>3</v>
      </c>
      <c r="AA101" s="1">
        <f>IF(P101=1,$O$3,IF(P101=2,$O$4,$O$5))</f>
        <v>0</v>
      </c>
    </row>
    <row r="102">
      <c r="A102" s="1" t="s">
        <v>165</v>
      </c>
      <c r="E102" s="27" t="s">
        <v>188</v>
      </c>
    </row>
    <row r="103">
      <c r="A103" s="1" t="s">
        <v>167</v>
      </c>
      <c r="E103" s="33" t="s">
        <v>2607</v>
      </c>
    </row>
    <row r="104" ht="102">
      <c r="A104" s="1" t="s">
        <v>168</v>
      </c>
      <c r="E104" s="27" t="s">
        <v>2564</v>
      </c>
    </row>
    <row r="105">
      <c r="A105" s="1" t="s">
        <v>156</v>
      </c>
      <c r="C105" s="22" t="s">
        <v>946</v>
      </c>
      <c r="E105" s="23" t="s">
        <v>947</v>
      </c>
      <c r="L105" s="24">
        <f>SUMIFS(L106:L109,A106:A109,"P")</f>
        <v>0</v>
      </c>
      <c r="M105" s="24">
        <f>SUMIFS(M106:M109,A106:A109,"P")</f>
        <v>0</v>
      </c>
      <c r="N105" s="25"/>
    </row>
    <row r="106" ht="25.5">
      <c r="A106" s="1" t="s">
        <v>159</v>
      </c>
      <c r="B106" s="1">
        <v>24</v>
      </c>
      <c r="C106" s="26" t="s">
        <v>160</v>
      </c>
      <c r="D106" t="s">
        <v>161</v>
      </c>
      <c r="E106" s="27" t="s">
        <v>162</v>
      </c>
      <c r="F106" s="28" t="s">
        <v>163</v>
      </c>
      <c r="G106" s="29">
        <v>382.39999999999998</v>
      </c>
      <c r="H106" s="28">
        <v>0</v>
      </c>
      <c r="I106" s="30">
        <f>ROUND(G106*H106,P4)</f>
        <v>0</v>
      </c>
      <c r="L106" s="31">
        <v>0</v>
      </c>
      <c r="M106" s="24">
        <f>ROUND(G106*L106,P4)</f>
        <v>0</v>
      </c>
      <c r="N106" s="25" t="s">
        <v>164</v>
      </c>
      <c r="O106" s="32">
        <f>M106*AA106</f>
        <v>0</v>
      </c>
      <c r="P106" s="1">
        <v>3</v>
      </c>
      <c r="AA106" s="1">
        <f>IF(P106=1,$O$3,IF(P106=2,$O$4,$O$5))</f>
        <v>0</v>
      </c>
    </row>
    <row r="107">
      <c r="A107" s="1" t="s">
        <v>165</v>
      </c>
      <c r="E107" s="27" t="s">
        <v>166</v>
      </c>
    </row>
    <row r="108">
      <c r="A108" s="1" t="s">
        <v>167</v>
      </c>
      <c r="E108" s="33" t="s">
        <v>2588</v>
      </c>
    </row>
    <row r="109" ht="153">
      <c r="A109" s="1" t="s">
        <v>168</v>
      </c>
      <c r="E109" s="27" t="s">
        <v>169</v>
      </c>
    </row>
  </sheetData>
  <sheetProtection sheet="1" objects="1" scenarios="1" spinCount="100000" saltValue="C8yqNVH9dhFlQ00gQMDlqHQ2CBYXLZC1+ojLKAePLZQwOZakW+6BR9uyVXXlZ2tmiQKrQUrXBw4RYEnETYJFLA==" hashValue="lksVIydOoU3iRIbu336txb12ypbLJXjKo+oT0pINc7R6hSI0dSJhY6gywIQl0G0YzGVc5n8TaTS5iQK9KS1z5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v>
      </c>
      <c r="M3" s="20">
        <f>Rekapitulace!C10</f>
        <v>0</v>
      </c>
      <c r="N3" s="6" t="s">
        <v>3</v>
      </c>
      <c r="O3">
        <v>0</v>
      </c>
      <c r="P3">
        <v>2</v>
      </c>
    </row>
    <row r="4" ht="34.01575" customHeight="1">
      <c r="A4" s="16" t="s">
        <v>137</v>
      </c>
      <c r="B4" s="17" t="s">
        <v>138</v>
      </c>
      <c r="C4" s="18" t="s">
        <v>12</v>
      </c>
      <c r="D4" s="1"/>
      <c r="E4" s="17" t="s">
        <v>13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COUNTIFS(L8:L90,"=0",A8:A90,"P")+COUNTIFS(L8:L90,"",A8:A90,"P")+SUM(Q8:Q90)</f>
        <v>0</v>
      </c>
    </row>
    <row r="8" ht="25.5">
      <c r="A8" s="1" t="s">
        <v>154</v>
      </c>
      <c r="C8" s="22" t="s">
        <v>270</v>
      </c>
      <c r="E8" s="23" t="s">
        <v>17</v>
      </c>
      <c r="L8" s="24">
        <f>L9</f>
        <v>0</v>
      </c>
      <c r="M8" s="24">
        <f>M9</f>
        <v>0</v>
      </c>
      <c r="N8" s="25"/>
    </row>
    <row r="9">
      <c r="A9" s="1" t="s">
        <v>156</v>
      </c>
      <c r="C9" s="22" t="s">
        <v>182</v>
      </c>
      <c r="E9" s="23" t="s">
        <v>193</v>
      </c>
      <c r="L9" s="24">
        <f>SUMIFS(L10:L89,A10:A89,"P")</f>
        <v>0</v>
      </c>
      <c r="M9" s="24">
        <f>SUMIFS(M10:M89,A10:A89,"P")</f>
        <v>0</v>
      </c>
      <c r="N9" s="25"/>
    </row>
    <row r="10">
      <c r="A10" s="1" t="s">
        <v>159</v>
      </c>
      <c r="B10" s="1">
        <v>1</v>
      </c>
      <c r="C10" s="26" t="s">
        <v>271</v>
      </c>
      <c r="D10" t="s">
        <v>157</v>
      </c>
      <c r="E10" s="27" t="s">
        <v>272</v>
      </c>
      <c r="F10" s="28" t="s">
        <v>196</v>
      </c>
      <c r="G10" s="29">
        <v>1</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c r="A13" s="1" t="s">
        <v>168</v>
      </c>
      <c r="E13" s="27" t="s">
        <v>189</v>
      </c>
    </row>
    <row r="14">
      <c r="A14" s="1" t="s">
        <v>159</v>
      </c>
      <c r="B14" s="1">
        <v>2</v>
      </c>
      <c r="C14" s="26" t="s">
        <v>273</v>
      </c>
      <c r="D14" t="s">
        <v>157</v>
      </c>
      <c r="E14" s="27" t="s">
        <v>274</v>
      </c>
      <c r="F14" s="28" t="s">
        <v>196</v>
      </c>
      <c r="G14" s="29">
        <v>1</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c r="A17" s="1" t="s">
        <v>168</v>
      </c>
      <c r="E17" s="27" t="s">
        <v>189</v>
      </c>
    </row>
    <row r="18">
      <c r="A18" s="1" t="s">
        <v>159</v>
      </c>
      <c r="B18" s="1">
        <v>3</v>
      </c>
      <c r="C18" s="26" t="s">
        <v>275</v>
      </c>
      <c r="D18" t="s">
        <v>157</v>
      </c>
      <c r="E18" s="27" t="s">
        <v>276</v>
      </c>
      <c r="F18" s="28" t="s">
        <v>277</v>
      </c>
      <c r="G18" s="29">
        <v>17.5</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c r="A21" s="1" t="s">
        <v>168</v>
      </c>
      <c r="E21" s="27" t="s">
        <v>189</v>
      </c>
    </row>
    <row r="22">
      <c r="A22" s="1" t="s">
        <v>159</v>
      </c>
      <c r="B22" s="1">
        <v>4</v>
      </c>
      <c r="C22" s="26" t="s">
        <v>278</v>
      </c>
      <c r="D22" t="s">
        <v>157</v>
      </c>
      <c r="E22" s="27" t="s">
        <v>279</v>
      </c>
      <c r="F22" s="28" t="s">
        <v>196</v>
      </c>
      <c r="G22" s="29">
        <v>6</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c r="A25" s="1" t="s">
        <v>168</v>
      </c>
      <c r="E25" s="27" t="s">
        <v>189</v>
      </c>
    </row>
    <row r="26">
      <c r="A26" s="1" t="s">
        <v>159</v>
      </c>
      <c r="B26" s="1">
        <v>5</v>
      </c>
      <c r="C26" s="26" t="s">
        <v>280</v>
      </c>
      <c r="D26" t="s">
        <v>157</v>
      </c>
      <c r="E26" s="27" t="s">
        <v>281</v>
      </c>
      <c r="F26" s="28" t="s">
        <v>196</v>
      </c>
      <c r="G26" s="29">
        <v>6</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159</v>
      </c>
      <c r="B30" s="1">
        <v>6</v>
      </c>
      <c r="C30" s="26" t="s">
        <v>282</v>
      </c>
      <c r="D30" t="s">
        <v>157</v>
      </c>
      <c r="E30" s="27" t="s">
        <v>283</v>
      </c>
      <c r="F30" s="28" t="s">
        <v>277</v>
      </c>
      <c r="G30" s="29">
        <v>15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row>
    <row r="33">
      <c r="A33" s="1" t="s">
        <v>168</v>
      </c>
      <c r="E33" s="27" t="s">
        <v>189</v>
      </c>
    </row>
    <row r="34">
      <c r="A34" s="1" t="s">
        <v>159</v>
      </c>
      <c r="B34" s="1">
        <v>7</v>
      </c>
      <c r="C34" s="26" t="s">
        <v>284</v>
      </c>
      <c r="D34" t="s">
        <v>157</v>
      </c>
      <c r="E34" s="27" t="s">
        <v>285</v>
      </c>
      <c r="F34" s="28" t="s">
        <v>196</v>
      </c>
      <c r="G34" s="29">
        <v>6</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row>
    <row r="37">
      <c r="A37" s="1" t="s">
        <v>168</v>
      </c>
      <c r="E37" s="27" t="s">
        <v>189</v>
      </c>
    </row>
    <row r="38">
      <c r="A38" s="1" t="s">
        <v>159</v>
      </c>
      <c r="B38" s="1">
        <v>8</v>
      </c>
      <c r="C38" s="26" t="s">
        <v>286</v>
      </c>
      <c r="D38" t="s">
        <v>157</v>
      </c>
      <c r="E38" s="27" t="s">
        <v>287</v>
      </c>
      <c r="F38" s="28" t="s">
        <v>196</v>
      </c>
      <c r="G38" s="29">
        <v>6</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row>
    <row r="41">
      <c r="A41" s="1" t="s">
        <v>168</v>
      </c>
      <c r="E41" s="27" t="s">
        <v>189</v>
      </c>
    </row>
    <row r="42">
      <c r="A42" s="1" t="s">
        <v>159</v>
      </c>
      <c r="B42" s="1">
        <v>9</v>
      </c>
      <c r="C42" s="26" t="s">
        <v>288</v>
      </c>
      <c r="D42" t="s">
        <v>157</v>
      </c>
      <c r="E42" s="27" t="s">
        <v>289</v>
      </c>
      <c r="F42" s="28" t="s">
        <v>196</v>
      </c>
      <c r="G42" s="29">
        <v>2</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row>
    <row r="45">
      <c r="A45" s="1" t="s">
        <v>168</v>
      </c>
      <c r="E45" s="27" t="s">
        <v>189</v>
      </c>
    </row>
    <row r="46">
      <c r="A46" s="1" t="s">
        <v>159</v>
      </c>
      <c r="B46" s="1">
        <v>10</v>
      </c>
      <c r="C46" s="26" t="s">
        <v>290</v>
      </c>
      <c r="D46" t="s">
        <v>157</v>
      </c>
      <c r="E46" s="27" t="s">
        <v>291</v>
      </c>
      <c r="F46" s="28" t="s">
        <v>196</v>
      </c>
      <c r="G46" s="29">
        <v>2</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row>
    <row r="49">
      <c r="A49" s="1" t="s">
        <v>168</v>
      </c>
      <c r="E49" s="27" t="s">
        <v>189</v>
      </c>
    </row>
    <row r="50">
      <c r="A50" s="1" t="s">
        <v>159</v>
      </c>
      <c r="B50" s="1">
        <v>11</v>
      </c>
      <c r="C50" s="26" t="s">
        <v>292</v>
      </c>
      <c r="D50" t="s">
        <v>157</v>
      </c>
      <c r="E50" s="27" t="s">
        <v>293</v>
      </c>
      <c r="F50" s="28" t="s">
        <v>196</v>
      </c>
      <c r="G50" s="29">
        <v>2</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row>
    <row r="53">
      <c r="A53" s="1" t="s">
        <v>168</v>
      </c>
      <c r="E53" s="27" t="s">
        <v>189</v>
      </c>
    </row>
    <row r="54">
      <c r="A54" s="1" t="s">
        <v>159</v>
      </c>
      <c r="B54" s="1">
        <v>12</v>
      </c>
      <c r="C54" s="26" t="s">
        <v>294</v>
      </c>
      <c r="D54" t="s">
        <v>157</v>
      </c>
      <c r="E54" s="27" t="s">
        <v>295</v>
      </c>
      <c r="F54" s="28" t="s">
        <v>196</v>
      </c>
      <c r="G54" s="29">
        <v>3</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row>
    <row r="57">
      <c r="A57" s="1" t="s">
        <v>168</v>
      </c>
      <c r="E57" s="27" t="s">
        <v>189</v>
      </c>
    </row>
    <row r="58">
      <c r="A58" s="1" t="s">
        <v>159</v>
      </c>
      <c r="B58" s="1">
        <v>13</v>
      </c>
      <c r="C58" s="26" t="s">
        <v>296</v>
      </c>
      <c r="D58" t="s">
        <v>157</v>
      </c>
      <c r="E58" s="27" t="s">
        <v>297</v>
      </c>
      <c r="F58" s="28" t="s">
        <v>196</v>
      </c>
      <c r="G58" s="29">
        <v>3</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row>
    <row r="61">
      <c r="A61" s="1" t="s">
        <v>168</v>
      </c>
      <c r="E61" s="27" t="s">
        <v>189</v>
      </c>
    </row>
    <row r="62" ht="25.5">
      <c r="A62" s="1" t="s">
        <v>159</v>
      </c>
      <c r="B62" s="1">
        <v>14</v>
      </c>
      <c r="C62" s="26" t="s">
        <v>298</v>
      </c>
      <c r="D62" t="s">
        <v>157</v>
      </c>
      <c r="E62" s="27" t="s">
        <v>299</v>
      </c>
      <c r="F62" s="28" t="s">
        <v>196</v>
      </c>
      <c r="G62" s="29">
        <v>9</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row>
    <row r="65">
      <c r="A65" s="1" t="s">
        <v>168</v>
      </c>
      <c r="E65" s="27" t="s">
        <v>189</v>
      </c>
    </row>
    <row r="66" ht="25.5">
      <c r="A66" s="1" t="s">
        <v>159</v>
      </c>
      <c r="B66" s="1">
        <v>15</v>
      </c>
      <c r="C66" s="26" t="s">
        <v>300</v>
      </c>
      <c r="D66" t="s">
        <v>157</v>
      </c>
      <c r="E66" s="27" t="s">
        <v>301</v>
      </c>
      <c r="F66" s="28" t="s">
        <v>196</v>
      </c>
      <c r="G66" s="29">
        <v>9</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row>
    <row r="69">
      <c r="A69" s="1" t="s">
        <v>168</v>
      </c>
      <c r="E69" s="27" t="s">
        <v>189</v>
      </c>
    </row>
    <row r="70" ht="25.5">
      <c r="A70" s="1" t="s">
        <v>159</v>
      </c>
      <c r="B70" s="1">
        <v>16</v>
      </c>
      <c r="C70" s="26" t="s">
        <v>302</v>
      </c>
      <c r="D70" t="s">
        <v>157</v>
      </c>
      <c r="E70" s="27" t="s">
        <v>303</v>
      </c>
      <c r="F70" s="28" t="s">
        <v>196</v>
      </c>
      <c r="G70" s="29">
        <v>9</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row>
    <row r="73">
      <c r="A73" s="1" t="s">
        <v>168</v>
      </c>
      <c r="E73" s="27" t="s">
        <v>189</v>
      </c>
    </row>
    <row r="74">
      <c r="A74" s="1" t="s">
        <v>159</v>
      </c>
      <c r="B74" s="1">
        <v>17</v>
      </c>
      <c r="C74" s="26" t="s">
        <v>304</v>
      </c>
      <c r="D74" t="s">
        <v>157</v>
      </c>
      <c r="E74" s="27" t="s">
        <v>305</v>
      </c>
      <c r="F74" s="28" t="s">
        <v>196</v>
      </c>
      <c r="G74" s="29">
        <v>6</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row>
    <row r="77">
      <c r="A77" s="1" t="s">
        <v>168</v>
      </c>
      <c r="E77" s="27" t="s">
        <v>189</v>
      </c>
    </row>
    <row r="78">
      <c r="A78" s="1" t="s">
        <v>159</v>
      </c>
      <c r="B78" s="1">
        <v>18</v>
      </c>
      <c r="C78" s="26" t="s">
        <v>306</v>
      </c>
      <c r="D78" t="s">
        <v>157</v>
      </c>
      <c r="E78" s="27" t="s">
        <v>307</v>
      </c>
      <c r="F78" s="28" t="s">
        <v>196</v>
      </c>
      <c r="G78" s="29">
        <v>6</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row>
    <row r="81">
      <c r="A81" s="1" t="s">
        <v>168</v>
      </c>
      <c r="E81" s="27" t="s">
        <v>189</v>
      </c>
    </row>
    <row r="82">
      <c r="A82" s="1" t="s">
        <v>159</v>
      </c>
      <c r="B82" s="1">
        <v>19</v>
      </c>
      <c r="C82" s="26" t="s">
        <v>308</v>
      </c>
      <c r="D82" t="s">
        <v>157</v>
      </c>
      <c r="E82" s="27" t="s">
        <v>309</v>
      </c>
      <c r="F82" s="28" t="s">
        <v>261</v>
      </c>
      <c r="G82" s="29">
        <v>42</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row>
    <row r="85" ht="114.75">
      <c r="A85" s="1" t="s">
        <v>168</v>
      </c>
      <c r="E85" s="27" t="s">
        <v>310</v>
      </c>
    </row>
    <row r="86">
      <c r="A86" s="1" t="s">
        <v>159</v>
      </c>
      <c r="B86" s="1">
        <v>20</v>
      </c>
      <c r="C86" s="26" t="s">
        <v>311</v>
      </c>
      <c r="D86" t="s">
        <v>157</v>
      </c>
      <c r="E86" s="27" t="s">
        <v>312</v>
      </c>
      <c r="F86" s="28" t="s">
        <v>313</v>
      </c>
      <c r="G86" s="29">
        <v>1</v>
      </c>
      <c r="H86" s="28">
        <v>0</v>
      </c>
      <c r="I86" s="30">
        <f>ROUND(G86*H86,P4)</f>
        <v>0</v>
      </c>
      <c r="L86" s="31">
        <v>0</v>
      </c>
      <c r="M86" s="24">
        <f>ROUND(G86*L86,P4)</f>
        <v>0</v>
      </c>
      <c r="N86" s="25" t="s">
        <v>187</v>
      </c>
      <c r="O86" s="32">
        <f>M86*AA86</f>
        <v>0</v>
      </c>
      <c r="P86" s="1">
        <v>3</v>
      </c>
      <c r="AA86" s="1">
        <f>IF(P86=1,$O$3,IF(P86=2,$O$4,$O$5))</f>
        <v>0</v>
      </c>
    </row>
    <row r="87">
      <c r="A87" s="1" t="s">
        <v>165</v>
      </c>
      <c r="E87" s="27" t="s">
        <v>188</v>
      </c>
    </row>
    <row r="88">
      <c r="A88" s="1" t="s">
        <v>167</v>
      </c>
    </row>
    <row r="89">
      <c r="A89" s="1" t="s">
        <v>168</v>
      </c>
      <c r="E89" s="27" t="s">
        <v>189</v>
      </c>
    </row>
  </sheetData>
  <sheetProtection sheet="1" objects="1" scenarios="1" spinCount="100000" saltValue="5+bTr98evjnjxn8weUn5xI5o5yIJM1lg2PzberrTdmpvyl1sQwORh2kjohG6xsnB2CWPp43/gZOVcErPmNtFjw==" hashValue="YvvtawMm9PbrcfvzR32+pxfmRrSq/L3LGTy++8u90V0lPC7YH20f8nboClSWF9GyojDZGtp9FzP62DD/tBLmh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COUNTIFS(L8:L130,"=0",A8:A130,"P")+COUNTIFS(L8:L130,"",A8:A130,"P")+SUM(Q8:Q130)</f>
        <v>0</v>
      </c>
    </row>
    <row r="8" ht="25.5">
      <c r="A8" s="1" t="s">
        <v>154</v>
      </c>
      <c r="C8" s="22" t="s">
        <v>2608</v>
      </c>
      <c r="E8" s="23" t="s">
        <v>91</v>
      </c>
      <c r="L8" s="24">
        <f>L9+L58+L91+L104+L125</f>
        <v>0</v>
      </c>
      <c r="M8" s="24">
        <f>M9+M58+M91+M104+M125</f>
        <v>0</v>
      </c>
      <c r="N8" s="25"/>
    </row>
    <row r="9">
      <c r="A9" s="1" t="s">
        <v>156</v>
      </c>
      <c r="C9" s="22" t="s">
        <v>2413</v>
      </c>
      <c r="E9" s="23" t="s">
        <v>2414</v>
      </c>
      <c r="L9" s="24">
        <f>SUMIFS(L10:L57,A10:A57,"P")</f>
        <v>0</v>
      </c>
      <c r="M9" s="24">
        <f>SUMIFS(M10:M57,A10:A57,"P")</f>
        <v>0</v>
      </c>
      <c r="N9" s="25"/>
    </row>
    <row r="10">
      <c r="A10" s="1" t="s">
        <v>159</v>
      </c>
      <c r="B10" s="1">
        <v>1</v>
      </c>
      <c r="C10" s="26" t="s">
        <v>2415</v>
      </c>
      <c r="D10" t="s">
        <v>157</v>
      </c>
      <c r="E10" s="27" t="s">
        <v>2416</v>
      </c>
      <c r="F10" s="28" t="s">
        <v>186</v>
      </c>
      <c r="G10" s="29">
        <v>226.09999999999999</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2609</v>
      </c>
    </row>
    <row r="13" ht="216.75">
      <c r="A13" s="1" t="s">
        <v>168</v>
      </c>
      <c r="E13" s="27" t="s">
        <v>2418</v>
      </c>
    </row>
    <row r="14">
      <c r="A14" s="1" t="s">
        <v>159</v>
      </c>
      <c r="B14" s="1">
        <v>2</v>
      </c>
      <c r="C14" s="26" t="s">
        <v>2419</v>
      </c>
      <c r="D14" t="s">
        <v>157</v>
      </c>
      <c r="E14" s="27" t="s">
        <v>2420</v>
      </c>
      <c r="F14" s="28" t="s">
        <v>186</v>
      </c>
      <c r="G14" s="29">
        <v>78.200000000000003</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2610</v>
      </c>
    </row>
    <row r="17" ht="140.25">
      <c r="A17" s="1" t="s">
        <v>168</v>
      </c>
      <c r="E17" s="27" t="s">
        <v>2422</v>
      </c>
    </row>
    <row r="18">
      <c r="A18" s="1" t="s">
        <v>159</v>
      </c>
      <c r="B18" s="1">
        <v>3</v>
      </c>
      <c r="C18" s="26" t="s">
        <v>2423</v>
      </c>
      <c r="D18" t="s">
        <v>157</v>
      </c>
      <c r="E18" s="27" t="s">
        <v>2424</v>
      </c>
      <c r="F18" s="28" t="s">
        <v>186</v>
      </c>
      <c r="G18" s="29">
        <v>75</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2611</v>
      </c>
    </row>
    <row r="21" ht="76.5">
      <c r="A21" s="1" t="s">
        <v>168</v>
      </c>
      <c r="E21" s="27" t="s">
        <v>2426</v>
      </c>
    </row>
    <row r="22">
      <c r="A22" s="1" t="s">
        <v>159</v>
      </c>
      <c r="B22" s="1">
        <v>4</v>
      </c>
      <c r="C22" s="26" t="s">
        <v>2583</v>
      </c>
      <c r="D22" t="s">
        <v>157</v>
      </c>
      <c r="E22" s="27" t="s">
        <v>2584</v>
      </c>
      <c r="F22" s="28" t="s">
        <v>196</v>
      </c>
      <c r="G22" s="29">
        <v>39</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2612</v>
      </c>
    </row>
    <row r="25" ht="127.5">
      <c r="A25" s="1" t="s">
        <v>168</v>
      </c>
      <c r="E25" s="27" t="s">
        <v>2586</v>
      </c>
    </row>
    <row r="26">
      <c r="A26" s="1" t="s">
        <v>159</v>
      </c>
      <c r="B26" s="1">
        <v>5</v>
      </c>
      <c r="C26" s="26" t="s">
        <v>2427</v>
      </c>
      <c r="D26" t="s">
        <v>157</v>
      </c>
      <c r="E26" s="27" t="s">
        <v>2428</v>
      </c>
      <c r="F26" s="28" t="s">
        <v>2429</v>
      </c>
      <c r="G26" s="29">
        <v>3392</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2613</v>
      </c>
    </row>
    <row r="29" ht="127.5">
      <c r="A29" s="1" t="s">
        <v>168</v>
      </c>
      <c r="E29" s="27" t="s">
        <v>2431</v>
      </c>
    </row>
    <row r="30">
      <c r="A30" s="1" t="s">
        <v>159</v>
      </c>
      <c r="B30" s="1">
        <v>6</v>
      </c>
      <c r="C30" s="26" t="s">
        <v>2432</v>
      </c>
      <c r="D30" t="s">
        <v>157</v>
      </c>
      <c r="E30" s="27" t="s">
        <v>2433</v>
      </c>
      <c r="F30" s="28" t="s">
        <v>163</v>
      </c>
      <c r="G30" s="29">
        <v>407.10000000000002</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2614</v>
      </c>
    </row>
    <row r="33" ht="102">
      <c r="A33" s="1" t="s">
        <v>168</v>
      </c>
      <c r="E33" s="27" t="s">
        <v>2435</v>
      </c>
    </row>
    <row r="34">
      <c r="A34" s="1" t="s">
        <v>159</v>
      </c>
      <c r="B34" s="1">
        <v>7</v>
      </c>
      <c r="C34" s="26" t="s">
        <v>2436</v>
      </c>
      <c r="D34" t="s">
        <v>157</v>
      </c>
      <c r="E34" s="27" t="s">
        <v>2437</v>
      </c>
      <c r="F34" s="28" t="s">
        <v>196</v>
      </c>
      <c r="G34" s="29">
        <v>92</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2615</v>
      </c>
    </row>
    <row r="37" ht="76.5">
      <c r="A37" s="1" t="s">
        <v>168</v>
      </c>
      <c r="E37" s="27" t="s">
        <v>2439</v>
      </c>
    </row>
    <row r="38">
      <c r="A38" s="1" t="s">
        <v>159</v>
      </c>
      <c r="B38" s="1">
        <v>8</v>
      </c>
      <c r="C38" s="26" t="s">
        <v>2440</v>
      </c>
      <c r="D38" t="s">
        <v>157</v>
      </c>
      <c r="E38" s="27" t="s">
        <v>2441</v>
      </c>
      <c r="F38" s="28" t="s">
        <v>196</v>
      </c>
      <c r="G38" s="29">
        <v>120</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2616</v>
      </c>
    </row>
    <row r="41" ht="76.5">
      <c r="A41" s="1" t="s">
        <v>168</v>
      </c>
      <c r="E41" s="27" t="s">
        <v>2443</v>
      </c>
    </row>
    <row r="42">
      <c r="A42" s="1" t="s">
        <v>159</v>
      </c>
      <c r="B42" s="1">
        <v>9</v>
      </c>
      <c r="C42" s="26" t="s">
        <v>2444</v>
      </c>
      <c r="D42" t="s">
        <v>157</v>
      </c>
      <c r="E42" s="27" t="s">
        <v>2445</v>
      </c>
      <c r="F42" s="28" t="s">
        <v>196</v>
      </c>
      <c r="G42" s="29">
        <v>31</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2617</v>
      </c>
    </row>
    <row r="45" ht="76.5">
      <c r="A45" s="1" t="s">
        <v>168</v>
      </c>
      <c r="E45" s="27" t="s">
        <v>2447</v>
      </c>
    </row>
    <row r="46">
      <c r="A46" s="1" t="s">
        <v>159</v>
      </c>
      <c r="B46" s="1">
        <v>10</v>
      </c>
      <c r="C46" s="26" t="s">
        <v>2455</v>
      </c>
      <c r="D46" t="s">
        <v>157</v>
      </c>
      <c r="E46" s="27" t="s">
        <v>2456</v>
      </c>
      <c r="F46" s="28" t="s">
        <v>196</v>
      </c>
      <c r="G46" s="29">
        <v>39</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2618</v>
      </c>
    </row>
    <row r="49" ht="114.75">
      <c r="A49" s="1" t="s">
        <v>168</v>
      </c>
      <c r="E49" s="27" t="s">
        <v>2458</v>
      </c>
    </row>
    <row r="50">
      <c r="A50" s="1" t="s">
        <v>159</v>
      </c>
      <c r="B50" s="1">
        <v>12</v>
      </c>
      <c r="C50" s="26" t="s">
        <v>2467</v>
      </c>
      <c r="D50" t="s">
        <v>157</v>
      </c>
      <c r="E50" s="27" t="s">
        <v>2468</v>
      </c>
      <c r="F50" s="28" t="s">
        <v>261</v>
      </c>
      <c r="G50" s="29">
        <v>339.14999999999998</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2619</v>
      </c>
    </row>
    <row r="53" ht="89.25">
      <c r="A53" s="1" t="s">
        <v>168</v>
      </c>
      <c r="E53" s="27" t="s">
        <v>2470</v>
      </c>
    </row>
    <row r="54">
      <c r="A54" s="1" t="s">
        <v>159</v>
      </c>
      <c r="B54" s="1">
        <v>11</v>
      </c>
      <c r="C54" s="26" t="s">
        <v>2471</v>
      </c>
      <c r="D54" t="s">
        <v>157</v>
      </c>
      <c r="E54" s="27" t="s">
        <v>2595</v>
      </c>
      <c r="F54" s="28" t="s">
        <v>261</v>
      </c>
      <c r="G54" s="29">
        <v>45</v>
      </c>
      <c r="H54" s="28">
        <v>0</v>
      </c>
      <c r="I54" s="30">
        <f>ROUND(G54*H54,P4)</f>
        <v>0</v>
      </c>
      <c r="L54" s="31">
        <v>0</v>
      </c>
      <c r="M54" s="24">
        <f>ROUND(G54*L54,P4)</f>
        <v>0</v>
      </c>
      <c r="N54" s="25" t="s">
        <v>406</v>
      </c>
      <c r="O54" s="32">
        <f>M54*AA54</f>
        <v>0</v>
      </c>
      <c r="P54" s="1">
        <v>3</v>
      </c>
      <c r="AA54" s="1">
        <f>IF(P54=1,$O$3,IF(P54=2,$O$4,$O$5))</f>
        <v>0</v>
      </c>
    </row>
    <row r="55">
      <c r="A55" s="1" t="s">
        <v>165</v>
      </c>
      <c r="E55" s="27" t="s">
        <v>188</v>
      </c>
    </row>
    <row r="56">
      <c r="A56" s="1" t="s">
        <v>167</v>
      </c>
      <c r="E56" s="33" t="s">
        <v>2457</v>
      </c>
    </row>
    <row r="57" ht="38.25">
      <c r="A57" s="1" t="s">
        <v>168</v>
      </c>
      <c r="E57" s="27" t="s">
        <v>2473</v>
      </c>
    </row>
    <row r="58">
      <c r="A58" s="1" t="s">
        <v>156</v>
      </c>
      <c r="C58" s="22" t="s">
        <v>2474</v>
      </c>
      <c r="E58" s="23" t="s">
        <v>2475</v>
      </c>
      <c r="L58" s="24">
        <f>SUMIFS(L59:L90,A59:A90,"P")</f>
        <v>0</v>
      </c>
      <c r="M58" s="24">
        <f>SUMIFS(M59:M90,A59:A90,"P")</f>
        <v>0</v>
      </c>
      <c r="N58" s="25"/>
    </row>
    <row r="59" ht="25.5">
      <c r="A59" s="1" t="s">
        <v>159</v>
      </c>
      <c r="B59" s="1">
        <v>13</v>
      </c>
      <c r="C59" s="26" t="s">
        <v>2476</v>
      </c>
      <c r="D59" t="s">
        <v>157</v>
      </c>
      <c r="E59" s="27" t="s">
        <v>2477</v>
      </c>
      <c r="F59" s="28" t="s">
        <v>196</v>
      </c>
      <c r="G59" s="29">
        <v>13</v>
      </c>
      <c r="H59" s="28">
        <v>0</v>
      </c>
      <c r="I59" s="30">
        <f>ROUND(G59*H59,P4)</f>
        <v>0</v>
      </c>
      <c r="L59" s="31">
        <v>0</v>
      </c>
      <c r="M59" s="24">
        <f>ROUND(G59*L59,P4)</f>
        <v>0</v>
      </c>
      <c r="N59" s="25" t="s">
        <v>187</v>
      </c>
      <c r="O59" s="32">
        <f>M59*AA59</f>
        <v>0</v>
      </c>
      <c r="P59" s="1">
        <v>3</v>
      </c>
      <c r="AA59" s="1">
        <f>IF(P59=1,$O$3,IF(P59=2,$O$4,$O$5))</f>
        <v>0</v>
      </c>
    </row>
    <row r="60">
      <c r="A60" s="1" t="s">
        <v>165</v>
      </c>
      <c r="E60" s="27" t="s">
        <v>188</v>
      </c>
    </row>
    <row r="61">
      <c r="A61" s="1" t="s">
        <v>167</v>
      </c>
      <c r="E61" s="33" t="s">
        <v>2620</v>
      </c>
    </row>
    <row r="62" ht="102">
      <c r="A62" s="1" t="s">
        <v>168</v>
      </c>
      <c r="E62" s="27" t="s">
        <v>2479</v>
      </c>
    </row>
    <row r="63" ht="25.5">
      <c r="A63" s="1" t="s">
        <v>159</v>
      </c>
      <c r="B63" s="1">
        <v>14</v>
      </c>
      <c r="C63" s="26" t="s">
        <v>2597</v>
      </c>
      <c r="D63" t="s">
        <v>157</v>
      </c>
      <c r="E63" s="27" t="s">
        <v>2598</v>
      </c>
      <c r="F63" s="28" t="s">
        <v>196</v>
      </c>
      <c r="G63" s="29">
        <v>12</v>
      </c>
      <c r="H63" s="28">
        <v>0</v>
      </c>
      <c r="I63" s="30">
        <f>ROUND(G63*H63,P4)</f>
        <v>0</v>
      </c>
      <c r="L63" s="31">
        <v>0</v>
      </c>
      <c r="M63" s="24">
        <f>ROUND(G63*L63,P4)</f>
        <v>0</v>
      </c>
      <c r="N63" s="25" t="s">
        <v>187</v>
      </c>
      <c r="O63" s="32">
        <f>M63*AA63</f>
        <v>0</v>
      </c>
      <c r="P63" s="1">
        <v>3</v>
      </c>
      <c r="AA63" s="1">
        <f>IF(P63=1,$O$3,IF(P63=2,$O$4,$O$5))</f>
        <v>0</v>
      </c>
    </row>
    <row r="64">
      <c r="A64" s="1" t="s">
        <v>165</v>
      </c>
      <c r="E64" s="27" t="s">
        <v>188</v>
      </c>
    </row>
    <row r="65">
      <c r="A65" s="1" t="s">
        <v>167</v>
      </c>
      <c r="E65" s="33" t="s">
        <v>2526</v>
      </c>
    </row>
    <row r="66" ht="102">
      <c r="A66" s="1" t="s">
        <v>168</v>
      </c>
      <c r="E66" s="27" t="s">
        <v>2479</v>
      </c>
    </row>
    <row r="67" ht="25.5">
      <c r="A67" s="1" t="s">
        <v>159</v>
      </c>
      <c r="B67" s="1">
        <v>15</v>
      </c>
      <c r="C67" s="26" t="s">
        <v>2482</v>
      </c>
      <c r="D67" t="s">
        <v>157</v>
      </c>
      <c r="E67" s="27" t="s">
        <v>2483</v>
      </c>
      <c r="F67" s="28" t="s">
        <v>196</v>
      </c>
      <c r="G67" s="29">
        <v>4</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2621</v>
      </c>
    </row>
    <row r="70" ht="102">
      <c r="A70" s="1" t="s">
        <v>168</v>
      </c>
      <c r="E70" s="27" t="s">
        <v>2479</v>
      </c>
    </row>
    <row r="71" ht="25.5">
      <c r="A71" s="1" t="s">
        <v>159</v>
      </c>
      <c r="B71" s="1">
        <v>16</v>
      </c>
      <c r="C71" s="26" t="s">
        <v>2622</v>
      </c>
      <c r="D71" t="s">
        <v>157</v>
      </c>
      <c r="E71" s="27" t="s">
        <v>2623</v>
      </c>
      <c r="F71" s="28" t="s">
        <v>196</v>
      </c>
      <c r="G71" s="29">
        <v>2</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2484</v>
      </c>
    </row>
    <row r="74" ht="102">
      <c r="A74" s="1" t="s">
        <v>168</v>
      </c>
      <c r="E74" s="27" t="s">
        <v>2479</v>
      </c>
    </row>
    <row r="75">
      <c r="A75" s="1" t="s">
        <v>159</v>
      </c>
      <c r="B75" s="1">
        <v>17</v>
      </c>
      <c r="C75" s="26" t="s">
        <v>2503</v>
      </c>
      <c r="D75" t="s">
        <v>157</v>
      </c>
      <c r="E75" s="27" t="s">
        <v>2504</v>
      </c>
      <c r="F75" s="28" t="s">
        <v>196</v>
      </c>
      <c r="G75" s="29">
        <v>1</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2494</v>
      </c>
    </row>
    <row r="78" ht="102">
      <c r="A78" s="1" t="s">
        <v>168</v>
      </c>
      <c r="E78" s="27" t="s">
        <v>2502</v>
      </c>
    </row>
    <row r="79">
      <c r="A79" s="1" t="s">
        <v>159</v>
      </c>
      <c r="B79" s="1">
        <v>18</v>
      </c>
      <c r="C79" s="26" t="s">
        <v>2505</v>
      </c>
      <c r="D79" t="s">
        <v>157</v>
      </c>
      <c r="E79" s="27" t="s">
        <v>2506</v>
      </c>
      <c r="F79" s="28" t="s">
        <v>196</v>
      </c>
      <c r="G79" s="29">
        <v>7</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2600</v>
      </c>
    </row>
    <row r="82" ht="102">
      <c r="A82" s="1" t="s">
        <v>168</v>
      </c>
      <c r="E82" s="27" t="s">
        <v>2502</v>
      </c>
    </row>
    <row r="83">
      <c r="A83" s="1" t="s">
        <v>159</v>
      </c>
      <c r="B83" s="1">
        <v>19</v>
      </c>
      <c r="C83" s="26" t="s">
        <v>2508</v>
      </c>
      <c r="D83" t="s">
        <v>157</v>
      </c>
      <c r="E83" s="27" t="s">
        <v>2509</v>
      </c>
      <c r="F83" s="28" t="s">
        <v>196</v>
      </c>
      <c r="G83" s="29">
        <v>2</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2484</v>
      </c>
    </row>
    <row r="86" ht="102">
      <c r="A86" s="1" t="s">
        <v>168</v>
      </c>
      <c r="E86" s="27" t="s">
        <v>2502</v>
      </c>
    </row>
    <row r="87" ht="25.5">
      <c r="A87" s="1" t="s">
        <v>159</v>
      </c>
      <c r="B87" s="1">
        <v>20</v>
      </c>
      <c r="C87" s="26" t="s">
        <v>2537</v>
      </c>
      <c r="D87" t="s">
        <v>157</v>
      </c>
      <c r="E87" s="27" t="s">
        <v>2538</v>
      </c>
      <c r="F87" s="28" t="s">
        <v>261</v>
      </c>
      <c r="G87" s="29">
        <v>82</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2601</v>
      </c>
    </row>
    <row r="90" ht="102">
      <c r="A90" s="1" t="s">
        <v>168</v>
      </c>
      <c r="E90" s="27" t="s">
        <v>2540</v>
      </c>
    </row>
    <row r="91">
      <c r="A91" s="1" t="s">
        <v>156</v>
      </c>
      <c r="C91" s="22" t="s">
        <v>2541</v>
      </c>
      <c r="E91" s="23" t="s">
        <v>2542</v>
      </c>
      <c r="L91" s="24">
        <f>SUMIFS(L92:L103,A92:A103,"P")</f>
        <v>0</v>
      </c>
      <c r="M91" s="24">
        <f>SUMIFS(M92:M103,A92:A103,"P")</f>
        <v>0</v>
      </c>
      <c r="N91" s="25"/>
    </row>
    <row r="92">
      <c r="A92" s="1" t="s">
        <v>159</v>
      </c>
      <c r="B92" s="1">
        <v>21</v>
      </c>
      <c r="C92" s="26" t="s">
        <v>2624</v>
      </c>
      <c r="D92" t="s">
        <v>157</v>
      </c>
      <c r="E92" s="27" t="s">
        <v>2625</v>
      </c>
      <c r="F92" s="28" t="s">
        <v>196</v>
      </c>
      <c r="G92" s="29">
        <v>2</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c r="E94" s="33" t="s">
        <v>2626</v>
      </c>
    </row>
    <row r="95" ht="114.75">
      <c r="A95" s="1" t="s">
        <v>168</v>
      </c>
      <c r="E95" s="27" t="s">
        <v>2546</v>
      </c>
    </row>
    <row r="96" ht="25.5">
      <c r="A96" s="1" t="s">
        <v>159</v>
      </c>
      <c r="B96" s="1">
        <v>22</v>
      </c>
      <c r="C96" s="26" t="s">
        <v>2543</v>
      </c>
      <c r="D96" t="s">
        <v>157</v>
      </c>
      <c r="E96" s="27" t="s">
        <v>2544</v>
      </c>
      <c r="F96" s="28" t="s">
        <v>196</v>
      </c>
      <c r="G96" s="29">
        <v>2</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c r="E98" s="33" t="s">
        <v>2626</v>
      </c>
    </row>
    <row r="99" ht="114.75">
      <c r="A99" s="1" t="s">
        <v>168</v>
      </c>
      <c r="E99" s="27" t="s">
        <v>2546</v>
      </c>
    </row>
    <row r="100">
      <c r="A100" s="1" t="s">
        <v>159</v>
      </c>
      <c r="B100" s="1">
        <v>23</v>
      </c>
      <c r="C100" s="26" t="s">
        <v>2547</v>
      </c>
      <c r="D100" t="s">
        <v>157</v>
      </c>
      <c r="E100" s="27" t="s">
        <v>2548</v>
      </c>
      <c r="F100" s="28" t="s">
        <v>196</v>
      </c>
      <c r="G100" s="29">
        <v>39</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c r="E102" s="33" t="s">
        <v>2627</v>
      </c>
    </row>
    <row r="103" ht="114.75">
      <c r="A103" s="1" t="s">
        <v>168</v>
      </c>
      <c r="E103" s="27" t="s">
        <v>2546</v>
      </c>
    </row>
    <row r="104">
      <c r="A104" s="1" t="s">
        <v>156</v>
      </c>
      <c r="C104" s="22" t="s">
        <v>2550</v>
      </c>
      <c r="E104" s="23" t="s">
        <v>2551</v>
      </c>
      <c r="L104" s="24">
        <f>SUMIFS(L105:L124,A105:A124,"P")</f>
        <v>0</v>
      </c>
      <c r="M104" s="24">
        <f>SUMIFS(M105:M124,A105:A124,"P")</f>
        <v>0</v>
      </c>
      <c r="N104" s="25"/>
    </row>
    <row r="105">
      <c r="A105" s="1" t="s">
        <v>159</v>
      </c>
      <c r="B105" s="1">
        <v>24</v>
      </c>
      <c r="C105" s="26" t="s">
        <v>2603</v>
      </c>
      <c r="D105" t="s">
        <v>157</v>
      </c>
      <c r="E105" s="27" t="s">
        <v>2604</v>
      </c>
      <c r="F105" s="28" t="s">
        <v>196</v>
      </c>
      <c r="G105" s="29">
        <v>39</v>
      </c>
      <c r="H105" s="28">
        <v>0</v>
      </c>
      <c r="I105" s="30">
        <f>ROUND(G105*H105,P4)</f>
        <v>0</v>
      </c>
      <c r="L105" s="31">
        <v>0</v>
      </c>
      <c r="M105" s="24">
        <f>ROUND(G105*L105,P4)</f>
        <v>0</v>
      </c>
      <c r="N105" s="25" t="s">
        <v>187</v>
      </c>
      <c r="O105" s="32">
        <f>M105*AA105</f>
        <v>0</v>
      </c>
      <c r="P105" s="1">
        <v>3</v>
      </c>
      <c r="AA105" s="1">
        <f>IF(P105=1,$O$3,IF(P105=2,$O$4,$O$5))</f>
        <v>0</v>
      </c>
    </row>
    <row r="106">
      <c r="A106" s="1" t="s">
        <v>165</v>
      </c>
      <c r="E106" s="27" t="s">
        <v>188</v>
      </c>
    </row>
    <row r="107">
      <c r="A107" s="1" t="s">
        <v>167</v>
      </c>
      <c r="E107" s="33" t="s">
        <v>2618</v>
      </c>
    </row>
    <row r="108" ht="89.25">
      <c r="A108" s="1" t="s">
        <v>168</v>
      </c>
      <c r="E108" s="27" t="s">
        <v>2606</v>
      </c>
    </row>
    <row r="109">
      <c r="A109" s="1" t="s">
        <v>159</v>
      </c>
      <c r="B109" s="1">
        <v>25</v>
      </c>
      <c r="C109" s="26" t="s">
        <v>2552</v>
      </c>
      <c r="D109" t="s">
        <v>157</v>
      </c>
      <c r="E109" s="27" t="s">
        <v>2553</v>
      </c>
      <c r="F109" s="28" t="s">
        <v>196</v>
      </c>
      <c r="G109" s="29">
        <v>1</v>
      </c>
      <c r="H109" s="28">
        <v>0</v>
      </c>
      <c r="I109" s="30">
        <f>ROUND(G109*H109,P4)</f>
        <v>0</v>
      </c>
      <c r="L109" s="31">
        <v>0</v>
      </c>
      <c r="M109" s="24">
        <f>ROUND(G109*L109,P4)</f>
        <v>0</v>
      </c>
      <c r="N109" s="25" t="s">
        <v>187</v>
      </c>
      <c r="O109" s="32">
        <f>M109*AA109</f>
        <v>0</v>
      </c>
      <c r="P109" s="1">
        <v>3</v>
      </c>
      <c r="AA109" s="1">
        <f>IF(P109=1,$O$3,IF(P109=2,$O$4,$O$5))</f>
        <v>0</v>
      </c>
    </row>
    <row r="110">
      <c r="A110" s="1" t="s">
        <v>165</v>
      </c>
      <c r="E110" s="27" t="s">
        <v>188</v>
      </c>
    </row>
    <row r="111">
      <c r="A111" s="1" t="s">
        <v>167</v>
      </c>
      <c r="E111" s="33" t="s">
        <v>2554</v>
      </c>
    </row>
    <row r="112" ht="76.5">
      <c r="A112" s="1" t="s">
        <v>168</v>
      </c>
      <c r="E112" s="27" t="s">
        <v>2555</v>
      </c>
    </row>
    <row r="113">
      <c r="A113" s="1" t="s">
        <v>159</v>
      </c>
      <c r="B113" s="1">
        <v>26</v>
      </c>
      <c r="C113" s="26" t="s">
        <v>2556</v>
      </c>
      <c r="D113" t="s">
        <v>157</v>
      </c>
      <c r="E113" s="27" t="s">
        <v>2557</v>
      </c>
      <c r="F113" s="28" t="s">
        <v>196</v>
      </c>
      <c r="G113" s="29">
        <v>1</v>
      </c>
      <c r="H113" s="28">
        <v>0</v>
      </c>
      <c r="I113" s="30">
        <f>ROUND(G113*H113,P4)</f>
        <v>0</v>
      </c>
      <c r="L113" s="31">
        <v>0</v>
      </c>
      <c r="M113" s="24">
        <f>ROUND(G113*L113,P4)</f>
        <v>0</v>
      </c>
      <c r="N113" s="25" t="s">
        <v>187</v>
      </c>
      <c r="O113" s="32">
        <f>M113*AA113</f>
        <v>0</v>
      </c>
      <c r="P113" s="1">
        <v>3</v>
      </c>
      <c r="AA113" s="1">
        <f>IF(P113=1,$O$3,IF(P113=2,$O$4,$O$5))</f>
        <v>0</v>
      </c>
    </row>
    <row r="114">
      <c r="A114" s="1" t="s">
        <v>165</v>
      </c>
      <c r="E114" s="27" t="s">
        <v>188</v>
      </c>
    </row>
    <row r="115">
      <c r="A115" s="1" t="s">
        <v>167</v>
      </c>
      <c r="E115" s="33" t="s">
        <v>2554</v>
      </c>
    </row>
    <row r="116" ht="102">
      <c r="A116" s="1" t="s">
        <v>168</v>
      </c>
      <c r="E116" s="27" t="s">
        <v>2559</v>
      </c>
    </row>
    <row r="117">
      <c r="A117" s="1" t="s">
        <v>159</v>
      </c>
      <c r="B117" s="1">
        <v>27</v>
      </c>
      <c r="C117" s="26" t="s">
        <v>834</v>
      </c>
      <c r="D117" t="s">
        <v>157</v>
      </c>
      <c r="E117" s="27" t="s">
        <v>312</v>
      </c>
      <c r="F117" s="28" t="s">
        <v>196</v>
      </c>
      <c r="G117" s="29">
        <v>1</v>
      </c>
      <c r="H117" s="28">
        <v>0</v>
      </c>
      <c r="I117" s="30">
        <f>ROUND(G117*H117,P4)</f>
        <v>0</v>
      </c>
      <c r="L117" s="31">
        <v>0</v>
      </c>
      <c r="M117" s="24">
        <f>ROUND(G117*L117,P4)</f>
        <v>0</v>
      </c>
      <c r="N117" s="25" t="s">
        <v>187</v>
      </c>
      <c r="O117" s="32">
        <f>M117*AA117</f>
        <v>0</v>
      </c>
      <c r="P117" s="1">
        <v>3</v>
      </c>
      <c r="AA117" s="1">
        <f>IF(P117=1,$O$3,IF(P117=2,$O$4,$O$5))</f>
        <v>0</v>
      </c>
    </row>
    <row r="118">
      <c r="A118" s="1" t="s">
        <v>165</v>
      </c>
      <c r="E118" s="27" t="s">
        <v>188</v>
      </c>
    </row>
    <row r="119">
      <c r="A119" s="1" t="s">
        <v>167</v>
      </c>
      <c r="E119" s="33" t="s">
        <v>2554</v>
      </c>
    </row>
    <row r="120" ht="89.25">
      <c r="A120" s="1" t="s">
        <v>168</v>
      </c>
      <c r="E120" s="27" t="s">
        <v>2560</v>
      </c>
    </row>
    <row r="121">
      <c r="A121" s="1" t="s">
        <v>159</v>
      </c>
      <c r="B121" s="1">
        <v>28</v>
      </c>
      <c r="C121" s="26" t="s">
        <v>2561</v>
      </c>
      <c r="D121" t="s">
        <v>157</v>
      </c>
      <c r="E121" s="27" t="s">
        <v>2562</v>
      </c>
      <c r="F121" s="28" t="s">
        <v>261</v>
      </c>
      <c r="G121" s="29">
        <v>45</v>
      </c>
      <c r="H121" s="28">
        <v>0</v>
      </c>
      <c r="I121" s="30">
        <f>ROUND(G121*H121,P4)</f>
        <v>0</v>
      </c>
      <c r="L121" s="31">
        <v>0</v>
      </c>
      <c r="M121" s="24">
        <f>ROUND(G121*L121,P4)</f>
        <v>0</v>
      </c>
      <c r="N121" s="25" t="s">
        <v>187</v>
      </c>
      <c r="O121" s="32">
        <f>M121*AA121</f>
        <v>0</v>
      </c>
      <c r="P121" s="1">
        <v>3</v>
      </c>
      <c r="AA121" s="1">
        <f>IF(P121=1,$O$3,IF(P121=2,$O$4,$O$5))</f>
        <v>0</v>
      </c>
    </row>
    <row r="122">
      <c r="A122" s="1" t="s">
        <v>165</v>
      </c>
      <c r="E122" s="27" t="s">
        <v>188</v>
      </c>
    </row>
    <row r="123">
      <c r="A123" s="1" t="s">
        <v>167</v>
      </c>
      <c r="E123" s="33" t="s">
        <v>2457</v>
      </c>
    </row>
    <row r="124" ht="102">
      <c r="A124" s="1" t="s">
        <v>168</v>
      </c>
      <c r="E124" s="27" t="s">
        <v>2564</v>
      </c>
    </row>
    <row r="125">
      <c r="A125" s="1" t="s">
        <v>156</v>
      </c>
      <c r="C125" s="22" t="s">
        <v>946</v>
      </c>
      <c r="E125" s="23" t="s">
        <v>947</v>
      </c>
      <c r="L125" s="24">
        <f>SUMIFS(L126:L129,A126:A129,"P")</f>
        <v>0</v>
      </c>
      <c r="M125" s="24">
        <f>SUMIFS(M126:M129,A126:A129,"P")</f>
        <v>0</v>
      </c>
      <c r="N125" s="25"/>
    </row>
    <row r="126" ht="25.5">
      <c r="A126" s="1" t="s">
        <v>159</v>
      </c>
      <c r="B126" s="1">
        <v>29</v>
      </c>
      <c r="C126" s="26" t="s">
        <v>160</v>
      </c>
      <c r="D126" t="s">
        <v>161</v>
      </c>
      <c r="E126" s="27" t="s">
        <v>162</v>
      </c>
      <c r="F126" s="28" t="s">
        <v>163</v>
      </c>
      <c r="G126" s="29">
        <v>407.10000000000002</v>
      </c>
      <c r="H126" s="28">
        <v>0</v>
      </c>
      <c r="I126" s="30">
        <f>ROUND(G126*H126,P4)</f>
        <v>0</v>
      </c>
      <c r="L126" s="31">
        <v>0</v>
      </c>
      <c r="M126" s="24">
        <f>ROUND(G126*L126,P4)</f>
        <v>0</v>
      </c>
      <c r="N126" s="25" t="s">
        <v>164</v>
      </c>
      <c r="O126" s="32">
        <f>M126*AA126</f>
        <v>0</v>
      </c>
      <c r="P126" s="1">
        <v>3</v>
      </c>
      <c r="AA126" s="1">
        <f>IF(P126=1,$O$3,IF(P126=2,$O$4,$O$5))</f>
        <v>0</v>
      </c>
    </row>
    <row r="127">
      <c r="A127" s="1" t="s">
        <v>165</v>
      </c>
      <c r="E127" s="27" t="s">
        <v>166</v>
      </c>
    </row>
    <row r="128">
      <c r="A128" s="1" t="s">
        <v>167</v>
      </c>
      <c r="E128" s="33" t="s">
        <v>2614</v>
      </c>
    </row>
    <row r="129" ht="153">
      <c r="A129" s="1" t="s">
        <v>168</v>
      </c>
      <c r="E129" s="27" t="s">
        <v>169</v>
      </c>
    </row>
  </sheetData>
  <sheetProtection sheet="1" objects="1" scenarios="1" spinCount="100000" saltValue="c2qrzrx6rN2Rv3czkUdKN9ll+IvVHjTGeDJbArHnS2lvxnhZzKtXB+pDP3IMZu8wNUicXHK2Zmp7Q6DL/bfesA==" hashValue="/eDyEuqs6QOWvwb0WmTLI7ujZPqY4Bb0wBFSc6xumAv409z0SvR5Bgc6psRAOLUOFCDQbyHG0haOvgdIgaufZ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COUNTIFS(L8:L110,"=0",A8:A110,"P")+COUNTIFS(L8:L110,"",A8:A110,"P")+SUM(Q8:Q110)</f>
        <v>0</v>
      </c>
    </row>
    <row r="8" ht="25.5">
      <c r="A8" s="1" t="s">
        <v>154</v>
      </c>
      <c r="C8" s="22" t="s">
        <v>2628</v>
      </c>
      <c r="E8" s="23" t="s">
        <v>93</v>
      </c>
      <c r="L8" s="24">
        <f>L9+L62+L79+L84+L105</f>
        <v>0</v>
      </c>
      <c r="M8" s="24">
        <f>M9+M62+M79+M84+M105</f>
        <v>0</v>
      </c>
      <c r="N8" s="25"/>
    </row>
    <row r="9">
      <c r="A9" s="1" t="s">
        <v>156</v>
      </c>
      <c r="C9" s="22" t="s">
        <v>2413</v>
      </c>
      <c r="E9" s="23" t="s">
        <v>2414</v>
      </c>
      <c r="L9" s="24">
        <f>SUMIFS(L10:L61,A10:A61,"P")</f>
        <v>0</v>
      </c>
      <c r="M9" s="24">
        <f>SUMIFS(M10:M61,A10:A61,"P")</f>
        <v>0</v>
      </c>
      <c r="N9" s="25"/>
    </row>
    <row r="10">
      <c r="A10" s="1" t="s">
        <v>159</v>
      </c>
      <c r="B10" s="1">
        <v>1</v>
      </c>
      <c r="C10" s="26" t="s">
        <v>2415</v>
      </c>
      <c r="D10" t="s">
        <v>157</v>
      </c>
      <c r="E10" s="27" t="s">
        <v>2416</v>
      </c>
      <c r="F10" s="28" t="s">
        <v>186</v>
      </c>
      <c r="G10" s="29">
        <v>222.5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2629</v>
      </c>
    </row>
    <row r="13" ht="216.75">
      <c r="A13" s="1" t="s">
        <v>168</v>
      </c>
      <c r="E13" s="27" t="s">
        <v>2418</v>
      </c>
    </row>
    <row r="14">
      <c r="A14" s="1" t="s">
        <v>159</v>
      </c>
      <c r="B14" s="1">
        <v>2</v>
      </c>
      <c r="C14" s="26" t="s">
        <v>2419</v>
      </c>
      <c r="D14" t="s">
        <v>157</v>
      </c>
      <c r="E14" s="27" t="s">
        <v>2420</v>
      </c>
      <c r="F14" s="28" t="s">
        <v>186</v>
      </c>
      <c r="G14" s="29">
        <v>72.299999999999997</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2630</v>
      </c>
    </row>
    <row r="17" ht="140.25">
      <c r="A17" s="1" t="s">
        <v>168</v>
      </c>
      <c r="E17" s="27" t="s">
        <v>2422</v>
      </c>
    </row>
    <row r="18">
      <c r="A18" s="1" t="s">
        <v>159</v>
      </c>
      <c r="B18" s="1">
        <v>3</v>
      </c>
      <c r="C18" s="26" t="s">
        <v>2423</v>
      </c>
      <c r="D18" t="s">
        <v>157</v>
      </c>
      <c r="E18" s="27" t="s">
        <v>2424</v>
      </c>
      <c r="F18" s="28" t="s">
        <v>186</v>
      </c>
      <c r="G18" s="29">
        <v>27</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2631</v>
      </c>
    </row>
    <row r="21" ht="76.5">
      <c r="A21" s="1" t="s">
        <v>168</v>
      </c>
      <c r="E21" s="27" t="s">
        <v>2426</v>
      </c>
    </row>
    <row r="22">
      <c r="A22" s="1" t="s">
        <v>159</v>
      </c>
      <c r="B22" s="1">
        <v>4</v>
      </c>
      <c r="C22" s="26" t="s">
        <v>2583</v>
      </c>
      <c r="D22" t="s">
        <v>157</v>
      </c>
      <c r="E22" s="27" t="s">
        <v>2584</v>
      </c>
      <c r="F22" s="28" t="s">
        <v>196</v>
      </c>
      <c r="G22" s="29">
        <v>47</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2632</v>
      </c>
    </row>
    <row r="25" ht="127.5">
      <c r="A25" s="1" t="s">
        <v>168</v>
      </c>
      <c r="E25" s="27" t="s">
        <v>2586</v>
      </c>
    </row>
    <row r="26">
      <c r="A26" s="1" t="s">
        <v>159</v>
      </c>
      <c r="B26" s="1">
        <v>5</v>
      </c>
      <c r="C26" s="26" t="s">
        <v>2427</v>
      </c>
      <c r="D26" t="s">
        <v>157</v>
      </c>
      <c r="E26" s="27" t="s">
        <v>2428</v>
      </c>
      <c r="F26" s="28" t="s">
        <v>2429</v>
      </c>
      <c r="G26" s="29">
        <v>3338</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2633</v>
      </c>
    </row>
    <row r="29" ht="127.5">
      <c r="A29" s="1" t="s">
        <v>168</v>
      </c>
      <c r="E29" s="27" t="s">
        <v>2431</v>
      </c>
    </row>
    <row r="30">
      <c r="A30" s="1" t="s">
        <v>159</v>
      </c>
      <c r="B30" s="1">
        <v>6</v>
      </c>
      <c r="C30" s="26" t="s">
        <v>2432</v>
      </c>
      <c r="D30" t="s">
        <v>157</v>
      </c>
      <c r="E30" s="27" t="s">
        <v>2433</v>
      </c>
      <c r="F30" s="28" t="s">
        <v>163</v>
      </c>
      <c r="G30" s="29">
        <v>400.39999999999998</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2634</v>
      </c>
    </row>
    <row r="33" ht="102">
      <c r="A33" s="1" t="s">
        <v>168</v>
      </c>
      <c r="E33" s="27" t="s">
        <v>2435</v>
      </c>
    </row>
    <row r="34">
      <c r="A34" s="1" t="s">
        <v>159</v>
      </c>
      <c r="B34" s="1">
        <v>7</v>
      </c>
      <c r="C34" s="26" t="s">
        <v>2436</v>
      </c>
      <c r="D34" t="s">
        <v>157</v>
      </c>
      <c r="E34" s="27" t="s">
        <v>2437</v>
      </c>
      <c r="F34" s="28" t="s">
        <v>196</v>
      </c>
      <c r="G34" s="29">
        <v>106</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2635</v>
      </c>
    </row>
    <row r="37" ht="76.5">
      <c r="A37" s="1" t="s">
        <v>168</v>
      </c>
      <c r="E37" s="27" t="s">
        <v>2439</v>
      </c>
    </row>
    <row r="38">
      <c r="A38" s="1" t="s">
        <v>159</v>
      </c>
      <c r="B38" s="1">
        <v>8</v>
      </c>
      <c r="C38" s="26" t="s">
        <v>2440</v>
      </c>
      <c r="D38" t="s">
        <v>157</v>
      </c>
      <c r="E38" s="27" t="s">
        <v>2441</v>
      </c>
      <c r="F38" s="28" t="s">
        <v>196</v>
      </c>
      <c r="G38" s="29">
        <v>120</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2616</v>
      </c>
    </row>
    <row r="41" ht="76.5">
      <c r="A41" s="1" t="s">
        <v>168</v>
      </c>
      <c r="E41" s="27" t="s">
        <v>2443</v>
      </c>
    </row>
    <row r="42">
      <c r="A42" s="1" t="s">
        <v>159</v>
      </c>
      <c r="B42" s="1">
        <v>9</v>
      </c>
      <c r="C42" s="26" t="s">
        <v>2444</v>
      </c>
      <c r="D42" t="s">
        <v>157</v>
      </c>
      <c r="E42" s="27" t="s">
        <v>2445</v>
      </c>
      <c r="F42" s="28" t="s">
        <v>196</v>
      </c>
      <c r="G42" s="29">
        <v>34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2636</v>
      </c>
    </row>
    <row r="45" ht="76.5">
      <c r="A45" s="1" t="s">
        <v>168</v>
      </c>
      <c r="E45" s="27" t="s">
        <v>2447</v>
      </c>
    </row>
    <row r="46">
      <c r="A46" s="1" t="s">
        <v>159</v>
      </c>
      <c r="B46" s="1">
        <v>10</v>
      </c>
      <c r="C46" s="26" t="s">
        <v>2448</v>
      </c>
      <c r="D46" t="s">
        <v>157</v>
      </c>
      <c r="E46" s="27" t="s">
        <v>2449</v>
      </c>
      <c r="F46" s="28" t="s">
        <v>196</v>
      </c>
      <c r="G46" s="29">
        <v>5</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2637</v>
      </c>
    </row>
    <row r="49" ht="76.5">
      <c r="A49" s="1" t="s">
        <v>168</v>
      </c>
      <c r="E49" s="27" t="s">
        <v>2451</v>
      </c>
    </row>
    <row r="50">
      <c r="A50" s="1" t="s">
        <v>159</v>
      </c>
      <c r="B50" s="1">
        <v>11</v>
      </c>
      <c r="C50" s="26" t="s">
        <v>2455</v>
      </c>
      <c r="D50" t="s">
        <v>157</v>
      </c>
      <c r="E50" s="27" t="s">
        <v>2456</v>
      </c>
      <c r="F50" s="28" t="s">
        <v>196</v>
      </c>
      <c r="G50" s="29">
        <v>47</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2638</v>
      </c>
    </row>
    <row r="53" ht="114.75">
      <c r="A53" s="1" t="s">
        <v>168</v>
      </c>
      <c r="E53" s="27" t="s">
        <v>2458</v>
      </c>
    </row>
    <row r="54">
      <c r="A54" s="1" t="s">
        <v>159</v>
      </c>
      <c r="B54" s="1">
        <v>13</v>
      </c>
      <c r="C54" s="26" t="s">
        <v>2467</v>
      </c>
      <c r="D54" t="s">
        <v>157</v>
      </c>
      <c r="E54" s="27" t="s">
        <v>2468</v>
      </c>
      <c r="F54" s="28" t="s">
        <v>261</v>
      </c>
      <c r="G54" s="29">
        <v>333.75</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2639</v>
      </c>
    </row>
    <row r="57" ht="89.25">
      <c r="A57" s="1" t="s">
        <v>168</v>
      </c>
      <c r="E57" s="27" t="s">
        <v>2470</v>
      </c>
    </row>
    <row r="58">
      <c r="A58" s="1" t="s">
        <v>159</v>
      </c>
      <c r="B58" s="1">
        <v>12</v>
      </c>
      <c r="C58" s="26" t="s">
        <v>2471</v>
      </c>
      <c r="D58" t="s">
        <v>157</v>
      </c>
      <c r="E58" s="27" t="s">
        <v>2595</v>
      </c>
      <c r="F58" s="28" t="s">
        <v>261</v>
      </c>
      <c r="G58" s="29">
        <v>28</v>
      </c>
      <c r="H58" s="28">
        <v>0</v>
      </c>
      <c r="I58" s="30">
        <f>ROUND(G58*H58,P4)</f>
        <v>0</v>
      </c>
      <c r="L58" s="31">
        <v>0</v>
      </c>
      <c r="M58" s="24">
        <f>ROUND(G58*L58,P4)</f>
        <v>0</v>
      </c>
      <c r="N58" s="25" t="s">
        <v>406</v>
      </c>
      <c r="O58" s="32">
        <f>M58*AA58</f>
        <v>0</v>
      </c>
      <c r="P58" s="1">
        <v>3</v>
      </c>
      <c r="AA58" s="1">
        <f>IF(P58=1,$O$3,IF(P58=2,$O$4,$O$5))</f>
        <v>0</v>
      </c>
    </row>
    <row r="59">
      <c r="A59" s="1" t="s">
        <v>165</v>
      </c>
      <c r="E59" s="27" t="s">
        <v>188</v>
      </c>
    </row>
    <row r="60">
      <c r="A60" s="1" t="s">
        <v>167</v>
      </c>
      <c r="E60" s="33" t="s">
        <v>2640</v>
      </c>
    </row>
    <row r="61" ht="38.25">
      <c r="A61" s="1" t="s">
        <v>168</v>
      </c>
      <c r="E61" s="27" t="s">
        <v>2473</v>
      </c>
    </row>
    <row r="62">
      <c r="A62" s="1" t="s">
        <v>156</v>
      </c>
      <c r="C62" s="22" t="s">
        <v>2474</v>
      </c>
      <c r="E62" s="23" t="s">
        <v>2475</v>
      </c>
      <c r="L62" s="24">
        <f>SUMIFS(L63:L78,A63:A78,"P")</f>
        <v>0</v>
      </c>
      <c r="M62" s="24">
        <f>SUMIFS(M63:M78,A63:A78,"P")</f>
        <v>0</v>
      </c>
      <c r="N62" s="25"/>
    </row>
    <row r="63" ht="25.5">
      <c r="A63" s="1" t="s">
        <v>159</v>
      </c>
      <c r="B63" s="1">
        <v>14</v>
      </c>
      <c r="C63" s="26" t="s">
        <v>2597</v>
      </c>
      <c r="D63" t="s">
        <v>157</v>
      </c>
      <c r="E63" s="27" t="s">
        <v>2598</v>
      </c>
      <c r="F63" s="28" t="s">
        <v>196</v>
      </c>
      <c r="G63" s="29">
        <v>34</v>
      </c>
      <c r="H63" s="28">
        <v>0</v>
      </c>
      <c r="I63" s="30">
        <f>ROUND(G63*H63,P4)</f>
        <v>0</v>
      </c>
      <c r="L63" s="31">
        <v>0</v>
      </c>
      <c r="M63" s="24">
        <f>ROUND(G63*L63,P4)</f>
        <v>0</v>
      </c>
      <c r="N63" s="25" t="s">
        <v>187</v>
      </c>
      <c r="O63" s="32">
        <f>M63*AA63</f>
        <v>0</v>
      </c>
      <c r="P63" s="1">
        <v>3</v>
      </c>
      <c r="AA63" s="1">
        <f>IF(P63=1,$O$3,IF(P63=2,$O$4,$O$5))</f>
        <v>0</v>
      </c>
    </row>
    <row r="64">
      <c r="A64" s="1" t="s">
        <v>165</v>
      </c>
      <c r="E64" s="27" t="s">
        <v>188</v>
      </c>
    </row>
    <row r="65">
      <c r="A65" s="1" t="s">
        <v>167</v>
      </c>
      <c r="E65" s="33" t="s">
        <v>2641</v>
      </c>
    </row>
    <row r="66" ht="102">
      <c r="A66" s="1" t="s">
        <v>168</v>
      </c>
      <c r="E66" s="27" t="s">
        <v>2479</v>
      </c>
    </row>
    <row r="67">
      <c r="A67" s="1" t="s">
        <v>159</v>
      </c>
      <c r="B67" s="1">
        <v>15</v>
      </c>
      <c r="C67" s="26" t="s">
        <v>2503</v>
      </c>
      <c r="D67" t="s">
        <v>157</v>
      </c>
      <c r="E67" s="27" t="s">
        <v>2504</v>
      </c>
      <c r="F67" s="28" t="s">
        <v>196</v>
      </c>
      <c r="G67" s="29">
        <v>7</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2600</v>
      </c>
    </row>
    <row r="70" ht="102">
      <c r="A70" s="1" t="s">
        <v>168</v>
      </c>
      <c r="E70" s="27" t="s">
        <v>2502</v>
      </c>
    </row>
    <row r="71">
      <c r="A71" s="1" t="s">
        <v>159</v>
      </c>
      <c r="B71" s="1">
        <v>16</v>
      </c>
      <c r="C71" s="26" t="s">
        <v>2505</v>
      </c>
      <c r="D71" t="s">
        <v>157</v>
      </c>
      <c r="E71" s="27" t="s">
        <v>2506</v>
      </c>
      <c r="F71" s="28" t="s">
        <v>196</v>
      </c>
      <c r="G71" s="29">
        <v>1</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2494</v>
      </c>
    </row>
    <row r="74" ht="102">
      <c r="A74" s="1" t="s">
        <v>168</v>
      </c>
      <c r="E74" s="27" t="s">
        <v>2502</v>
      </c>
    </row>
    <row r="75" ht="25.5">
      <c r="A75" s="1" t="s">
        <v>159</v>
      </c>
      <c r="B75" s="1">
        <v>17</v>
      </c>
      <c r="C75" s="26" t="s">
        <v>2537</v>
      </c>
      <c r="D75" t="s">
        <v>157</v>
      </c>
      <c r="E75" s="27" t="s">
        <v>2538</v>
      </c>
      <c r="F75" s="28" t="s">
        <v>261</v>
      </c>
      <c r="G75" s="29">
        <v>84</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2642</v>
      </c>
    </row>
    <row r="78" ht="102">
      <c r="A78" s="1" t="s">
        <v>168</v>
      </c>
      <c r="E78" s="27" t="s">
        <v>2540</v>
      </c>
    </row>
    <row r="79">
      <c r="A79" s="1" t="s">
        <v>156</v>
      </c>
      <c r="C79" s="22" t="s">
        <v>2541</v>
      </c>
      <c r="E79" s="23" t="s">
        <v>2542</v>
      </c>
      <c r="L79" s="24">
        <f>SUMIFS(L80:L83,A80:A83,"P")</f>
        <v>0</v>
      </c>
      <c r="M79" s="24">
        <f>SUMIFS(M80:M83,A80:A83,"P")</f>
        <v>0</v>
      </c>
      <c r="N79" s="25"/>
    </row>
    <row r="80">
      <c r="A80" s="1" t="s">
        <v>159</v>
      </c>
      <c r="B80" s="1">
        <v>18</v>
      </c>
      <c r="C80" s="26" t="s">
        <v>2547</v>
      </c>
      <c r="D80" t="s">
        <v>157</v>
      </c>
      <c r="E80" s="27" t="s">
        <v>2548</v>
      </c>
      <c r="F80" s="28" t="s">
        <v>196</v>
      </c>
      <c r="G80" s="29">
        <v>42</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c r="E82" s="33" t="s">
        <v>2643</v>
      </c>
    </row>
    <row r="83" ht="114.75">
      <c r="A83" s="1" t="s">
        <v>168</v>
      </c>
      <c r="E83" s="27" t="s">
        <v>2546</v>
      </c>
    </row>
    <row r="84">
      <c r="A84" s="1" t="s">
        <v>156</v>
      </c>
      <c r="C84" s="22" t="s">
        <v>2550</v>
      </c>
      <c r="E84" s="23" t="s">
        <v>2551</v>
      </c>
      <c r="L84" s="24">
        <f>SUMIFS(L85:L104,A85:A104,"P")</f>
        <v>0</v>
      </c>
      <c r="M84" s="24">
        <f>SUMIFS(M85:M104,A85:A104,"P")</f>
        <v>0</v>
      </c>
      <c r="N84" s="25"/>
    </row>
    <row r="85">
      <c r="A85" s="1" t="s">
        <v>159</v>
      </c>
      <c r="B85" s="1">
        <v>19</v>
      </c>
      <c r="C85" s="26" t="s">
        <v>2603</v>
      </c>
      <c r="D85" t="s">
        <v>157</v>
      </c>
      <c r="E85" s="27" t="s">
        <v>2604</v>
      </c>
      <c r="F85" s="28" t="s">
        <v>196</v>
      </c>
      <c r="G85" s="29">
        <v>42</v>
      </c>
      <c r="H85" s="28">
        <v>0</v>
      </c>
      <c r="I85" s="30">
        <f>ROUND(G85*H85,P4)</f>
        <v>0</v>
      </c>
      <c r="L85" s="31">
        <v>0</v>
      </c>
      <c r="M85" s="24">
        <f>ROUND(G85*L85,P4)</f>
        <v>0</v>
      </c>
      <c r="N85" s="25" t="s">
        <v>187</v>
      </c>
      <c r="O85" s="32">
        <f>M85*AA85</f>
        <v>0</v>
      </c>
      <c r="P85" s="1">
        <v>3</v>
      </c>
      <c r="AA85" s="1">
        <f>IF(P85=1,$O$3,IF(P85=2,$O$4,$O$5))</f>
        <v>0</v>
      </c>
    </row>
    <row r="86">
      <c r="A86" s="1" t="s">
        <v>165</v>
      </c>
      <c r="E86" s="27" t="s">
        <v>188</v>
      </c>
    </row>
    <row r="87">
      <c r="A87" s="1" t="s">
        <v>167</v>
      </c>
      <c r="E87" s="33" t="s">
        <v>2644</v>
      </c>
    </row>
    <row r="88" ht="89.25">
      <c r="A88" s="1" t="s">
        <v>168</v>
      </c>
      <c r="E88" s="27" t="s">
        <v>2606</v>
      </c>
    </row>
    <row r="89">
      <c r="A89" s="1" t="s">
        <v>159</v>
      </c>
      <c r="B89" s="1">
        <v>20</v>
      </c>
      <c r="C89" s="26" t="s">
        <v>2552</v>
      </c>
      <c r="D89" t="s">
        <v>157</v>
      </c>
      <c r="E89" s="27" t="s">
        <v>2553</v>
      </c>
      <c r="F89" s="28" t="s">
        <v>196</v>
      </c>
      <c r="G89" s="29">
        <v>1</v>
      </c>
      <c r="H89" s="28">
        <v>0</v>
      </c>
      <c r="I89" s="30">
        <f>ROUND(G89*H89,P4)</f>
        <v>0</v>
      </c>
      <c r="L89" s="31">
        <v>0</v>
      </c>
      <c r="M89" s="24">
        <f>ROUND(G89*L89,P4)</f>
        <v>0</v>
      </c>
      <c r="N89" s="25" t="s">
        <v>187</v>
      </c>
      <c r="O89" s="32">
        <f>M89*AA89</f>
        <v>0</v>
      </c>
      <c r="P89" s="1">
        <v>3</v>
      </c>
      <c r="AA89" s="1">
        <f>IF(P89=1,$O$3,IF(P89=2,$O$4,$O$5))</f>
        <v>0</v>
      </c>
    </row>
    <row r="90">
      <c r="A90" s="1" t="s">
        <v>165</v>
      </c>
      <c r="E90" s="27" t="s">
        <v>188</v>
      </c>
    </row>
    <row r="91">
      <c r="A91" s="1" t="s">
        <v>167</v>
      </c>
      <c r="E91" s="33" t="s">
        <v>2554</v>
      </c>
    </row>
    <row r="92" ht="76.5">
      <c r="A92" s="1" t="s">
        <v>168</v>
      </c>
      <c r="E92" s="27" t="s">
        <v>2555</v>
      </c>
    </row>
    <row r="93">
      <c r="A93" s="1" t="s">
        <v>159</v>
      </c>
      <c r="B93" s="1">
        <v>21</v>
      </c>
      <c r="C93" s="26" t="s">
        <v>2556</v>
      </c>
      <c r="D93" t="s">
        <v>157</v>
      </c>
      <c r="E93" s="27" t="s">
        <v>2557</v>
      </c>
      <c r="F93" s="28" t="s">
        <v>196</v>
      </c>
      <c r="G93" s="29">
        <v>1</v>
      </c>
      <c r="H93" s="28">
        <v>0</v>
      </c>
      <c r="I93" s="30">
        <f>ROUND(G93*H93,P4)</f>
        <v>0</v>
      </c>
      <c r="L93" s="31">
        <v>0</v>
      </c>
      <c r="M93" s="24">
        <f>ROUND(G93*L93,P4)</f>
        <v>0</v>
      </c>
      <c r="N93" s="25" t="s">
        <v>187</v>
      </c>
      <c r="O93" s="32">
        <f>M93*AA93</f>
        <v>0</v>
      </c>
      <c r="P93" s="1">
        <v>3</v>
      </c>
      <c r="AA93" s="1">
        <f>IF(P93=1,$O$3,IF(P93=2,$O$4,$O$5))</f>
        <v>0</v>
      </c>
    </row>
    <row r="94">
      <c r="A94" s="1" t="s">
        <v>165</v>
      </c>
      <c r="E94" s="27" t="s">
        <v>188</v>
      </c>
    </row>
    <row r="95">
      <c r="A95" s="1" t="s">
        <v>167</v>
      </c>
      <c r="E95" s="33" t="s">
        <v>2554</v>
      </c>
    </row>
    <row r="96" ht="102">
      <c r="A96" s="1" t="s">
        <v>168</v>
      </c>
      <c r="E96" s="27" t="s">
        <v>2559</v>
      </c>
    </row>
    <row r="97">
      <c r="A97" s="1" t="s">
        <v>159</v>
      </c>
      <c r="B97" s="1">
        <v>22</v>
      </c>
      <c r="C97" s="26" t="s">
        <v>834</v>
      </c>
      <c r="D97" t="s">
        <v>157</v>
      </c>
      <c r="E97" s="27" t="s">
        <v>312</v>
      </c>
      <c r="F97" s="28" t="s">
        <v>196</v>
      </c>
      <c r="G97" s="29">
        <v>1</v>
      </c>
      <c r="H97" s="28">
        <v>0</v>
      </c>
      <c r="I97" s="30">
        <f>ROUND(G97*H97,P4)</f>
        <v>0</v>
      </c>
      <c r="L97" s="31">
        <v>0</v>
      </c>
      <c r="M97" s="24">
        <f>ROUND(G97*L97,P4)</f>
        <v>0</v>
      </c>
      <c r="N97" s="25" t="s">
        <v>187</v>
      </c>
      <c r="O97" s="32">
        <f>M97*AA97</f>
        <v>0</v>
      </c>
      <c r="P97" s="1">
        <v>3</v>
      </c>
      <c r="AA97" s="1">
        <f>IF(P97=1,$O$3,IF(P97=2,$O$4,$O$5))</f>
        <v>0</v>
      </c>
    </row>
    <row r="98">
      <c r="A98" s="1" t="s">
        <v>165</v>
      </c>
      <c r="E98" s="27" t="s">
        <v>188</v>
      </c>
    </row>
    <row r="99">
      <c r="A99" s="1" t="s">
        <v>167</v>
      </c>
      <c r="E99" s="33" t="s">
        <v>2554</v>
      </c>
    </row>
    <row r="100" ht="89.25">
      <c r="A100" s="1" t="s">
        <v>168</v>
      </c>
      <c r="E100" s="27" t="s">
        <v>2560</v>
      </c>
    </row>
    <row r="101">
      <c r="A101" s="1" t="s">
        <v>159</v>
      </c>
      <c r="B101" s="1">
        <v>23</v>
      </c>
      <c r="C101" s="26" t="s">
        <v>2561</v>
      </c>
      <c r="D101" t="s">
        <v>157</v>
      </c>
      <c r="E101" s="27" t="s">
        <v>2562</v>
      </c>
      <c r="F101" s="28" t="s">
        <v>261</v>
      </c>
      <c r="G101" s="29">
        <v>45</v>
      </c>
      <c r="H101" s="28">
        <v>0</v>
      </c>
      <c r="I101" s="30">
        <f>ROUND(G101*H101,P4)</f>
        <v>0</v>
      </c>
      <c r="L101" s="31">
        <v>0</v>
      </c>
      <c r="M101" s="24">
        <f>ROUND(G101*L101,P4)</f>
        <v>0</v>
      </c>
      <c r="N101" s="25" t="s">
        <v>187</v>
      </c>
      <c r="O101" s="32">
        <f>M101*AA101</f>
        <v>0</v>
      </c>
      <c r="P101" s="1">
        <v>3</v>
      </c>
      <c r="AA101" s="1">
        <f>IF(P101=1,$O$3,IF(P101=2,$O$4,$O$5))</f>
        <v>0</v>
      </c>
    </row>
    <row r="102">
      <c r="A102" s="1" t="s">
        <v>165</v>
      </c>
      <c r="E102" s="27" t="s">
        <v>188</v>
      </c>
    </row>
    <row r="103">
      <c r="A103" s="1" t="s">
        <v>167</v>
      </c>
      <c r="E103" s="33" t="s">
        <v>2457</v>
      </c>
    </row>
    <row r="104" ht="102">
      <c r="A104" s="1" t="s">
        <v>168</v>
      </c>
      <c r="E104" s="27" t="s">
        <v>2564</v>
      </c>
    </row>
    <row r="105">
      <c r="A105" s="1" t="s">
        <v>156</v>
      </c>
      <c r="C105" s="22" t="s">
        <v>946</v>
      </c>
      <c r="E105" s="23" t="s">
        <v>947</v>
      </c>
      <c r="L105" s="24">
        <f>SUMIFS(L106:L109,A106:A109,"P")</f>
        <v>0</v>
      </c>
      <c r="M105" s="24">
        <f>SUMIFS(M106:M109,A106:A109,"P")</f>
        <v>0</v>
      </c>
      <c r="N105" s="25"/>
    </row>
    <row r="106" ht="25.5">
      <c r="A106" s="1" t="s">
        <v>159</v>
      </c>
      <c r="B106" s="1">
        <v>24</v>
      </c>
      <c r="C106" s="26" t="s">
        <v>160</v>
      </c>
      <c r="D106" t="s">
        <v>161</v>
      </c>
      <c r="E106" s="27" t="s">
        <v>162</v>
      </c>
      <c r="F106" s="28" t="s">
        <v>163</v>
      </c>
      <c r="G106" s="29">
        <v>400</v>
      </c>
      <c r="H106" s="28">
        <v>0</v>
      </c>
      <c r="I106" s="30">
        <f>ROUND(G106*H106,P4)</f>
        <v>0</v>
      </c>
      <c r="L106" s="31">
        <v>0</v>
      </c>
      <c r="M106" s="24">
        <f>ROUND(G106*L106,P4)</f>
        <v>0</v>
      </c>
      <c r="N106" s="25" t="s">
        <v>164</v>
      </c>
      <c r="O106" s="32">
        <f>M106*AA106</f>
        <v>0</v>
      </c>
      <c r="P106" s="1">
        <v>3</v>
      </c>
      <c r="AA106" s="1">
        <f>IF(P106=1,$O$3,IF(P106=2,$O$4,$O$5))</f>
        <v>0</v>
      </c>
    </row>
    <row r="107">
      <c r="A107" s="1" t="s">
        <v>165</v>
      </c>
      <c r="E107" s="27" t="s">
        <v>166</v>
      </c>
    </row>
    <row r="108">
      <c r="A108" s="1" t="s">
        <v>167</v>
      </c>
      <c r="E108" s="33" t="s">
        <v>2645</v>
      </c>
    </row>
    <row r="109" ht="153">
      <c r="A109" s="1" t="s">
        <v>168</v>
      </c>
      <c r="E109" s="27" t="s">
        <v>169</v>
      </c>
    </row>
  </sheetData>
  <sheetProtection sheet="1" objects="1" scenarios="1" spinCount="100000" saltValue="QJvjRFV9mMPpkT46vYhoj/JFQztaJRUGWx/c9IYylumuI5nbmNsxG6ZH3hzL+AmLbVOtYTvKP16EHhaI04iBIA==" hashValue="K3I3O/0C5ygB8EApnO1j2Tvo8iWUrN9eWLtcmwBfX3gpW2OsFCzWFcAdsoRr/olsEP7mSAdaIayMP2AtHzWzX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COUNTIFS(L8:L185,"=0",A8:A185,"P")+COUNTIFS(L8:L185,"",A8:A185,"P")+SUM(Q8:Q185)</f>
        <v>0</v>
      </c>
    </row>
    <row r="8">
      <c r="A8" s="1" t="s">
        <v>154</v>
      </c>
      <c r="C8" s="22" t="s">
        <v>2646</v>
      </c>
      <c r="E8" s="23" t="s">
        <v>95</v>
      </c>
      <c r="L8" s="24">
        <f>L9+L66+L151+L180</f>
        <v>0</v>
      </c>
      <c r="M8" s="24">
        <f>M9+M66+M151+M180</f>
        <v>0</v>
      </c>
      <c r="N8" s="25"/>
    </row>
    <row r="9">
      <c r="A9" s="1" t="s">
        <v>156</v>
      </c>
      <c r="C9" s="22" t="s">
        <v>182</v>
      </c>
      <c r="E9" s="23" t="s">
        <v>2647</v>
      </c>
      <c r="L9" s="24">
        <f>SUMIFS(L10:L65,A10:A65,"P")</f>
        <v>0</v>
      </c>
      <c r="M9" s="24">
        <f>SUMIFS(M10:M65,A10:A65,"P")</f>
        <v>0</v>
      </c>
      <c r="N9" s="25"/>
    </row>
    <row r="10">
      <c r="A10" s="1" t="s">
        <v>159</v>
      </c>
      <c r="B10" s="1">
        <v>29</v>
      </c>
      <c r="C10" s="26" t="s">
        <v>2648</v>
      </c>
      <c r="D10" t="s">
        <v>157</v>
      </c>
      <c r="E10" s="27" t="s">
        <v>2649</v>
      </c>
      <c r="F10" s="28" t="s">
        <v>186</v>
      </c>
      <c r="G10" s="29">
        <v>685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2650</v>
      </c>
    </row>
    <row r="13" ht="318.75">
      <c r="A13" s="1" t="s">
        <v>168</v>
      </c>
      <c r="E13" s="27" t="s">
        <v>2651</v>
      </c>
    </row>
    <row r="14">
      <c r="A14" s="1" t="s">
        <v>159</v>
      </c>
      <c r="B14" s="1">
        <v>30</v>
      </c>
      <c r="C14" s="26" t="s">
        <v>190</v>
      </c>
      <c r="D14" t="s">
        <v>157</v>
      </c>
      <c r="E14" s="27" t="s">
        <v>191</v>
      </c>
      <c r="F14" s="28" t="s">
        <v>186</v>
      </c>
      <c r="G14" s="29">
        <v>521</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2652</v>
      </c>
    </row>
    <row r="17" ht="229.5">
      <c r="A17" s="1" t="s">
        <v>168</v>
      </c>
      <c r="E17" s="27" t="s">
        <v>2653</v>
      </c>
    </row>
    <row r="18">
      <c r="A18" s="1" t="s">
        <v>159</v>
      </c>
      <c r="B18" s="1">
        <v>31</v>
      </c>
      <c r="C18" s="26" t="s">
        <v>2654</v>
      </c>
      <c r="D18" t="s">
        <v>157</v>
      </c>
      <c r="E18" s="27" t="s">
        <v>2655</v>
      </c>
      <c r="F18" s="28" t="s">
        <v>186</v>
      </c>
      <c r="G18" s="29">
        <v>164</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2656</v>
      </c>
    </row>
    <row r="21" ht="229.5">
      <c r="A21" s="1" t="s">
        <v>168</v>
      </c>
      <c r="E21" s="27" t="s">
        <v>2657</v>
      </c>
    </row>
    <row r="22" ht="25.5">
      <c r="A22" s="1" t="s">
        <v>159</v>
      </c>
      <c r="B22" s="1">
        <v>32</v>
      </c>
      <c r="C22" s="26" t="s">
        <v>358</v>
      </c>
      <c r="D22" t="s">
        <v>157</v>
      </c>
      <c r="E22" s="27" t="s">
        <v>359</v>
      </c>
      <c r="F22" s="28" t="s">
        <v>196</v>
      </c>
      <c r="G22" s="29">
        <v>8</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2658</v>
      </c>
    </row>
    <row r="25" ht="76.5">
      <c r="A25" s="1" t="s">
        <v>168</v>
      </c>
      <c r="E25" s="27" t="s">
        <v>2659</v>
      </c>
    </row>
    <row r="26">
      <c r="A26" s="1" t="s">
        <v>159</v>
      </c>
      <c r="B26" s="1">
        <v>33</v>
      </c>
      <c r="C26" s="26" t="s">
        <v>202</v>
      </c>
      <c r="D26" t="s">
        <v>157</v>
      </c>
      <c r="E26" s="27" t="s">
        <v>203</v>
      </c>
      <c r="F26" s="28" t="s">
        <v>199</v>
      </c>
      <c r="G26" s="29">
        <v>2380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2660</v>
      </c>
    </row>
    <row r="29" ht="102">
      <c r="A29" s="1" t="s">
        <v>168</v>
      </c>
      <c r="E29" s="27" t="s">
        <v>2661</v>
      </c>
    </row>
    <row r="30">
      <c r="A30" s="1" t="s">
        <v>159</v>
      </c>
      <c r="B30" s="1">
        <v>34</v>
      </c>
      <c r="C30" s="26" t="s">
        <v>2662</v>
      </c>
      <c r="D30" t="s">
        <v>157</v>
      </c>
      <c r="E30" s="27" t="s">
        <v>2663</v>
      </c>
      <c r="F30" s="28" t="s">
        <v>199</v>
      </c>
      <c r="G30" s="29">
        <v>595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2664</v>
      </c>
    </row>
    <row r="33" ht="140.25">
      <c r="A33" s="1" t="s">
        <v>168</v>
      </c>
      <c r="E33" s="27" t="s">
        <v>2665</v>
      </c>
    </row>
    <row r="34">
      <c r="A34" s="1" t="s">
        <v>159</v>
      </c>
      <c r="B34" s="1">
        <v>35</v>
      </c>
      <c r="C34" s="26" t="s">
        <v>2666</v>
      </c>
      <c r="D34" t="s">
        <v>157</v>
      </c>
      <c r="E34" s="27" t="s">
        <v>2667</v>
      </c>
      <c r="F34" s="28" t="s">
        <v>199</v>
      </c>
      <c r="G34" s="29">
        <v>1190</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2668</v>
      </c>
    </row>
    <row r="37" ht="102">
      <c r="A37" s="1" t="s">
        <v>168</v>
      </c>
      <c r="E37" s="27" t="s">
        <v>2661</v>
      </c>
    </row>
    <row r="38" ht="25.5">
      <c r="A38" s="1" t="s">
        <v>159</v>
      </c>
      <c r="B38" s="1">
        <v>36</v>
      </c>
      <c r="C38" s="26" t="s">
        <v>210</v>
      </c>
      <c r="D38" t="s">
        <v>157</v>
      </c>
      <c r="E38" s="27" t="s">
        <v>211</v>
      </c>
      <c r="F38" s="28" t="s">
        <v>196</v>
      </c>
      <c r="G38" s="29">
        <v>12</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2669</v>
      </c>
    </row>
    <row r="41" ht="102">
      <c r="A41" s="1" t="s">
        <v>168</v>
      </c>
      <c r="E41" s="27" t="s">
        <v>2661</v>
      </c>
    </row>
    <row r="42">
      <c r="A42" s="1" t="s">
        <v>159</v>
      </c>
      <c r="B42" s="1">
        <v>37</v>
      </c>
      <c r="C42" s="26" t="s">
        <v>2670</v>
      </c>
      <c r="D42" t="s">
        <v>157</v>
      </c>
      <c r="E42" s="27" t="s">
        <v>2671</v>
      </c>
      <c r="F42" s="28" t="s">
        <v>196</v>
      </c>
      <c r="G42" s="29">
        <v>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2672</v>
      </c>
    </row>
    <row r="45" ht="89.25">
      <c r="A45" s="1" t="s">
        <v>168</v>
      </c>
      <c r="E45" s="27" t="s">
        <v>2673</v>
      </c>
    </row>
    <row r="46">
      <c r="A46" s="1" t="s">
        <v>159</v>
      </c>
      <c r="B46" s="1">
        <v>38</v>
      </c>
      <c r="C46" s="26" t="s">
        <v>2674</v>
      </c>
      <c r="D46" t="s">
        <v>157</v>
      </c>
      <c r="E46" s="27" t="s">
        <v>2675</v>
      </c>
      <c r="F46" s="28" t="s">
        <v>196</v>
      </c>
      <c r="G46" s="29">
        <v>4</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2672</v>
      </c>
    </row>
    <row r="49" ht="89.25">
      <c r="A49" s="1" t="s">
        <v>168</v>
      </c>
      <c r="E49" s="27" t="s">
        <v>2673</v>
      </c>
    </row>
    <row r="50">
      <c r="A50" s="1" t="s">
        <v>159</v>
      </c>
      <c r="B50" s="1">
        <v>39</v>
      </c>
      <c r="C50" s="26" t="s">
        <v>2676</v>
      </c>
      <c r="D50" t="s">
        <v>157</v>
      </c>
      <c r="E50" s="27" t="s">
        <v>2677</v>
      </c>
      <c r="F50" s="28" t="s">
        <v>199</v>
      </c>
      <c r="G50" s="29">
        <v>3160</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2678</v>
      </c>
    </row>
    <row r="53" ht="76.5">
      <c r="A53" s="1" t="s">
        <v>168</v>
      </c>
      <c r="E53" s="27" t="s">
        <v>2679</v>
      </c>
    </row>
    <row r="54">
      <c r="A54" s="1" t="s">
        <v>159</v>
      </c>
      <c r="B54" s="1">
        <v>40</v>
      </c>
      <c r="C54" s="26" t="s">
        <v>2680</v>
      </c>
      <c r="D54" t="s">
        <v>157</v>
      </c>
      <c r="E54" s="27" t="s">
        <v>2681</v>
      </c>
      <c r="F54" s="28" t="s">
        <v>199</v>
      </c>
      <c r="G54" s="29">
        <v>3160</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2678</v>
      </c>
    </row>
    <row r="57" ht="76.5">
      <c r="A57" s="1" t="s">
        <v>168</v>
      </c>
      <c r="E57" s="27" t="s">
        <v>2682</v>
      </c>
    </row>
    <row r="58">
      <c r="A58" s="1" t="s">
        <v>159</v>
      </c>
      <c r="B58" s="1">
        <v>41</v>
      </c>
      <c r="C58" s="26" t="s">
        <v>2223</v>
      </c>
      <c r="D58" t="s">
        <v>157</v>
      </c>
      <c r="E58" s="27" t="s">
        <v>2224</v>
      </c>
      <c r="F58" s="28" t="s">
        <v>196</v>
      </c>
      <c r="G58" s="29">
        <v>4</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2465</v>
      </c>
    </row>
    <row r="61" ht="76.5">
      <c r="A61" s="1" t="s">
        <v>168</v>
      </c>
      <c r="E61" s="27" t="s">
        <v>2683</v>
      </c>
    </row>
    <row r="62" ht="25.5">
      <c r="A62" s="1" t="s">
        <v>159</v>
      </c>
      <c r="B62" s="1">
        <v>42</v>
      </c>
      <c r="C62" s="26" t="s">
        <v>2226</v>
      </c>
      <c r="D62" t="s">
        <v>157</v>
      </c>
      <c r="E62" s="27" t="s">
        <v>2227</v>
      </c>
      <c r="F62" s="28" t="s">
        <v>196</v>
      </c>
      <c r="G62" s="29">
        <v>4</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2465</v>
      </c>
    </row>
    <row r="65" ht="76.5">
      <c r="A65" s="1" t="s">
        <v>168</v>
      </c>
      <c r="E65" s="27" t="s">
        <v>2683</v>
      </c>
    </row>
    <row r="66">
      <c r="A66" s="1" t="s">
        <v>156</v>
      </c>
      <c r="C66" s="22" t="s">
        <v>2541</v>
      </c>
      <c r="E66" s="23" t="s">
        <v>2542</v>
      </c>
      <c r="L66" s="24">
        <f>SUMIFS(L67:L150,A67:A150,"P")</f>
        <v>0</v>
      </c>
      <c r="M66" s="24">
        <f>SUMIFS(M67:M150,A67:A150,"P")</f>
        <v>0</v>
      </c>
      <c r="N66" s="25"/>
    </row>
    <row r="67">
      <c r="A67" s="1" t="s">
        <v>159</v>
      </c>
      <c r="B67" s="1">
        <v>1</v>
      </c>
      <c r="C67" s="26" t="s">
        <v>2684</v>
      </c>
      <c r="D67" t="s">
        <v>157</v>
      </c>
      <c r="E67" s="27" t="s">
        <v>2685</v>
      </c>
      <c r="F67" s="28" t="s">
        <v>196</v>
      </c>
      <c r="G67" s="29">
        <v>1</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2686</v>
      </c>
    </row>
    <row r="70" ht="114.75">
      <c r="A70" s="1" t="s">
        <v>168</v>
      </c>
      <c r="E70" s="27" t="s">
        <v>2546</v>
      </c>
    </row>
    <row r="71">
      <c r="A71" s="1" t="s">
        <v>159</v>
      </c>
      <c r="B71" s="1">
        <v>2</v>
      </c>
      <c r="C71" s="26" t="s">
        <v>2687</v>
      </c>
      <c r="D71" t="s">
        <v>157</v>
      </c>
      <c r="E71" s="27" t="s">
        <v>2688</v>
      </c>
      <c r="F71" s="28" t="s">
        <v>196</v>
      </c>
      <c r="G71" s="29">
        <v>1</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2686</v>
      </c>
    </row>
    <row r="74" ht="114.75">
      <c r="A74" s="1" t="s">
        <v>168</v>
      </c>
      <c r="E74" s="27" t="s">
        <v>2546</v>
      </c>
    </row>
    <row r="75">
      <c r="A75" s="1" t="s">
        <v>159</v>
      </c>
      <c r="B75" s="1">
        <v>3</v>
      </c>
      <c r="C75" s="26" t="s">
        <v>2689</v>
      </c>
      <c r="D75" t="s">
        <v>157</v>
      </c>
      <c r="E75" s="27" t="s">
        <v>2690</v>
      </c>
      <c r="F75" s="28" t="s">
        <v>196</v>
      </c>
      <c r="G75" s="29">
        <v>2</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2626</v>
      </c>
    </row>
    <row r="78" ht="114.75">
      <c r="A78" s="1" t="s">
        <v>168</v>
      </c>
      <c r="E78" s="27" t="s">
        <v>2546</v>
      </c>
    </row>
    <row r="79">
      <c r="A79" s="1" t="s">
        <v>159</v>
      </c>
      <c r="B79" s="1">
        <v>4</v>
      </c>
      <c r="C79" s="26" t="s">
        <v>2691</v>
      </c>
      <c r="D79" t="s">
        <v>157</v>
      </c>
      <c r="E79" s="27" t="s">
        <v>2692</v>
      </c>
      <c r="F79" s="28" t="s">
        <v>196</v>
      </c>
      <c r="G79" s="29">
        <v>2</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2626</v>
      </c>
    </row>
    <row r="82" ht="114.75">
      <c r="A82" s="1" t="s">
        <v>168</v>
      </c>
      <c r="E82" s="27" t="s">
        <v>2546</v>
      </c>
    </row>
    <row r="83">
      <c r="A83" s="1" t="s">
        <v>159</v>
      </c>
      <c r="B83" s="1">
        <v>5</v>
      </c>
      <c r="C83" s="26" t="s">
        <v>2693</v>
      </c>
      <c r="D83" t="s">
        <v>157</v>
      </c>
      <c r="E83" s="27" t="s">
        <v>2694</v>
      </c>
      <c r="F83" s="28" t="s">
        <v>196</v>
      </c>
      <c r="G83" s="29">
        <v>4</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2545</v>
      </c>
    </row>
    <row r="86" ht="114.75">
      <c r="A86" s="1" t="s">
        <v>168</v>
      </c>
      <c r="E86" s="27" t="s">
        <v>2546</v>
      </c>
    </row>
    <row r="87">
      <c r="A87" s="1" t="s">
        <v>159</v>
      </c>
      <c r="B87" s="1">
        <v>6</v>
      </c>
      <c r="C87" s="26" t="s">
        <v>2695</v>
      </c>
      <c r="D87" t="s">
        <v>157</v>
      </c>
      <c r="E87" s="27" t="s">
        <v>2696</v>
      </c>
      <c r="F87" s="28" t="s">
        <v>199</v>
      </c>
      <c r="G87" s="29">
        <v>144</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2697</v>
      </c>
    </row>
    <row r="90" ht="114.75">
      <c r="A90" s="1" t="s">
        <v>168</v>
      </c>
      <c r="E90" s="27" t="s">
        <v>2698</v>
      </c>
    </row>
    <row r="91">
      <c r="A91" s="1" t="s">
        <v>159</v>
      </c>
      <c r="B91" s="1">
        <v>7</v>
      </c>
      <c r="C91" s="26" t="s">
        <v>2699</v>
      </c>
      <c r="D91" t="s">
        <v>157</v>
      </c>
      <c r="E91" s="27" t="s">
        <v>2700</v>
      </c>
      <c r="F91" s="28" t="s">
        <v>196</v>
      </c>
      <c r="G91" s="29">
        <v>1</v>
      </c>
      <c r="H91" s="28">
        <v>0</v>
      </c>
      <c r="I91" s="30">
        <f>ROUND(G91*H91,P4)</f>
        <v>0</v>
      </c>
      <c r="L91" s="31">
        <v>0</v>
      </c>
      <c r="M91" s="24">
        <f>ROUND(G91*L91,P4)</f>
        <v>0</v>
      </c>
      <c r="N91" s="25" t="s">
        <v>187</v>
      </c>
      <c r="O91" s="32">
        <f>M91*AA91</f>
        <v>0</v>
      </c>
      <c r="P91" s="1">
        <v>3</v>
      </c>
      <c r="AA91" s="1">
        <f>IF(P91=1,$O$3,IF(P91=2,$O$4,$O$5))</f>
        <v>0</v>
      </c>
    </row>
    <row r="92">
      <c r="A92" s="1" t="s">
        <v>165</v>
      </c>
      <c r="E92" s="27" t="s">
        <v>188</v>
      </c>
    </row>
    <row r="93">
      <c r="A93" s="1" t="s">
        <v>167</v>
      </c>
      <c r="E93" s="33" t="s">
        <v>2686</v>
      </c>
    </row>
    <row r="94" ht="114.75">
      <c r="A94" s="1" t="s">
        <v>168</v>
      </c>
      <c r="E94" s="27" t="s">
        <v>2546</v>
      </c>
    </row>
    <row r="95">
      <c r="A95" s="1" t="s">
        <v>159</v>
      </c>
      <c r="B95" s="1">
        <v>8</v>
      </c>
      <c r="C95" s="26" t="s">
        <v>2701</v>
      </c>
      <c r="D95" t="s">
        <v>157</v>
      </c>
      <c r="E95" s="27" t="s">
        <v>2702</v>
      </c>
      <c r="F95" s="28" t="s">
        <v>196</v>
      </c>
      <c r="G95" s="29">
        <v>1</v>
      </c>
      <c r="H95" s="28">
        <v>0</v>
      </c>
      <c r="I95" s="30">
        <f>ROUND(G95*H95,P4)</f>
        <v>0</v>
      </c>
      <c r="L95" s="31">
        <v>0</v>
      </c>
      <c r="M95" s="24">
        <f>ROUND(G95*L95,P4)</f>
        <v>0</v>
      </c>
      <c r="N95" s="25" t="s">
        <v>187</v>
      </c>
      <c r="O95" s="32">
        <f>M95*AA95</f>
        <v>0</v>
      </c>
      <c r="P95" s="1">
        <v>3</v>
      </c>
      <c r="AA95" s="1">
        <f>IF(P95=1,$O$3,IF(P95=2,$O$4,$O$5))</f>
        <v>0</v>
      </c>
    </row>
    <row r="96">
      <c r="A96" s="1" t="s">
        <v>165</v>
      </c>
      <c r="E96" s="27" t="s">
        <v>188</v>
      </c>
    </row>
    <row r="97">
      <c r="A97" s="1" t="s">
        <v>167</v>
      </c>
      <c r="E97" s="33" t="s">
        <v>2686</v>
      </c>
    </row>
    <row r="98" ht="114.75">
      <c r="A98" s="1" t="s">
        <v>168</v>
      </c>
      <c r="E98" s="27" t="s">
        <v>2546</v>
      </c>
    </row>
    <row r="99">
      <c r="A99" s="1" t="s">
        <v>159</v>
      </c>
      <c r="B99" s="1">
        <v>9</v>
      </c>
      <c r="C99" s="26" t="s">
        <v>2703</v>
      </c>
      <c r="D99" t="s">
        <v>157</v>
      </c>
      <c r="E99" s="27" t="s">
        <v>2704</v>
      </c>
      <c r="F99" s="28" t="s">
        <v>196</v>
      </c>
      <c r="G99" s="29">
        <v>1</v>
      </c>
      <c r="H99" s="28">
        <v>0</v>
      </c>
      <c r="I99" s="30">
        <f>ROUND(G99*H99,P4)</f>
        <v>0</v>
      </c>
      <c r="L99" s="31">
        <v>0</v>
      </c>
      <c r="M99" s="24">
        <f>ROUND(G99*L99,P4)</f>
        <v>0</v>
      </c>
      <c r="N99" s="25" t="s">
        <v>187</v>
      </c>
      <c r="O99" s="32">
        <f>M99*AA99</f>
        <v>0</v>
      </c>
      <c r="P99" s="1">
        <v>3</v>
      </c>
      <c r="AA99" s="1">
        <f>IF(P99=1,$O$3,IF(P99=2,$O$4,$O$5))</f>
        <v>0</v>
      </c>
    </row>
    <row r="100">
      <c r="A100" s="1" t="s">
        <v>165</v>
      </c>
      <c r="E100" s="27" t="s">
        <v>188</v>
      </c>
    </row>
    <row r="101">
      <c r="A101" s="1" t="s">
        <v>167</v>
      </c>
      <c r="E101" s="33" t="s">
        <v>2686</v>
      </c>
    </row>
    <row r="102" ht="114.75">
      <c r="A102" s="1" t="s">
        <v>168</v>
      </c>
      <c r="E102" s="27" t="s">
        <v>2546</v>
      </c>
    </row>
    <row r="103" ht="25.5">
      <c r="A103" s="1" t="s">
        <v>159</v>
      </c>
      <c r="B103" s="1">
        <v>10</v>
      </c>
      <c r="C103" s="26" t="s">
        <v>2705</v>
      </c>
      <c r="D103" t="s">
        <v>157</v>
      </c>
      <c r="E103" s="27" t="s">
        <v>2706</v>
      </c>
      <c r="F103" s="28" t="s">
        <v>196</v>
      </c>
      <c r="G103" s="29">
        <v>2</v>
      </c>
      <c r="H103" s="28">
        <v>0</v>
      </c>
      <c r="I103" s="30">
        <f>ROUND(G103*H103,P4)</f>
        <v>0</v>
      </c>
      <c r="L103" s="31">
        <v>0</v>
      </c>
      <c r="M103" s="24">
        <f>ROUND(G103*L103,P4)</f>
        <v>0</v>
      </c>
      <c r="N103" s="25" t="s">
        <v>187</v>
      </c>
      <c r="O103" s="32">
        <f>M103*AA103</f>
        <v>0</v>
      </c>
      <c r="P103" s="1">
        <v>3</v>
      </c>
      <c r="AA103" s="1">
        <f>IF(P103=1,$O$3,IF(P103=2,$O$4,$O$5))</f>
        <v>0</v>
      </c>
    </row>
    <row r="104">
      <c r="A104" s="1" t="s">
        <v>165</v>
      </c>
      <c r="E104" s="27" t="s">
        <v>188</v>
      </c>
    </row>
    <row r="105">
      <c r="A105" s="1" t="s">
        <v>167</v>
      </c>
      <c r="E105" s="33" t="s">
        <v>2626</v>
      </c>
    </row>
    <row r="106" ht="114.75">
      <c r="A106" s="1" t="s">
        <v>168</v>
      </c>
      <c r="E106" s="27" t="s">
        <v>2546</v>
      </c>
    </row>
    <row r="107">
      <c r="A107" s="1" t="s">
        <v>159</v>
      </c>
      <c r="B107" s="1">
        <v>11</v>
      </c>
      <c r="C107" s="26" t="s">
        <v>2707</v>
      </c>
      <c r="D107" t="s">
        <v>157</v>
      </c>
      <c r="E107" s="27" t="s">
        <v>2708</v>
      </c>
      <c r="F107" s="28" t="s">
        <v>196</v>
      </c>
      <c r="G107" s="29">
        <v>2</v>
      </c>
      <c r="H107" s="28">
        <v>0</v>
      </c>
      <c r="I107" s="30">
        <f>ROUND(G107*H107,P4)</f>
        <v>0</v>
      </c>
      <c r="L107" s="31">
        <v>0</v>
      </c>
      <c r="M107" s="24">
        <f>ROUND(G107*L107,P4)</f>
        <v>0</v>
      </c>
      <c r="N107" s="25" t="s">
        <v>187</v>
      </c>
      <c r="O107" s="32">
        <f>M107*AA107</f>
        <v>0</v>
      </c>
      <c r="P107" s="1">
        <v>3</v>
      </c>
      <c r="AA107" s="1">
        <f>IF(P107=1,$O$3,IF(P107=2,$O$4,$O$5))</f>
        <v>0</v>
      </c>
    </row>
    <row r="108">
      <c r="A108" s="1" t="s">
        <v>165</v>
      </c>
      <c r="E108" s="27" t="s">
        <v>188</v>
      </c>
    </row>
    <row r="109">
      <c r="A109" s="1" t="s">
        <v>167</v>
      </c>
      <c r="E109" s="33" t="s">
        <v>2626</v>
      </c>
    </row>
    <row r="110" ht="114.75">
      <c r="A110" s="1" t="s">
        <v>168</v>
      </c>
      <c r="E110" s="27" t="s">
        <v>2546</v>
      </c>
    </row>
    <row r="111">
      <c r="A111" s="1" t="s">
        <v>159</v>
      </c>
      <c r="B111" s="1">
        <v>12</v>
      </c>
      <c r="C111" s="26" t="s">
        <v>2709</v>
      </c>
      <c r="D111" t="s">
        <v>157</v>
      </c>
      <c r="E111" s="27" t="s">
        <v>2710</v>
      </c>
      <c r="F111" s="28" t="s">
        <v>196</v>
      </c>
      <c r="G111" s="29">
        <v>2</v>
      </c>
      <c r="H111" s="28">
        <v>0</v>
      </c>
      <c r="I111" s="30">
        <f>ROUND(G111*H111,P4)</f>
        <v>0</v>
      </c>
      <c r="L111" s="31">
        <v>0</v>
      </c>
      <c r="M111" s="24">
        <f>ROUND(G111*L111,P4)</f>
        <v>0</v>
      </c>
      <c r="N111" s="25" t="s">
        <v>187</v>
      </c>
      <c r="O111" s="32">
        <f>M111*AA111</f>
        <v>0</v>
      </c>
      <c r="P111" s="1">
        <v>3</v>
      </c>
      <c r="AA111" s="1">
        <f>IF(P111=1,$O$3,IF(P111=2,$O$4,$O$5))</f>
        <v>0</v>
      </c>
    </row>
    <row r="112">
      <c r="A112" s="1" t="s">
        <v>165</v>
      </c>
      <c r="E112" s="27" t="s">
        <v>188</v>
      </c>
    </row>
    <row r="113">
      <c r="A113" s="1" t="s">
        <v>167</v>
      </c>
      <c r="E113" s="33" t="s">
        <v>2626</v>
      </c>
    </row>
    <row r="114" ht="114.75">
      <c r="A114" s="1" t="s">
        <v>168</v>
      </c>
      <c r="E114" s="27" t="s">
        <v>2546</v>
      </c>
    </row>
    <row r="115">
      <c r="A115" s="1" t="s">
        <v>159</v>
      </c>
      <c r="B115" s="1">
        <v>13</v>
      </c>
      <c r="C115" s="26" t="s">
        <v>2711</v>
      </c>
      <c r="D115" t="s">
        <v>157</v>
      </c>
      <c r="E115" s="27" t="s">
        <v>2712</v>
      </c>
      <c r="F115" s="28" t="s">
        <v>196</v>
      </c>
      <c r="G115" s="29">
        <v>2</v>
      </c>
      <c r="H115" s="28">
        <v>0</v>
      </c>
      <c r="I115" s="30">
        <f>ROUND(G115*H115,P4)</f>
        <v>0</v>
      </c>
      <c r="L115" s="31">
        <v>0</v>
      </c>
      <c r="M115" s="24">
        <f>ROUND(G115*L115,P4)</f>
        <v>0</v>
      </c>
      <c r="N115" s="25" t="s">
        <v>187</v>
      </c>
      <c r="O115" s="32">
        <f>M115*AA115</f>
        <v>0</v>
      </c>
      <c r="P115" s="1">
        <v>3</v>
      </c>
      <c r="AA115" s="1">
        <f>IF(P115=1,$O$3,IF(P115=2,$O$4,$O$5))</f>
        <v>0</v>
      </c>
    </row>
    <row r="116">
      <c r="A116" s="1" t="s">
        <v>165</v>
      </c>
      <c r="E116" s="27" t="s">
        <v>188</v>
      </c>
    </row>
    <row r="117">
      <c r="A117" s="1" t="s">
        <v>167</v>
      </c>
      <c r="E117" s="33" t="s">
        <v>2626</v>
      </c>
    </row>
    <row r="118" ht="114.75">
      <c r="A118" s="1" t="s">
        <v>168</v>
      </c>
      <c r="E118" s="27" t="s">
        <v>2546</v>
      </c>
    </row>
    <row r="119" ht="25.5">
      <c r="A119" s="1" t="s">
        <v>159</v>
      </c>
      <c r="B119" s="1">
        <v>14</v>
      </c>
      <c r="C119" s="26" t="s">
        <v>2543</v>
      </c>
      <c r="D119" t="s">
        <v>157</v>
      </c>
      <c r="E119" s="27" t="s">
        <v>2544</v>
      </c>
      <c r="F119" s="28" t="s">
        <v>196</v>
      </c>
      <c r="G119" s="29">
        <v>2</v>
      </c>
      <c r="H119" s="28">
        <v>0</v>
      </c>
      <c r="I119" s="30">
        <f>ROUND(G119*H119,P4)</f>
        <v>0</v>
      </c>
      <c r="L119" s="31">
        <v>0</v>
      </c>
      <c r="M119" s="24">
        <f>ROUND(G119*L119,P4)</f>
        <v>0</v>
      </c>
      <c r="N119" s="25" t="s">
        <v>187</v>
      </c>
      <c r="O119" s="32">
        <f>M119*AA119</f>
        <v>0</v>
      </c>
      <c r="P119" s="1">
        <v>3</v>
      </c>
      <c r="AA119" s="1">
        <f>IF(P119=1,$O$3,IF(P119=2,$O$4,$O$5))</f>
        <v>0</v>
      </c>
    </row>
    <row r="120">
      <c r="A120" s="1" t="s">
        <v>165</v>
      </c>
      <c r="E120" s="27" t="s">
        <v>188</v>
      </c>
    </row>
    <row r="121">
      <c r="A121" s="1" t="s">
        <v>167</v>
      </c>
      <c r="E121" s="33" t="s">
        <v>2626</v>
      </c>
    </row>
    <row r="122" ht="114.75">
      <c r="A122" s="1" t="s">
        <v>168</v>
      </c>
      <c r="E122" s="27" t="s">
        <v>2546</v>
      </c>
    </row>
    <row r="123">
      <c r="A123" s="1" t="s">
        <v>159</v>
      </c>
      <c r="B123" s="1">
        <v>15</v>
      </c>
      <c r="C123" s="26" t="s">
        <v>2713</v>
      </c>
      <c r="D123" t="s">
        <v>157</v>
      </c>
      <c r="E123" s="27" t="s">
        <v>2714</v>
      </c>
      <c r="F123" s="28" t="s">
        <v>196</v>
      </c>
      <c r="G123" s="29">
        <v>1</v>
      </c>
      <c r="H123" s="28">
        <v>0</v>
      </c>
      <c r="I123" s="30">
        <f>ROUND(G123*H123,P4)</f>
        <v>0</v>
      </c>
      <c r="L123" s="31">
        <v>0</v>
      </c>
      <c r="M123" s="24">
        <f>ROUND(G123*L123,P4)</f>
        <v>0</v>
      </c>
      <c r="N123" s="25" t="s">
        <v>187</v>
      </c>
      <c r="O123" s="32">
        <f>M123*AA123</f>
        <v>0</v>
      </c>
      <c r="P123" s="1">
        <v>3</v>
      </c>
      <c r="AA123" s="1">
        <f>IF(P123=1,$O$3,IF(P123=2,$O$4,$O$5))</f>
        <v>0</v>
      </c>
    </row>
    <row r="124">
      <c r="A124" s="1" t="s">
        <v>165</v>
      </c>
      <c r="E124" s="27" t="s">
        <v>188</v>
      </c>
    </row>
    <row r="125">
      <c r="A125" s="1" t="s">
        <v>167</v>
      </c>
      <c r="E125" s="33" t="s">
        <v>2686</v>
      </c>
    </row>
    <row r="126" ht="114.75">
      <c r="A126" s="1" t="s">
        <v>168</v>
      </c>
      <c r="E126" s="27" t="s">
        <v>2546</v>
      </c>
    </row>
    <row r="127">
      <c r="A127" s="1" t="s">
        <v>159</v>
      </c>
      <c r="B127" s="1">
        <v>16</v>
      </c>
      <c r="C127" s="26" t="s">
        <v>2715</v>
      </c>
      <c r="D127" t="s">
        <v>157</v>
      </c>
      <c r="E127" s="27" t="s">
        <v>2716</v>
      </c>
      <c r="F127" s="28" t="s">
        <v>196</v>
      </c>
      <c r="G127" s="29">
        <v>1</v>
      </c>
      <c r="H127" s="28">
        <v>0</v>
      </c>
      <c r="I127" s="30">
        <f>ROUND(G127*H127,P4)</f>
        <v>0</v>
      </c>
      <c r="L127" s="31">
        <v>0</v>
      </c>
      <c r="M127" s="24">
        <f>ROUND(G127*L127,P4)</f>
        <v>0</v>
      </c>
      <c r="N127" s="25" t="s">
        <v>187</v>
      </c>
      <c r="O127" s="32">
        <f>M127*AA127</f>
        <v>0</v>
      </c>
      <c r="P127" s="1">
        <v>3</v>
      </c>
      <c r="AA127" s="1">
        <f>IF(P127=1,$O$3,IF(P127=2,$O$4,$O$5))</f>
        <v>0</v>
      </c>
    </row>
    <row r="128">
      <c r="A128" s="1" t="s">
        <v>165</v>
      </c>
      <c r="E128" s="27" t="s">
        <v>188</v>
      </c>
    </row>
    <row r="129">
      <c r="A129" s="1" t="s">
        <v>167</v>
      </c>
      <c r="E129" s="33" t="s">
        <v>2686</v>
      </c>
    </row>
    <row r="130" ht="114.75">
      <c r="A130" s="1" t="s">
        <v>168</v>
      </c>
      <c r="E130" s="27" t="s">
        <v>2546</v>
      </c>
    </row>
    <row r="131">
      <c r="A131" s="1" t="s">
        <v>159</v>
      </c>
      <c r="B131" s="1">
        <v>17</v>
      </c>
      <c r="C131" s="26" t="s">
        <v>2717</v>
      </c>
      <c r="D131" t="s">
        <v>157</v>
      </c>
      <c r="E131" s="27" t="s">
        <v>2718</v>
      </c>
      <c r="F131" s="28" t="s">
        <v>196</v>
      </c>
      <c r="G131" s="29">
        <v>4</v>
      </c>
      <c r="H131" s="28">
        <v>0</v>
      </c>
      <c r="I131" s="30">
        <f>ROUND(G131*H131,P4)</f>
        <v>0</v>
      </c>
      <c r="L131" s="31">
        <v>0</v>
      </c>
      <c r="M131" s="24">
        <f>ROUND(G131*L131,P4)</f>
        <v>0</v>
      </c>
      <c r="N131" s="25" t="s">
        <v>187</v>
      </c>
      <c r="O131" s="32">
        <f>M131*AA131</f>
        <v>0</v>
      </c>
      <c r="P131" s="1">
        <v>3</v>
      </c>
      <c r="AA131" s="1">
        <f>IF(P131=1,$O$3,IF(P131=2,$O$4,$O$5))</f>
        <v>0</v>
      </c>
    </row>
    <row r="132">
      <c r="A132" s="1" t="s">
        <v>165</v>
      </c>
      <c r="E132" s="27" t="s">
        <v>188</v>
      </c>
    </row>
    <row r="133">
      <c r="A133" s="1" t="s">
        <v>167</v>
      </c>
      <c r="E133" s="33" t="s">
        <v>2545</v>
      </c>
    </row>
    <row r="134" ht="114.75">
      <c r="A134" s="1" t="s">
        <v>168</v>
      </c>
      <c r="E134" s="27" t="s">
        <v>2546</v>
      </c>
    </row>
    <row r="135">
      <c r="A135" s="1" t="s">
        <v>159</v>
      </c>
      <c r="B135" s="1">
        <v>18</v>
      </c>
      <c r="C135" s="26" t="s">
        <v>2719</v>
      </c>
      <c r="D135" t="s">
        <v>157</v>
      </c>
      <c r="E135" s="27" t="s">
        <v>2720</v>
      </c>
      <c r="F135" s="28" t="s">
        <v>196</v>
      </c>
      <c r="G135" s="29">
        <v>2</v>
      </c>
      <c r="H135" s="28">
        <v>0</v>
      </c>
      <c r="I135" s="30">
        <f>ROUND(G135*H135,P4)</f>
        <v>0</v>
      </c>
      <c r="L135" s="31">
        <v>0</v>
      </c>
      <c r="M135" s="24">
        <f>ROUND(G135*L135,P4)</f>
        <v>0</v>
      </c>
      <c r="N135" s="25" t="s">
        <v>187</v>
      </c>
      <c r="O135" s="32">
        <f>M135*AA135</f>
        <v>0</v>
      </c>
      <c r="P135" s="1">
        <v>3</v>
      </c>
      <c r="AA135" s="1">
        <f>IF(P135=1,$O$3,IF(P135=2,$O$4,$O$5))</f>
        <v>0</v>
      </c>
    </row>
    <row r="136">
      <c r="A136" s="1" t="s">
        <v>165</v>
      </c>
      <c r="E136" s="27" t="s">
        <v>188</v>
      </c>
    </row>
    <row r="137">
      <c r="A137" s="1" t="s">
        <v>167</v>
      </c>
      <c r="E137" s="33" t="s">
        <v>2626</v>
      </c>
    </row>
    <row r="138" ht="114.75">
      <c r="A138" s="1" t="s">
        <v>168</v>
      </c>
      <c r="E138" s="27" t="s">
        <v>2546</v>
      </c>
    </row>
    <row r="139" ht="25.5">
      <c r="A139" s="1" t="s">
        <v>159</v>
      </c>
      <c r="B139" s="1">
        <v>19</v>
      </c>
      <c r="C139" s="26" t="s">
        <v>2721</v>
      </c>
      <c r="D139" t="s">
        <v>157</v>
      </c>
      <c r="E139" s="27" t="s">
        <v>2722</v>
      </c>
      <c r="F139" s="28" t="s">
        <v>196</v>
      </c>
      <c r="G139" s="29">
        <v>10</v>
      </c>
      <c r="H139" s="28">
        <v>0</v>
      </c>
      <c r="I139" s="30">
        <f>ROUND(G139*H139,P4)</f>
        <v>0</v>
      </c>
      <c r="L139" s="31">
        <v>0</v>
      </c>
      <c r="M139" s="24">
        <f>ROUND(G139*L139,P4)</f>
        <v>0</v>
      </c>
      <c r="N139" s="25" t="s">
        <v>187</v>
      </c>
      <c r="O139" s="32">
        <f>M139*AA139</f>
        <v>0</v>
      </c>
      <c r="P139" s="1">
        <v>3</v>
      </c>
      <c r="AA139" s="1">
        <f>IF(P139=1,$O$3,IF(P139=2,$O$4,$O$5))</f>
        <v>0</v>
      </c>
    </row>
    <row r="140">
      <c r="A140" s="1" t="s">
        <v>165</v>
      </c>
      <c r="E140" s="27" t="s">
        <v>188</v>
      </c>
    </row>
    <row r="141">
      <c r="A141" s="1" t="s">
        <v>167</v>
      </c>
      <c r="E141" s="33" t="s">
        <v>2723</v>
      </c>
    </row>
    <row r="142" ht="89.25">
      <c r="A142" s="1" t="s">
        <v>168</v>
      </c>
      <c r="E142" s="27" t="s">
        <v>2724</v>
      </c>
    </row>
    <row r="143" ht="25.5">
      <c r="A143" s="1" t="s">
        <v>159</v>
      </c>
      <c r="B143" s="1">
        <v>20</v>
      </c>
      <c r="C143" s="26" t="s">
        <v>2725</v>
      </c>
      <c r="D143" t="s">
        <v>157</v>
      </c>
      <c r="E143" s="27" t="s">
        <v>2726</v>
      </c>
      <c r="F143" s="28" t="s">
        <v>196</v>
      </c>
      <c r="G143" s="29">
        <v>10</v>
      </c>
      <c r="H143" s="28">
        <v>0</v>
      </c>
      <c r="I143" s="30">
        <f>ROUND(G143*H143,P4)</f>
        <v>0</v>
      </c>
      <c r="L143" s="31">
        <v>0</v>
      </c>
      <c r="M143" s="24">
        <f>ROUND(G143*L143,P4)</f>
        <v>0</v>
      </c>
      <c r="N143" s="25" t="s">
        <v>187</v>
      </c>
      <c r="O143" s="32">
        <f>M143*AA143</f>
        <v>0</v>
      </c>
      <c r="P143" s="1">
        <v>3</v>
      </c>
      <c r="AA143" s="1">
        <f>IF(P143=1,$O$3,IF(P143=2,$O$4,$O$5))</f>
        <v>0</v>
      </c>
    </row>
    <row r="144">
      <c r="A144" s="1" t="s">
        <v>165</v>
      </c>
      <c r="E144" s="27" t="s">
        <v>188</v>
      </c>
    </row>
    <row r="145">
      <c r="A145" s="1" t="s">
        <v>167</v>
      </c>
      <c r="E145" s="33" t="s">
        <v>2723</v>
      </c>
    </row>
    <row r="146" ht="76.5">
      <c r="A146" s="1" t="s">
        <v>168</v>
      </c>
      <c r="E146" s="27" t="s">
        <v>2727</v>
      </c>
    </row>
    <row r="147">
      <c r="A147" s="1" t="s">
        <v>159</v>
      </c>
      <c r="B147" s="1">
        <v>21</v>
      </c>
      <c r="C147" s="26" t="s">
        <v>2728</v>
      </c>
      <c r="D147" t="s">
        <v>157</v>
      </c>
      <c r="E147" s="27" t="s">
        <v>2729</v>
      </c>
      <c r="F147" s="28" t="s">
        <v>261</v>
      </c>
      <c r="G147" s="29">
        <v>24</v>
      </c>
      <c r="H147" s="28">
        <v>0</v>
      </c>
      <c r="I147" s="30">
        <f>ROUND(G147*H147,P4)</f>
        <v>0</v>
      </c>
      <c r="L147" s="31">
        <v>0</v>
      </c>
      <c r="M147" s="24">
        <f>ROUND(G147*L147,P4)</f>
        <v>0</v>
      </c>
      <c r="N147" s="25" t="s">
        <v>187</v>
      </c>
      <c r="O147" s="32">
        <f>M147*AA147</f>
        <v>0</v>
      </c>
      <c r="P147" s="1">
        <v>3</v>
      </c>
      <c r="AA147" s="1">
        <f>IF(P147=1,$O$3,IF(P147=2,$O$4,$O$5))</f>
        <v>0</v>
      </c>
    </row>
    <row r="148">
      <c r="A148" s="1" t="s">
        <v>165</v>
      </c>
      <c r="E148" s="27" t="s">
        <v>188</v>
      </c>
    </row>
    <row r="149">
      <c r="A149" s="1" t="s">
        <v>167</v>
      </c>
    </row>
    <row r="150" ht="89.25">
      <c r="A150" s="1" t="s">
        <v>168</v>
      </c>
      <c r="E150" s="27" t="s">
        <v>2730</v>
      </c>
    </row>
    <row r="151">
      <c r="A151" s="1" t="s">
        <v>156</v>
      </c>
      <c r="C151" s="22" t="s">
        <v>2550</v>
      </c>
      <c r="E151" s="23" t="s">
        <v>2551</v>
      </c>
      <c r="L151" s="24">
        <f>SUMIFS(L152:L179,A152:A179,"P")</f>
        <v>0</v>
      </c>
      <c r="M151" s="24">
        <f>SUMIFS(M152:M179,A152:A179,"P")</f>
        <v>0</v>
      </c>
      <c r="N151" s="25"/>
    </row>
    <row r="152">
      <c r="A152" s="1" t="s">
        <v>159</v>
      </c>
      <c r="B152" s="1">
        <v>22</v>
      </c>
      <c r="C152" s="26" t="s">
        <v>2731</v>
      </c>
      <c r="D152" t="s">
        <v>157</v>
      </c>
      <c r="E152" s="27" t="s">
        <v>2732</v>
      </c>
      <c r="F152" s="28" t="s">
        <v>196</v>
      </c>
      <c r="G152" s="29">
        <v>8</v>
      </c>
      <c r="H152" s="28">
        <v>0</v>
      </c>
      <c r="I152" s="30">
        <f>ROUND(G152*H152,P4)</f>
        <v>0</v>
      </c>
      <c r="L152" s="31">
        <v>0</v>
      </c>
      <c r="M152" s="24">
        <f>ROUND(G152*L152,P4)</f>
        <v>0</v>
      </c>
      <c r="N152" s="25" t="s">
        <v>187</v>
      </c>
      <c r="O152" s="32">
        <f>M152*AA152</f>
        <v>0</v>
      </c>
      <c r="P152" s="1">
        <v>3</v>
      </c>
      <c r="AA152" s="1">
        <f>IF(P152=1,$O$3,IF(P152=2,$O$4,$O$5))</f>
        <v>0</v>
      </c>
    </row>
    <row r="153">
      <c r="A153" s="1" t="s">
        <v>165</v>
      </c>
      <c r="E153" s="27" t="s">
        <v>188</v>
      </c>
    </row>
    <row r="154">
      <c r="A154" s="1" t="s">
        <v>167</v>
      </c>
      <c r="E154" s="33" t="s">
        <v>2733</v>
      </c>
    </row>
    <row r="155" ht="89.25">
      <c r="A155" s="1" t="s">
        <v>168</v>
      </c>
      <c r="E155" s="27" t="s">
        <v>2734</v>
      </c>
    </row>
    <row r="156">
      <c r="A156" s="1" t="s">
        <v>159</v>
      </c>
      <c r="B156" s="1">
        <v>23</v>
      </c>
      <c r="C156" s="26" t="s">
        <v>2552</v>
      </c>
      <c r="D156" t="s">
        <v>157</v>
      </c>
      <c r="E156" s="27" t="s">
        <v>2553</v>
      </c>
      <c r="F156" s="28" t="s">
        <v>196</v>
      </c>
      <c r="G156" s="29">
        <v>1</v>
      </c>
      <c r="H156" s="28">
        <v>0</v>
      </c>
      <c r="I156" s="30">
        <f>ROUND(G156*H156,P4)</f>
        <v>0</v>
      </c>
      <c r="L156" s="31">
        <v>0</v>
      </c>
      <c r="M156" s="24">
        <f>ROUND(G156*L156,P4)</f>
        <v>0</v>
      </c>
      <c r="N156" s="25" t="s">
        <v>187</v>
      </c>
      <c r="O156" s="32">
        <f>M156*AA156</f>
        <v>0</v>
      </c>
      <c r="P156" s="1">
        <v>3</v>
      </c>
      <c r="AA156" s="1">
        <f>IF(P156=1,$O$3,IF(P156=2,$O$4,$O$5))</f>
        <v>0</v>
      </c>
    </row>
    <row r="157">
      <c r="A157" s="1" t="s">
        <v>165</v>
      </c>
      <c r="E157" s="27" t="s">
        <v>188</v>
      </c>
    </row>
    <row r="158">
      <c r="A158" s="1" t="s">
        <v>167</v>
      </c>
      <c r="E158" s="33" t="s">
        <v>2554</v>
      </c>
    </row>
    <row r="159" ht="76.5">
      <c r="A159" s="1" t="s">
        <v>168</v>
      </c>
      <c r="E159" s="27" t="s">
        <v>2555</v>
      </c>
    </row>
    <row r="160">
      <c r="A160" s="1" t="s">
        <v>159</v>
      </c>
      <c r="B160" s="1">
        <v>24</v>
      </c>
      <c r="C160" s="26" t="s">
        <v>2556</v>
      </c>
      <c r="D160" t="s">
        <v>157</v>
      </c>
      <c r="E160" s="27" t="s">
        <v>2557</v>
      </c>
      <c r="F160" s="28" t="s">
        <v>196</v>
      </c>
      <c r="G160" s="29">
        <v>1</v>
      </c>
      <c r="H160" s="28">
        <v>0</v>
      </c>
      <c r="I160" s="30">
        <f>ROUND(G160*H160,P4)</f>
        <v>0</v>
      </c>
      <c r="L160" s="31">
        <v>0</v>
      </c>
      <c r="M160" s="24">
        <f>ROUND(G160*L160,P4)</f>
        <v>0</v>
      </c>
      <c r="N160" s="25" t="s">
        <v>187</v>
      </c>
      <c r="O160" s="32">
        <f>M160*AA160</f>
        <v>0</v>
      </c>
      <c r="P160" s="1">
        <v>3</v>
      </c>
      <c r="AA160" s="1">
        <f>IF(P160=1,$O$3,IF(P160=2,$O$4,$O$5))</f>
        <v>0</v>
      </c>
    </row>
    <row r="161">
      <c r="A161" s="1" t="s">
        <v>165</v>
      </c>
      <c r="E161" s="27" t="s">
        <v>188</v>
      </c>
    </row>
    <row r="162">
      <c r="A162" s="1" t="s">
        <v>167</v>
      </c>
      <c r="E162" s="33" t="s">
        <v>2554</v>
      </c>
    </row>
    <row r="163" ht="102">
      <c r="A163" s="1" t="s">
        <v>168</v>
      </c>
      <c r="E163" s="27" t="s">
        <v>2559</v>
      </c>
    </row>
    <row r="164">
      <c r="A164" s="1" t="s">
        <v>159</v>
      </c>
      <c r="B164" s="1">
        <v>25</v>
      </c>
      <c r="C164" s="26" t="s">
        <v>834</v>
      </c>
      <c r="D164" t="s">
        <v>157</v>
      </c>
      <c r="E164" s="27" t="s">
        <v>312</v>
      </c>
      <c r="F164" s="28" t="s">
        <v>196</v>
      </c>
      <c r="G164" s="29">
        <v>1</v>
      </c>
      <c r="H164" s="28">
        <v>0</v>
      </c>
      <c r="I164" s="30">
        <f>ROUND(G164*H164,P4)</f>
        <v>0</v>
      </c>
      <c r="L164" s="31">
        <v>0</v>
      </c>
      <c r="M164" s="24">
        <f>ROUND(G164*L164,P4)</f>
        <v>0</v>
      </c>
      <c r="N164" s="25" t="s">
        <v>187</v>
      </c>
      <c r="O164" s="32">
        <f>M164*AA164</f>
        <v>0</v>
      </c>
      <c r="P164" s="1">
        <v>3</v>
      </c>
      <c r="AA164" s="1">
        <f>IF(P164=1,$O$3,IF(P164=2,$O$4,$O$5))</f>
        <v>0</v>
      </c>
    </row>
    <row r="165">
      <c r="A165" s="1" t="s">
        <v>165</v>
      </c>
      <c r="E165" s="27" t="s">
        <v>188</v>
      </c>
    </row>
    <row r="166">
      <c r="A166" s="1" t="s">
        <v>167</v>
      </c>
      <c r="E166" s="33" t="s">
        <v>2554</v>
      </c>
    </row>
    <row r="167" ht="89.25">
      <c r="A167" s="1" t="s">
        <v>168</v>
      </c>
      <c r="E167" s="27" t="s">
        <v>2560</v>
      </c>
    </row>
    <row r="168">
      <c r="A168" s="1" t="s">
        <v>159</v>
      </c>
      <c r="B168" s="1">
        <v>26</v>
      </c>
      <c r="C168" s="26" t="s">
        <v>2561</v>
      </c>
      <c r="D168" t="s">
        <v>157</v>
      </c>
      <c r="E168" s="27" t="s">
        <v>2562</v>
      </c>
      <c r="F168" s="28" t="s">
        <v>261</v>
      </c>
      <c r="G168" s="29">
        <v>24</v>
      </c>
      <c r="H168" s="28">
        <v>0</v>
      </c>
      <c r="I168" s="30">
        <f>ROUND(G168*H168,P4)</f>
        <v>0</v>
      </c>
      <c r="L168" s="31">
        <v>0</v>
      </c>
      <c r="M168" s="24">
        <f>ROUND(G168*L168,P4)</f>
        <v>0</v>
      </c>
      <c r="N168" s="25" t="s">
        <v>187</v>
      </c>
      <c r="O168" s="32">
        <f>M168*AA168</f>
        <v>0</v>
      </c>
      <c r="P168" s="1">
        <v>3</v>
      </c>
      <c r="AA168" s="1">
        <f>IF(P168=1,$O$3,IF(P168=2,$O$4,$O$5))</f>
        <v>0</v>
      </c>
    </row>
    <row r="169">
      <c r="A169" s="1" t="s">
        <v>165</v>
      </c>
      <c r="E169" s="27" t="s">
        <v>188</v>
      </c>
    </row>
    <row r="170">
      <c r="A170" s="1" t="s">
        <v>167</v>
      </c>
      <c r="E170" s="33" t="s">
        <v>2735</v>
      </c>
    </row>
    <row r="171" ht="102">
      <c r="A171" s="1" t="s">
        <v>168</v>
      </c>
      <c r="E171" s="27" t="s">
        <v>2564</v>
      </c>
    </row>
    <row r="172">
      <c r="A172" s="1" t="s">
        <v>159</v>
      </c>
      <c r="B172" s="1">
        <v>27</v>
      </c>
      <c r="C172" s="26" t="s">
        <v>2736</v>
      </c>
      <c r="D172" t="s">
        <v>157</v>
      </c>
      <c r="E172" s="27" t="s">
        <v>2737</v>
      </c>
      <c r="F172" s="28" t="s">
        <v>261</v>
      </c>
      <c r="G172" s="29">
        <v>24</v>
      </c>
      <c r="H172" s="28">
        <v>0</v>
      </c>
      <c r="I172" s="30">
        <f>ROUND(G172*H172,P4)</f>
        <v>0</v>
      </c>
      <c r="L172" s="31">
        <v>0</v>
      </c>
      <c r="M172" s="24">
        <f>ROUND(G172*L172,P4)</f>
        <v>0</v>
      </c>
      <c r="N172" s="25" t="s">
        <v>187</v>
      </c>
      <c r="O172" s="32">
        <f>M172*AA172</f>
        <v>0</v>
      </c>
      <c r="P172" s="1">
        <v>3</v>
      </c>
      <c r="AA172" s="1">
        <f>IF(P172=1,$O$3,IF(P172=2,$O$4,$O$5))</f>
        <v>0</v>
      </c>
    </row>
    <row r="173">
      <c r="A173" s="1" t="s">
        <v>165</v>
      </c>
      <c r="E173" s="27" t="s">
        <v>188</v>
      </c>
    </row>
    <row r="174">
      <c r="A174" s="1" t="s">
        <v>167</v>
      </c>
      <c r="E174" s="33" t="s">
        <v>2735</v>
      </c>
    </row>
    <row r="175" ht="89.25">
      <c r="A175" s="1" t="s">
        <v>168</v>
      </c>
      <c r="E175" s="27" t="s">
        <v>2738</v>
      </c>
    </row>
    <row r="176">
      <c r="A176" s="1" t="s">
        <v>159</v>
      </c>
      <c r="B176" s="1">
        <v>28</v>
      </c>
      <c r="C176" s="26" t="s">
        <v>2739</v>
      </c>
      <c r="D176" t="s">
        <v>157</v>
      </c>
      <c r="E176" s="27" t="s">
        <v>2740</v>
      </c>
      <c r="F176" s="28" t="s">
        <v>196</v>
      </c>
      <c r="G176" s="29">
        <v>10</v>
      </c>
      <c r="H176" s="28">
        <v>0</v>
      </c>
      <c r="I176" s="30">
        <f>ROUND(G176*H176,P4)</f>
        <v>0</v>
      </c>
      <c r="L176" s="31">
        <v>0</v>
      </c>
      <c r="M176" s="24">
        <f>ROUND(G176*L176,P4)</f>
        <v>0</v>
      </c>
      <c r="N176" s="25" t="s">
        <v>187</v>
      </c>
      <c r="O176" s="32">
        <f>M176*AA176</f>
        <v>0</v>
      </c>
      <c r="P176" s="1">
        <v>3</v>
      </c>
      <c r="AA176" s="1">
        <f>IF(P176=1,$O$3,IF(P176=2,$O$4,$O$5))</f>
        <v>0</v>
      </c>
    </row>
    <row r="177">
      <c r="A177" s="1" t="s">
        <v>165</v>
      </c>
      <c r="E177" s="27" t="s">
        <v>188</v>
      </c>
    </row>
    <row r="178">
      <c r="A178" s="1" t="s">
        <v>167</v>
      </c>
      <c r="E178" s="33" t="s">
        <v>2741</v>
      </c>
    </row>
    <row r="179" ht="76.5">
      <c r="A179" s="1" t="s">
        <v>168</v>
      </c>
      <c r="E179" s="27" t="s">
        <v>2568</v>
      </c>
    </row>
    <row r="180">
      <c r="A180" s="1" t="s">
        <v>156</v>
      </c>
      <c r="C180" s="22" t="s">
        <v>946</v>
      </c>
      <c r="E180" s="23" t="s">
        <v>947</v>
      </c>
      <c r="L180" s="24">
        <f>SUMIFS(L181:L184,A181:A184,"P")</f>
        <v>0</v>
      </c>
      <c r="M180" s="24">
        <f>SUMIFS(M181:M184,A181:A184,"P")</f>
        <v>0</v>
      </c>
      <c r="N180" s="25"/>
    </row>
    <row r="181" ht="25.5">
      <c r="A181" s="1" t="s">
        <v>159</v>
      </c>
      <c r="B181" s="1">
        <v>43</v>
      </c>
      <c r="C181" s="26" t="s">
        <v>160</v>
      </c>
      <c r="D181" t="s">
        <v>161</v>
      </c>
      <c r="E181" s="27" t="s">
        <v>162</v>
      </c>
      <c r="F181" s="28" t="s">
        <v>163</v>
      </c>
      <c r="G181" s="29">
        <v>295.19999999999999</v>
      </c>
      <c r="H181" s="28">
        <v>0</v>
      </c>
      <c r="I181" s="30">
        <f>ROUND(G181*H181,P4)</f>
        <v>0</v>
      </c>
      <c r="L181" s="31">
        <v>0</v>
      </c>
      <c r="M181" s="24">
        <f>ROUND(G181*L181,P4)</f>
        <v>0</v>
      </c>
      <c r="N181" s="25" t="s">
        <v>164</v>
      </c>
      <c r="O181" s="32">
        <f>M181*AA181</f>
        <v>0</v>
      </c>
      <c r="P181" s="1">
        <v>3</v>
      </c>
      <c r="AA181" s="1">
        <f>IF(P181=1,$O$3,IF(P181=2,$O$4,$O$5))</f>
        <v>0</v>
      </c>
    </row>
    <row r="182">
      <c r="A182" s="1" t="s">
        <v>165</v>
      </c>
      <c r="E182" s="27" t="s">
        <v>166</v>
      </c>
    </row>
    <row r="183">
      <c r="A183" s="1" t="s">
        <v>167</v>
      </c>
      <c r="E183" s="33" t="s">
        <v>2742</v>
      </c>
    </row>
    <row r="184" ht="153">
      <c r="A184" s="1" t="s">
        <v>168</v>
      </c>
      <c r="E184" s="27" t="s">
        <v>169</v>
      </c>
    </row>
  </sheetData>
  <sheetProtection sheet="1" objects="1" scenarios="1" spinCount="100000" saltValue="OrSO6mONnGl4A+zt2U6czE0dUDOu4pNaEzDZU/sF1zghORrI+Wj7Y5wS8EWRGK3kvqOwt36skFUXspy7zdNSZw==" hashValue="8q8YU8CW3RvdrhZ0zpaiFsLDABS1AD4w73gs/H3LjQoJ1xYCg4V8BX0vmbW2t2/X/nioOMSe7mcsI2dMUKKRi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84</v>
      </c>
      <c r="M3" s="20">
        <f>Rekapitulace!C46</f>
        <v>0</v>
      </c>
      <c r="N3" s="6" t="s">
        <v>3</v>
      </c>
      <c r="O3">
        <v>0</v>
      </c>
      <c r="P3">
        <v>2</v>
      </c>
    </row>
    <row r="4" ht="34.01575" customHeight="1">
      <c r="A4" s="16" t="s">
        <v>137</v>
      </c>
      <c r="B4" s="17" t="s">
        <v>138</v>
      </c>
      <c r="C4" s="18" t="s">
        <v>84</v>
      </c>
      <c r="D4" s="1"/>
      <c r="E4" s="17" t="s">
        <v>85</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COUNTIFS(L8:L141,"=0",A8:A141,"P")+COUNTIFS(L8:L141,"",A8:A141,"P")+SUM(Q8:Q141)</f>
        <v>0</v>
      </c>
    </row>
    <row r="8">
      <c r="A8" s="1" t="s">
        <v>154</v>
      </c>
      <c r="C8" s="22" t="s">
        <v>2743</v>
      </c>
      <c r="E8" s="23" t="s">
        <v>97</v>
      </c>
      <c r="L8" s="24">
        <f>L9+L66+L107+L136</f>
        <v>0</v>
      </c>
      <c r="M8" s="24">
        <f>M9+M66+M107+M136</f>
        <v>0</v>
      </c>
      <c r="N8" s="25"/>
    </row>
    <row r="9">
      <c r="A9" s="1" t="s">
        <v>156</v>
      </c>
      <c r="C9" s="22" t="s">
        <v>182</v>
      </c>
      <c r="E9" s="23" t="s">
        <v>2647</v>
      </c>
      <c r="L9" s="24">
        <f>SUMIFS(L10:L65,A10:A65,"P")</f>
        <v>0</v>
      </c>
      <c r="M9" s="24">
        <f>SUMIFS(M10:M65,A10:A65,"P")</f>
        <v>0</v>
      </c>
      <c r="N9" s="25"/>
    </row>
    <row r="10">
      <c r="A10" s="1" t="s">
        <v>159</v>
      </c>
      <c r="B10" s="1">
        <v>18</v>
      </c>
      <c r="C10" s="26" t="s">
        <v>2648</v>
      </c>
      <c r="D10" t="s">
        <v>157</v>
      </c>
      <c r="E10" s="27" t="s">
        <v>2649</v>
      </c>
      <c r="F10" s="28" t="s">
        <v>186</v>
      </c>
      <c r="G10" s="29">
        <v>168</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2744</v>
      </c>
    </row>
    <row r="13" ht="318.75">
      <c r="A13" s="1" t="s">
        <v>168</v>
      </c>
      <c r="E13" s="27" t="s">
        <v>2651</v>
      </c>
    </row>
    <row r="14">
      <c r="A14" s="1" t="s">
        <v>159</v>
      </c>
      <c r="B14" s="1">
        <v>19</v>
      </c>
      <c r="C14" s="26" t="s">
        <v>190</v>
      </c>
      <c r="D14" t="s">
        <v>157</v>
      </c>
      <c r="E14" s="27" t="s">
        <v>191</v>
      </c>
      <c r="F14" s="28" t="s">
        <v>186</v>
      </c>
      <c r="G14" s="29">
        <v>129</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2745</v>
      </c>
    </row>
    <row r="17" ht="229.5">
      <c r="A17" s="1" t="s">
        <v>168</v>
      </c>
      <c r="E17" s="27" t="s">
        <v>2653</v>
      </c>
    </row>
    <row r="18">
      <c r="A18" s="1" t="s">
        <v>159</v>
      </c>
      <c r="B18" s="1">
        <v>20</v>
      </c>
      <c r="C18" s="26" t="s">
        <v>2654</v>
      </c>
      <c r="D18" t="s">
        <v>157</v>
      </c>
      <c r="E18" s="27" t="s">
        <v>2655</v>
      </c>
      <c r="F18" s="28" t="s">
        <v>186</v>
      </c>
      <c r="G18" s="29">
        <v>39</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2746</v>
      </c>
    </row>
    <row r="21" ht="229.5">
      <c r="A21" s="1" t="s">
        <v>168</v>
      </c>
      <c r="E21" s="27" t="s">
        <v>2657</v>
      </c>
    </row>
    <row r="22" ht="25.5">
      <c r="A22" s="1" t="s">
        <v>159</v>
      </c>
      <c r="B22" s="1">
        <v>21</v>
      </c>
      <c r="C22" s="26" t="s">
        <v>358</v>
      </c>
      <c r="D22" t="s">
        <v>157</v>
      </c>
      <c r="E22" s="27" t="s">
        <v>359</v>
      </c>
      <c r="F22" s="28" t="s">
        <v>196</v>
      </c>
      <c r="G22" s="29">
        <v>8</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2658</v>
      </c>
    </row>
    <row r="25" ht="76.5">
      <c r="A25" s="1" t="s">
        <v>168</v>
      </c>
      <c r="E25" s="27" t="s">
        <v>2659</v>
      </c>
    </row>
    <row r="26">
      <c r="A26" s="1" t="s">
        <v>159</v>
      </c>
      <c r="B26" s="1">
        <v>22</v>
      </c>
      <c r="C26" s="26" t="s">
        <v>202</v>
      </c>
      <c r="D26" t="s">
        <v>157</v>
      </c>
      <c r="E26" s="27" t="s">
        <v>203</v>
      </c>
      <c r="F26" s="28" t="s">
        <v>199</v>
      </c>
      <c r="G26" s="29">
        <v>604</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2747</v>
      </c>
    </row>
    <row r="29" ht="102">
      <c r="A29" s="1" t="s">
        <v>168</v>
      </c>
      <c r="E29" s="27" t="s">
        <v>2661</v>
      </c>
    </row>
    <row r="30">
      <c r="A30" s="1" t="s">
        <v>159</v>
      </c>
      <c r="B30" s="1">
        <v>23</v>
      </c>
      <c r="C30" s="26" t="s">
        <v>2662</v>
      </c>
      <c r="D30" t="s">
        <v>157</v>
      </c>
      <c r="E30" s="27" t="s">
        <v>2663</v>
      </c>
      <c r="F30" s="28" t="s">
        <v>199</v>
      </c>
      <c r="G30" s="29">
        <v>65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2748</v>
      </c>
    </row>
    <row r="33" ht="140.25">
      <c r="A33" s="1" t="s">
        <v>168</v>
      </c>
      <c r="E33" s="27" t="s">
        <v>2665</v>
      </c>
    </row>
    <row r="34" ht="25.5">
      <c r="A34" s="1" t="s">
        <v>159</v>
      </c>
      <c r="B34" s="1">
        <v>24</v>
      </c>
      <c r="C34" s="26" t="s">
        <v>210</v>
      </c>
      <c r="D34" t="s">
        <v>157</v>
      </c>
      <c r="E34" s="27" t="s">
        <v>211</v>
      </c>
      <c r="F34" s="28" t="s">
        <v>196</v>
      </c>
      <c r="G34" s="29">
        <v>9</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2749</v>
      </c>
    </row>
    <row r="37" ht="102">
      <c r="A37" s="1" t="s">
        <v>168</v>
      </c>
      <c r="E37" s="27" t="s">
        <v>2661</v>
      </c>
    </row>
    <row r="38">
      <c r="A38" s="1" t="s">
        <v>159</v>
      </c>
      <c r="B38" s="1">
        <v>25</v>
      </c>
      <c r="C38" s="26" t="s">
        <v>2670</v>
      </c>
      <c r="D38" t="s">
        <v>157</v>
      </c>
      <c r="E38" s="27" t="s">
        <v>2671</v>
      </c>
      <c r="F38" s="28" t="s">
        <v>196</v>
      </c>
      <c r="G38" s="29">
        <v>6</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2750</v>
      </c>
    </row>
    <row r="41" ht="89.25">
      <c r="A41" s="1" t="s">
        <v>168</v>
      </c>
      <c r="E41" s="27" t="s">
        <v>2673</v>
      </c>
    </row>
    <row r="42">
      <c r="A42" s="1" t="s">
        <v>159</v>
      </c>
      <c r="B42" s="1">
        <v>26</v>
      </c>
      <c r="C42" s="26" t="s">
        <v>2674</v>
      </c>
      <c r="D42" t="s">
        <v>157</v>
      </c>
      <c r="E42" s="27" t="s">
        <v>2675</v>
      </c>
      <c r="F42" s="28" t="s">
        <v>196</v>
      </c>
      <c r="G42" s="29">
        <v>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2672</v>
      </c>
    </row>
    <row r="45" ht="89.25">
      <c r="A45" s="1" t="s">
        <v>168</v>
      </c>
      <c r="E45" s="27" t="s">
        <v>2673</v>
      </c>
    </row>
    <row r="46">
      <c r="A46" s="1" t="s">
        <v>159</v>
      </c>
      <c r="B46" s="1">
        <v>27</v>
      </c>
      <c r="C46" s="26" t="s">
        <v>2751</v>
      </c>
      <c r="D46" t="s">
        <v>157</v>
      </c>
      <c r="E46" s="27" t="s">
        <v>2752</v>
      </c>
      <c r="F46" s="28" t="s">
        <v>199</v>
      </c>
      <c r="G46" s="29">
        <v>20</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2753</v>
      </c>
    </row>
    <row r="49" ht="76.5">
      <c r="A49" s="1" t="s">
        <v>168</v>
      </c>
      <c r="E49" s="27" t="s">
        <v>2754</v>
      </c>
    </row>
    <row r="50">
      <c r="A50" s="1" t="s">
        <v>159</v>
      </c>
      <c r="B50" s="1">
        <v>28</v>
      </c>
      <c r="C50" s="26" t="s">
        <v>2755</v>
      </c>
      <c r="D50" t="s">
        <v>157</v>
      </c>
      <c r="E50" s="27" t="s">
        <v>2756</v>
      </c>
      <c r="F50" s="28" t="s">
        <v>199</v>
      </c>
      <c r="G50" s="29">
        <v>1014</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2757</v>
      </c>
    </row>
    <row r="53" ht="76.5">
      <c r="A53" s="1" t="s">
        <v>168</v>
      </c>
      <c r="E53" s="27" t="s">
        <v>2679</v>
      </c>
    </row>
    <row r="54">
      <c r="A54" s="1" t="s">
        <v>159</v>
      </c>
      <c r="B54" s="1">
        <v>29</v>
      </c>
      <c r="C54" s="26" t="s">
        <v>2680</v>
      </c>
      <c r="D54" t="s">
        <v>157</v>
      </c>
      <c r="E54" s="27" t="s">
        <v>2681</v>
      </c>
      <c r="F54" s="28" t="s">
        <v>199</v>
      </c>
      <c r="G54" s="29">
        <v>1014</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2757</v>
      </c>
    </row>
    <row r="57" ht="76.5">
      <c r="A57" s="1" t="s">
        <v>168</v>
      </c>
      <c r="E57" s="27" t="s">
        <v>2682</v>
      </c>
    </row>
    <row r="58">
      <c r="A58" s="1" t="s">
        <v>159</v>
      </c>
      <c r="B58" s="1">
        <v>30</v>
      </c>
      <c r="C58" s="26" t="s">
        <v>2223</v>
      </c>
      <c r="D58" t="s">
        <v>157</v>
      </c>
      <c r="E58" s="27" t="s">
        <v>2224</v>
      </c>
      <c r="F58" s="28" t="s">
        <v>196</v>
      </c>
      <c r="G58" s="29">
        <v>6</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2577</v>
      </c>
    </row>
    <row r="61" ht="76.5">
      <c r="A61" s="1" t="s">
        <v>168</v>
      </c>
      <c r="E61" s="27" t="s">
        <v>2683</v>
      </c>
    </row>
    <row r="62" ht="25.5">
      <c r="A62" s="1" t="s">
        <v>159</v>
      </c>
      <c r="B62" s="1">
        <v>31</v>
      </c>
      <c r="C62" s="26" t="s">
        <v>2226</v>
      </c>
      <c r="D62" t="s">
        <v>157</v>
      </c>
      <c r="E62" s="27" t="s">
        <v>2227</v>
      </c>
      <c r="F62" s="28" t="s">
        <v>196</v>
      </c>
      <c r="G62" s="29">
        <v>6</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2577</v>
      </c>
    </row>
    <row r="65" ht="76.5">
      <c r="A65" s="1" t="s">
        <v>168</v>
      </c>
      <c r="E65" s="27" t="s">
        <v>2683</v>
      </c>
    </row>
    <row r="66">
      <c r="A66" s="1" t="s">
        <v>156</v>
      </c>
      <c r="C66" s="22" t="s">
        <v>2541</v>
      </c>
      <c r="E66" s="23" t="s">
        <v>2542</v>
      </c>
      <c r="L66" s="24">
        <f>SUMIFS(L67:L106,A67:A106,"P")</f>
        <v>0</v>
      </c>
      <c r="M66" s="24">
        <f>SUMIFS(M67:M106,A67:A106,"P")</f>
        <v>0</v>
      </c>
      <c r="N66" s="25"/>
    </row>
    <row r="67">
      <c r="A67" s="1" t="s">
        <v>159</v>
      </c>
      <c r="B67" s="1">
        <v>1</v>
      </c>
      <c r="C67" s="26" t="s">
        <v>2684</v>
      </c>
      <c r="D67" t="s">
        <v>157</v>
      </c>
      <c r="E67" s="27" t="s">
        <v>2685</v>
      </c>
      <c r="F67" s="28" t="s">
        <v>196</v>
      </c>
      <c r="G67" s="29">
        <v>2</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2626</v>
      </c>
    </row>
    <row r="70" ht="114.75">
      <c r="A70" s="1" t="s">
        <v>168</v>
      </c>
      <c r="E70" s="27" t="s">
        <v>2546</v>
      </c>
    </row>
    <row r="71">
      <c r="A71" s="1" t="s">
        <v>159</v>
      </c>
      <c r="B71" s="1">
        <v>2</v>
      </c>
      <c r="C71" s="26" t="s">
        <v>2689</v>
      </c>
      <c r="D71" t="s">
        <v>157</v>
      </c>
      <c r="E71" s="27" t="s">
        <v>2690</v>
      </c>
      <c r="F71" s="28" t="s">
        <v>196</v>
      </c>
      <c r="G71" s="29">
        <v>2</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2626</v>
      </c>
    </row>
    <row r="74" ht="114.75">
      <c r="A74" s="1" t="s">
        <v>168</v>
      </c>
      <c r="E74" s="27" t="s">
        <v>2546</v>
      </c>
    </row>
    <row r="75">
      <c r="A75" s="1" t="s">
        <v>159</v>
      </c>
      <c r="B75" s="1">
        <v>3</v>
      </c>
      <c r="C75" s="26" t="s">
        <v>2758</v>
      </c>
      <c r="D75" t="s">
        <v>157</v>
      </c>
      <c r="E75" s="27" t="s">
        <v>2759</v>
      </c>
      <c r="F75" s="28" t="s">
        <v>196</v>
      </c>
      <c r="G75" s="29">
        <v>10</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2723</v>
      </c>
    </row>
    <row r="78" ht="114.75">
      <c r="A78" s="1" t="s">
        <v>168</v>
      </c>
      <c r="E78" s="27" t="s">
        <v>2546</v>
      </c>
    </row>
    <row r="79">
      <c r="A79" s="1" t="s">
        <v>159</v>
      </c>
      <c r="B79" s="1">
        <v>4</v>
      </c>
      <c r="C79" s="26" t="s">
        <v>2691</v>
      </c>
      <c r="D79" t="s">
        <v>157</v>
      </c>
      <c r="E79" s="27" t="s">
        <v>2692</v>
      </c>
      <c r="F79" s="28" t="s">
        <v>196</v>
      </c>
      <c r="G79" s="29">
        <v>10</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2723</v>
      </c>
    </row>
    <row r="82" ht="114.75">
      <c r="A82" s="1" t="s">
        <v>168</v>
      </c>
      <c r="E82" s="27" t="s">
        <v>2546</v>
      </c>
    </row>
    <row r="83">
      <c r="A83" s="1" t="s">
        <v>159</v>
      </c>
      <c r="B83" s="1">
        <v>5</v>
      </c>
      <c r="C83" s="26" t="s">
        <v>2695</v>
      </c>
      <c r="D83" t="s">
        <v>157</v>
      </c>
      <c r="E83" s="27" t="s">
        <v>2696</v>
      </c>
      <c r="F83" s="28" t="s">
        <v>199</v>
      </c>
      <c r="G83" s="29">
        <v>381</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2760</v>
      </c>
    </row>
    <row r="86" ht="114.75">
      <c r="A86" s="1" t="s">
        <v>168</v>
      </c>
      <c r="E86" s="27" t="s">
        <v>2698</v>
      </c>
    </row>
    <row r="87">
      <c r="A87" s="1" t="s">
        <v>159</v>
      </c>
      <c r="B87" s="1">
        <v>6</v>
      </c>
      <c r="C87" s="26" t="s">
        <v>2761</v>
      </c>
      <c r="D87" t="s">
        <v>157</v>
      </c>
      <c r="E87" s="27" t="s">
        <v>2762</v>
      </c>
      <c r="F87" s="28" t="s">
        <v>196</v>
      </c>
      <c r="G87" s="29">
        <v>2</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2626</v>
      </c>
    </row>
    <row r="90" ht="114.75">
      <c r="A90" s="1" t="s">
        <v>168</v>
      </c>
      <c r="E90" s="27" t="s">
        <v>2546</v>
      </c>
    </row>
    <row r="91">
      <c r="A91" s="1" t="s">
        <v>159</v>
      </c>
      <c r="B91" s="1">
        <v>7</v>
      </c>
      <c r="C91" s="26" t="s">
        <v>2711</v>
      </c>
      <c r="D91" t="s">
        <v>157</v>
      </c>
      <c r="E91" s="27" t="s">
        <v>2712</v>
      </c>
      <c r="F91" s="28" t="s">
        <v>196</v>
      </c>
      <c r="G91" s="29">
        <v>2</v>
      </c>
      <c r="H91" s="28">
        <v>0</v>
      </c>
      <c r="I91" s="30">
        <f>ROUND(G91*H91,P4)</f>
        <v>0</v>
      </c>
      <c r="L91" s="31">
        <v>0</v>
      </c>
      <c r="M91" s="24">
        <f>ROUND(G91*L91,P4)</f>
        <v>0</v>
      </c>
      <c r="N91" s="25" t="s">
        <v>187</v>
      </c>
      <c r="O91" s="32">
        <f>M91*AA91</f>
        <v>0</v>
      </c>
      <c r="P91" s="1">
        <v>3</v>
      </c>
      <c r="AA91" s="1">
        <f>IF(P91=1,$O$3,IF(P91=2,$O$4,$O$5))</f>
        <v>0</v>
      </c>
    </row>
    <row r="92">
      <c r="A92" s="1" t="s">
        <v>165</v>
      </c>
      <c r="E92" s="27" t="s">
        <v>188</v>
      </c>
    </row>
    <row r="93">
      <c r="A93" s="1" t="s">
        <v>167</v>
      </c>
      <c r="E93" s="33" t="s">
        <v>2626</v>
      </c>
    </row>
    <row r="94" ht="114.75">
      <c r="A94" s="1" t="s">
        <v>168</v>
      </c>
      <c r="E94" s="27" t="s">
        <v>2546</v>
      </c>
    </row>
    <row r="95" ht="25.5">
      <c r="A95" s="1" t="s">
        <v>159</v>
      </c>
      <c r="B95" s="1">
        <v>8</v>
      </c>
      <c r="C95" s="26" t="s">
        <v>2721</v>
      </c>
      <c r="D95" t="s">
        <v>157</v>
      </c>
      <c r="E95" s="27" t="s">
        <v>2722</v>
      </c>
      <c r="F95" s="28" t="s">
        <v>196</v>
      </c>
      <c r="G95" s="29">
        <v>10</v>
      </c>
      <c r="H95" s="28">
        <v>0</v>
      </c>
      <c r="I95" s="30">
        <f>ROUND(G95*H95,P4)</f>
        <v>0</v>
      </c>
      <c r="L95" s="31">
        <v>0</v>
      </c>
      <c r="M95" s="24">
        <f>ROUND(G95*L95,P4)</f>
        <v>0</v>
      </c>
      <c r="N95" s="25" t="s">
        <v>187</v>
      </c>
      <c r="O95" s="32">
        <f>M95*AA95</f>
        <v>0</v>
      </c>
      <c r="P95" s="1">
        <v>3</v>
      </c>
      <c r="AA95" s="1">
        <f>IF(P95=1,$O$3,IF(P95=2,$O$4,$O$5))</f>
        <v>0</v>
      </c>
    </row>
    <row r="96">
      <c r="A96" s="1" t="s">
        <v>165</v>
      </c>
      <c r="E96" s="27" t="s">
        <v>188</v>
      </c>
    </row>
    <row r="97">
      <c r="A97" s="1" t="s">
        <v>167</v>
      </c>
      <c r="E97" s="33" t="s">
        <v>2723</v>
      </c>
    </row>
    <row r="98" ht="89.25">
      <c r="A98" s="1" t="s">
        <v>168</v>
      </c>
      <c r="E98" s="27" t="s">
        <v>2724</v>
      </c>
    </row>
    <row r="99" ht="25.5">
      <c r="A99" s="1" t="s">
        <v>159</v>
      </c>
      <c r="B99" s="1">
        <v>9</v>
      </c>
      <c r="C99" s="26" t="s">
        <v>2725</v>
      </c>
      <c r="D99" t="s">
        <v>157</v>
      </c>
      <c r="E99" s="27" t="s">
        <v>2726</v>
      </c>
      <c r="F99" s="28" t="s">
        <v>196</v>
      </c>
      <c r="G99" s="29">
        <v>10</v>
      </c>
      <c r="H99" s="28">
        <v>0</v>
      </c>
      <c r="I99" s="30">
        <f>ROUND(G99*H99,P4)</f>
        <v>0</v>
      </c>
      <c r="L99" s="31">
        <v>0</v>
      </c>
      <c r="M99" s="24">
        <f>ROUND(G99*L99,P4)</f>
        <v>0</v>
      </c>
      <c r="N99" s="25" t="s">
        <v>187</v>
      </c>
      <c r="O99" s="32">
        <f>M99*AA99</f>
        <v>0</v>
      </c>
      <c r="P99" s="1">
        <v>3</v>
      </c>
      <c r="AA99" s="1">
        <f>IF(P99=1,$O$3,IF(P99=2,$O$4,$O$5))</f>
        <v>0</v>
      </c>
    </row>
    <row r="100">
      <c r="A100" s="1" t="s">
        <v>165</v>
      </c>
      <c r="E100" s="27" t="s">
        <v>188</v>
      </c>
    </row>
    <row r="101">
      <c r="A101" s="1" t="s">
        <v>167</v>
      </c>
      <c r="E101" s="33" t="s">
        <v>2723</v>
      </c>
    </row>
    <row r="102" ht="76.5">
      <c r="A102" s="1" t="s">
        <v>168</v>
      </c>
      <c r="E102" s="27" t="s">
        <v>2727</v>
      </c>
    </row>
    <row r="103">
      <c r="A103" s="1" t="s">
        <v>159</v>
      </c>
      <c r="B103" s="1">
        <v>10</v>
      </c>
      <c r="C103" s="26" t="s">
        <v>2728</v>
      </c>
      <c r="D103" t="s">
        <v>157</v>
      </c>
      <c r="E103" s="27" t="s">
        <v>2729</v>
      </c>
      <c r="F103" s="28" t="s">
        <v>261</v>
      </c>
      <c r="G103" s="29">
        <v>24</v>
      </c>
      <c r="H103" s="28">
        <v>0</v>
      </c>
      <c r="I103" s="30">
        <f>ROUND(G103*H103,P4)</f>
        <v>0</v>
      </c>
      <c r="L103" s="31">
        <v>0</v>
      </c>
      <c r="M103" s="24">
        <f>ROUND(G103*L103,P4)</f>
        <v>0</v>
      </c>
      <c r="N103" s="25" t="s">
        <v>187</v>
      </c>
      <c r="O103" s="32">
        <f>M103*AA103</f>
        <v>0</v>
      </c>
      <c r="P103" s="1">
        <v>3</v>
      </c>
      <c r="AA103" s="1">
        <f>IF(P103=1,$O$3,IF(P103=2,$O$4,$O$5))</f>
        <v>0</v>
      </c>
    </row>
    <row r="104">
      <c r="A104" s="1" t="s">
        <v>165</v>
      </c>
      <c r="E104" s="27" t="s">
        <v>188</v>
      </c>
    </row>
    <row r="105">
      <c r="A105" s="1" t="s">
        <v>167</v>
      </c>
    </row>
    <row r="106" ht="89.25">
      <c r="A106" s="1" t="s">
        <v>168</v>
      </c>
      <c r="E106" s="27" t="s">
        <v>2730</v>
      </c>
    </row>
    <row r="107">
      <c r="A107" s="1" t="s">
        <v>156</v>
      </c>
      <c r="C107" s="22" t="s">
        <v>2550</v>
      </c>
      <c r="E107" s="23" t="s">
        <v>2551</v>
      </c>
      <c r="L107" s="24">
        <f>SUMIFS(L108:L135,A108:A135,"P")</f>
        <v>0</v>
      </c>
      <c r="M107" s="24">
        <f>SUMIFS(M108:M135,A108:A135,"P")</f>
        <v>0</v>
      </c>
      <c r="N107" s="25"/>
    </row>
    <row r="108">
      <c r="A108" s="1" t="s">
        <v>159</v>
      </c>
      <c r="B108" s="1">
        <v>11</v>
      </c>
      <c r="C108" s="26" t="s">
        <v>2731</v>
      </c>
      <c r="D108" t="s">
        <v>157</v>
      </c>
      <c r="E108" s="27" t="s">
        <v>2732</v>
      </c>
      <c r="F108" s="28" t="s">
        <v>196</v>
      </c>
      <c r="G108" s="29">
        <v>4</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c r="A110" s="1" t="s">
        <v>167</v>
      </c>
      <c r="E110" s="33" t="s">
        <v>2465</v>
      </c>
    </row>
    <row r="111" ht="89.25">
      <c r="A111" s="1" t="s">
        <v>168</v>
      </c>
      <c r="E111" s="27" t="s">
        <v>2734</v>
      </c>
    </row>
    <row r="112">
      <c r="A112" s="1" t="s">
        <v>159</v>
      </c>
      <c r="B112" s="1">
        <v>12</v>
      </c>
      <c r="C112" s="26" t="s">
        <v>2552</v>
      </c>
      <c r="D112" t="s">
        <v>157</v>
      </c>
      <c r="E112" s="27" t="s">
        <v>2553</v>
      </c>
      <c r="F112" s="28" t="s">
        <v>196</v>
      </c>
      <c r="G112" s="29">
        <v>1</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c r="E114" s="33" t="s">
        <v>2554</v>
      </c>
    </row>
    <row r="115" ht="76.5">
      <c r="A115" s="1" t="s">
        <v>168</v>
      </c>
      <c r="E115" s="27" t="s">
        <v>2555</v>
      </c>
    </row>
    <row r="116">
      <c r="A116" s="1" t="s">
        <v>159</v>
      </c>
      <c r="B116" s="1">
        <v>13</v>
      </c>
      <c r="C116" s="26" t="s">
        <v>2556</v>
      </c>
      <c r="D116" t="s">
        <v>157</v>
      </c>
      <c r="E116" s="27" t="s">
        <v>2557</v>
      </c>
      <c r="F116" s="28" t="s">
        <v>196</v>
      </c>
      <c r="G116" s="29">
        <v>1</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c r="E118" s="33" t="s">
        <v>2554</v>
      </c>
    </row>
    <row r="119" ht="102">
      <c r="A119" s="1" t="s">
        <v>168</v>
      </c>
      <c r="E119" s="27" t="s">
        <v>2559</v>
      </c>
    </row>
    <row r="120">
      <c r="A120" s="1" t="s">
        <v>159</v>
      </c>
      <c r="B120" s="1">
        <v>14</v>
      </c>
      <c r="C120" s="26" t="s">
        <v>834</v>
      </c>
      <c r="D120" t="s">
        <v>157</v>
      </c>
      <c r="E120" s="27" t="s">
        <v>312</v>
      </c>
      <c r="F120" s="28" t="s">
        <v>196</v>
      </c>
      <c r="G120" s="29">
        <v>1</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c r="E122" s="33" t="s">
        <v>2554</v>
      </c>
    </row>
    <row r="123" ht="89.25">
      <c r="A123" s="1" t="s">
        <v>168</v>
      </c>
      <c r="E123" s="27" t="s">
        <v>2560</v>
      </c>
    </row>
    <row r="124">
      <c r="A124" s="1" t="s">
        <v>159</v>
      </c>
      <c r="B124" s="1">
        <v>15</v>
      </c>
      <c r="C124" s="26" t="s">
        <v>2561</v>
      </c>
      <c r="D124" t="s">
        <v>157</v>
      </c>
      <c r="E124" s="27" t="s">
        <v>2562</v>
      </c>
      <c r="F124" s="28" t="s">
        <v>261</v>
      </c>
      <c r="G124" s="29">
        <v>24</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c r="E126" s="33" t="s">
        <v>2735</v>
      </c>
    </row>
    <row r="127" ht="102">
      <c r="A127" s="1" t="s">
        <v>168</v>
      </c>
      <c r="E127" s="27" t="s">
        <v>2564</v>
      </c>
    </row>
    <row r="128">
      <c r="A128" s="1" t="s">
        <v>159</v>
      </c>
      <c r="B128" s="1">
        <v>16</v>
      </c>
      <c r="C128" s="26" t="s">
        <v>2736</v>
      </c>
      <c r="D128" t="s">
        <v>157</v>
      </c>
      <c r="E128" s="27" t="s">
        <v>2737</v>
      </c>
      <c r="F128" s="28" t="s">
        <v>261</v>
      </c>
      <c r="G128" s="29">
        <v>24</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c r="A130" s="1" t="s">
        <v>167</v>
      </c>
      <c r="E130" s="33" t="s">
        <v>2735</v>
      </c>
    </row>
    <row r="131" ht="89.25">
      <c r="A131" s="1" t="s">
        <v>168</v>
      </c>
      <c r="E131" s="27" t="s">
        <v>2738</v>
      </c>
    </row>
    <row r="132">
      <c r="A132" s="1" t="s">
        <v>159</v>
      </c>
      <c r="B132" s="1">
        <v>17</v>
      </c>
      <c r="C132" s="26" t="s">
        <v>2739</v>
      </c>
      <c r="D132" t="s">
        <v>157</v>
      </c>
      <c r="E132" s="27" t="s">
        <v>2740</v>
      </c>
      <c r="F132" s="28" t="s">
        <v>196</v>
      </c>
      <c r="G132" s="29">
        <v>10</v>
      </c>
      <c r="H132" s="28">
        <v>0</v>
      </c>
      <c r="I132" s="30">
        <f>ROUND(G132*H132,P4)</f>
        <v>0</v>
      </c>
      <c r="L132" s="31">
        <v>0</v>
      </c>
      <c r="M132" s="24">
        <f>ROUND(G132*L132,P4)</f>
        <v>0</v>
      </c>
      <c r="N132" s="25" t="s">
        <v>187</v>
      </c>
      <c r="O132" s="32">
        <f>M132*AA132</f>
        <v>0</v>
      </c>
      <c r="P132" s="1">
        <v>3</v>
      </c>
      <c r="AA132" s="1">
        <f>IF(P132=1,$O$3,IF(P132=2,$O$4,$O$5))</f>
        <v>0</v>
      </c>
    </row>
    <row r="133">
      <c r="A133" s="1" t="s">
        <v>165</v>
      </c>
      <c r="E133" s="27" t="s">
        <v>188</v>
      </c>
    </row>
    <row r="134">
      <c r="A134" s="1" t="s">
        <v>167</v>
      </c>
      <c r="E134" s="33" t="s">
        <v>2741</v>
      </c>
    </row>
    <row r="135" ht="76.5">
      <c r="A135" s="1" t="s">
        <v>168</v>
      </c>
      <c r="E135" s="27" t="s">
        <v>2568</v>
      </c>
    </row>
    <row r="136">
      <c r="A136" s="1" t="s">
        <v>156</v>
      </c>
      <c r="C136" s="22" t="s">
        <v>946</v>
      </c>
      <c r="E136" s="23" t="s">
        <v>947</v>
      </c>
      <c r="L136" s="24">
        <f>SUMIFS(L137:L140,A137:A140,"P")</f>
        <v>0</v>
      </c>
      <c r="M136" s="24">
        <f>SUMIFS(M137:M140,A137:A140,"P")</f>
        <v>0</v>
      </c>
      <c r="N136" s="25"/>
    </row>
    <row r="137" ht="25.5">
      <c r="A137" s="1" t="s">
        <v>159</v>
      </c>
      <c r="B137" s="1">
        <v>32</v>
      </c>
      <c r="C137" s="26" t="s">
        <v>160</v>
      </c>
      <c r="D137" t="s">
        <v>161</v>
      </c>
      <c r="E137" s="27" t="s">
        <v>162</v>
      </c>
      <c r="F137" s="28" t="s">
        <v>163</v>
      </c>
      <c r="G137" s="29">
        <v>232.19999999999999</v>
      </c>
      <c r="H137" s="28">
        <v>0</v>
      </c>
      <c r="I137" s="30">
        <f>ROUND(G137*H137,P4)</f>
        <v>0</v>
      </c>
      <c r="L137" s="31">
        <v>0</v>
      </c>
      <c r="M137" s="24">
        <f>ROUND(G137*L137,P4)</f>
        <v>0</v>
      </c>
      <c r="N137" s="25" t="s">
        <v>164</v>
      </c>
      <c r="O137" s="32">
        <f>M137*AA137</f>
        <v>0</v>
      </c>
      <c r="P137" s="1">
        <v>3</v>
      </c>
      <c r="AA137" s="1">
        <f>IF(P137=1,$O$3,IF(P137=2,$O$4,$O$5))</f>
        <v>0</v>
      </c>
    </row>
    <row r="138">
      <c r="A138" s="1" t="s">
        <v>165</v>
      </c>
      <c r="E138" s="27" t="s">
        <v>166</v>
      </c>
    </row>
    <row r="139">
      <c r="A139" s="1" t="s">
        <v>167</v>
      </c>
      <c r="E139" s="33" t="s">
        <v>2763</v>
      </c>
    </row>
    <row r="140" ht="153">
      <c r="A140" s="1" t="s">
        <v>168</v>
      </c>
      <c r="E140" s="27" t="s">
        <v>169</v>
      </c>
    </row>
  </sheetData>
  <sheetProtection sheet="1" objects="1" scenarios="1" spinCount="100000" saltValue="fTzfbDD2mlNxO7+issSl4dbCuaYaT5b896/2M3KyNKfxm56u09uyaYLZek5BztzlbIIwCZAnBQEDdThAkDljfA==" hashValue="gG0qC86Gg4/0YDUGERrBJS6rvnf40wU/FHux0Cqie26xUd4ECbAU8ullccTcyO97h4cbbXM4+Uzt7SuYifPu2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98</v>
      </c>
      <c r="M3" s="20">
        <f>Rekapitulace!C53</f>
        <v>0</v>
      </c>
      <c r="N3" s="6" t="s">
        <v>3</v>
      </c>
      <c r="O3">
        <v>0</v>
      </c>
      <c r="P3">
        <v>2</v>
      </c>
    </row>
    <row r="4" ht="34.01575" customHeight="1">
      <c r="A4" s="16" t="s">
        <v>137</v>
      </c>
      <c r="B4" s="17" t="s">
        <v>138</v>
      </c>
      <c r="C4" s="18" t="s">
        <v>98</v>
      </c>
      <c r="D4" s="1"/>
      <c r="E4" s="17" t="s">
        <v>99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COUNTIFS(L8:L419,"=0",A8:A419,"P")+COUNTIFS(L8:L419,"",A8:A419,"P")+SUM(Q8:Q419)</f>
        <v>0</v>
      </c>
    </row>
    <row r="8">
      <c r="A8" s="1" t="s">
        <v>154</v>
      </c>
      <c r="C8" s="22" t="s">
        <v>2764</v>
      </c>
      <c r="E8" s="23" t="s">
        <v>101</v>
      </c>
      <c r="L8" s="24">
        <f>L9+L58+L79+L140+L333+L350</f>
        <v>0</v>
      </c>
      <c r="M8" s="24">
        <f>M9+M58+M79+M140+M333+M350</f>
        <v>0</v>
      </c>
      <c r="N8" s="25"/>
    </row>
    <row r="9">
      <c r="A9" s="1" t="s">
        <v>156</v>
      </c>
      <c r="C9" s="22" t="s">
        <v>2136</v>
      </c>
      <c r="E9" s="23" t="s">
        <v>183</v>
      </c>
      <c r="L9" s="24">
        <f>SUMIFS(L10:L57,A10:A57,"P")</f>
        <v>0</v>
      </c>
      <c r="M9" s="24">
        <f>SUMIFS(M10:M57,A10:A57,"P")</f>
        <v>0</v>
      </c>
      <c r="N9" s="25"/>
    </row>
    <row r="10">
      <c r="A10" s="1" t="s">
        <v>159</v>
      </c>
      <c r="B10" s="1">
        <v>6</v>
      </c>
      <c r="C10" s="26" t="s">
        <v>2765</v>
      </c>
      <c r="D10" t="s">
        <v>157</v>
      </c>
      <c r="E10" s="27" t="s">
        <v>2766</v>
      </c>
      <c r="F10" s="28" t="s">
        <v>2767</v>
      </c>
      <c r="G10" s="29">
        <v>2094.5999999999999</v>
      </c>
      <c r="H10" s="28">
        <v>0</v>
      </c>
      <c r="I10" s="30">
        <f>ROUND(G10*H10,P4)</f>
        <v>0</v>
      </c>
      <c r="L10" s="31">
        <v>0</v>
      </c>
      <c r="M10" s="24">
        <f>ROUND(G10*L10,P4)</f>
        <v>0</v>
      </c>
      <c r="N10" s="25" t="s">
        <v>187</v>
      </c>
      <c r="O10" s="32">
        <f>M10*AA10</f>
        <v>0</v>
      </c>
      <c r="P10" s="1">
        <v>3</v>
      </c>
      <c r="AA10" s="1">
        <f>IF(P10=1,$O$3,IF(P10=2,$O$4,$O$5))</f>
        <v>0</v>
      </c>
    </row>
    <row r="11">
      <c r="A11" s="1" t="s">
        <v>165</v>
      </c>
      <c r="E11" s="27" t="s">
        <v>188</v>
      </c>
    </row>
    <row r="12" ht="51">
      <c r="A12" s="1" t="s">
        <v>167</v>
      </c>
      <c r="E12" s="33" t="s">
        <v>2768</v>
      </c>
    </row>
    <row r="13">
      <c r="A13" s="1" t="s">
        <v>168</v>
      </c>
      <c r="E13" s="27" t="s">
        <v>2140</v>
      </c>
    </row>
    <row r="14">
      <c r="A14" s="1" t="s">
        <v>159</v>
      </c>
      <c r="B14" s="1">
        <v>7</v>
      </c>
      <c r="C14" s="26" t="s">
        <v>2141</v>
      </c>
      <c r="D14" t="s">
        <v>157</v>
      </c>
      <c r="E14" s="27" t="s">
        <v>2142</v>
      </c>
      <c r="F14" s="28" t="s">
        <v>342</v>
      </c>
      <c r="G14" s="29">
        <v>523.5</v>
      </c>
      <c r="H14" s="28">
        <v>0</v>
      </c>
      <c r="I14" s="30">
        <f>ROUND(G14*H14,P4)</f>
        <v>0</v>
      </c>
      <c r="L14" s="31">
        <v>0</v>
      </c>
      <c r="M14" s="24">
        <f>ROUND(G14*L14,P4)</f>
        <v>0</v>
      </c>
      <c r="N14" s="25" t="s">
        <v>187</v>
      </c>
      <c r="O14" s="32">
        <f>M14*AA14</f>
        <v>0</v>
      </c>
      <c r="P14" s="1">
        <v>3</v>
      </c>
      <c r="AA14" s="1">
        <f>IF(P14=1,$O$3,IF(P14=2,$O$4,$O$5))</f>
        <v>0</v>
      </c>
    </row>
    <row r="15">
      <c r="A15" s="1" t="s">
        <v>165</v>
      </c>
      <c r="E15" s="27" t="s">
        <v>188</v>
      </c>
    </row>
    <row r="16" ht="25.5">
      <c r="A16" s="1" t="s">
        <v>167</v>
      </c>
      <c r="E16" s="33" t="s">
        <v>2769</v>
      </c>
    </row>
    <row r="17" ht="38.25">
      <c r="A17" s="1" t="s">
        <v>168</v>
      </c>
      <c r="E17" s="27" t="s">
        <v>2144</v>
      </c>
    </row>
    <row r="18">
      <c r="A18" s="1" t="s">
        <v>159</v>
      </c>
      <c r="B18" s="1">
        <v>8</v>
      </c>
      <c r="C18" s="26" t="s">
        <v>348</v>
      </c>
      <c r="D18" t="s">
        <v>157</v>
      </c>
      <c r="E18" s="27" t="s">
        <v>349</v>
      </c>
      <c r="F18" s="28" t="s">
        <v>186</v>
      </c>
      <c r="G18" s="29">
        <v>2.8799999999999999</v>
      </c>
      <c r="H18" s="28">
        <v>0</v>
      </c>
      <c r="I18" s="30">
        <f>ROUND(G18*H18,P4)</f>
        <v>0</v>
      </c>
      <c r="L18" s="31">
        <v>0</v>
      </c>
      <c r="M18" s="24">
        <f>ROUND(G18*L18,P4)</f>
        <v>0</v>
      </c>
      <c r="N18" s="25" t="s">
        <v>187</v>
      </c>
      <c r="O18" s="32">
        <f>M18*AA18</f>
        <v>0</v>
      </c>
      <c r="P18" s="1">
        <v>3</v>
      </c>
      <c r="AA18" s="1">
        <f>IF(P18=1,$O$3,IF(P18=2,$O$4,$O$5))</f>
        <v>0</v>
      </c>
    </row>
    <row r="19">
      <c r="A19" s="1" t="s">
        <v>165</v>
      </c>
      <c r="E19" s="27" t="s">
        <v>188</v>
      </c>
    </row>
    <row r="20" ht="25.5">
      <c r="A20" s="1" t="s">
        <v>167</v>
      </c>
      <c r="E20" s="33" t="s">
        <v>2770</v>
      </c>
    </row>
    <row r="21" ht="318.75">
      <c r="A21" s="1" t="s">
        <v>168</v>
      </c>
      <c r="E21" s="27" t="s">
        <v>2146</v>
      </c>
    </row>
    <row r="22">
      <c r="A22" s="1" t="s">
        <v>159</v>
      </c>
      <c r="B22" s="1">
        <v>9</v>
      </c>
      <c r="C22" s="26" t="s">
        <v>184</v>
      </c>
      <c r="D22" t="s">
        <v>157</v>
      </c>
      <c r="E22" s="27" t="s">
        <v>185</v>
      </c>
      <c r="F22" s="28" t="s">
        <v>186</v>
      </c>
      <c r="G22" s="29">
        <v>479.40199999999999</v>
      </c>
      <c r="H22" s="28">
        <v>0</v>
      </c>
      <c r="I22" s="30">
        <f>ROUND(G22*H22,P4)</f>
        <v>0</v>
      </c>
      <c r="L22" s="31">
        <v>0</v>
      </c>
      <c r="M22" s="24">
        <f>ROUND(G22*L22,P4)</f>
        <v>0</v>
      </c>
      <c r="N22" s="25" t="s">
        <v>187</v>
      </c>
      <c r="O22" s="32">
        <f>M22*AA22</f>
        <v>0</v>
      </c>
      <c r="P22" s="1">
        <v>3</v>
      </c>
      <c r="AA22" s="1">
        <f>IF(P22=1,$O$3,IF(P22=2,$O$4,$O$5))</f>
        <v>0</v>
      </c>
    </row>
    <row r="23">
      <c r="A23" s="1" t="s">
        <v>165</v>
      </c>
      <c r="E23" s="27" t="s">
        <v>188</v>
      </c>
    </row>
    <row r="24" ht="89.25">
      <c r="A24" s="1" t="s">
        <v>167</v>
      </c>
      <c r="E24" s="33" t="s">
        <v>2771</v>
      </c>
    </row>
    <row r="25" ht="318.75">
      <c r="A25" s="1" t="s">
        <v>168</v>
      </c>
      <c r="E25" s="27" t="s">
        <v>2146</v>
      </c>
    </row>
    <row r="26">
      <c r="A26" s="1" t="s">
        <v>159</v>
      </c>
      <c r="B26" s="1">
        <v>10</v>
      </c>
      <c r="C26" s="26" t="s">
        <v>2772</v>
      </c>
      <c r="D26" t="s">
        <v>157</v>
      </c>
      <c r="E26" s="27" t="s">
        <v>2773</v>
      </c>
      <c r="F26" s="28" t="s">
        <v>186</v>
      </c>
      <c r="G26" s="29">
        <v>26</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2774</v>
      </c>
    </row>
    <row r="29" ht="318.75">
      <c r="A29" s="1" t="s">
        <v>168</v>
      </c>
      <c r="E29" s="27" t="s">
        <v>2146</v>
      </c>
    </row>
    <row r="30">
      <c r="A30" s="1" t="s">
        <v>159</v>
      </c>
      <c r="B30" s="1">
        <v>11</v>
      </c>
      <c r="C30" s="26" t="s">
        <v>352</v>
      </c>
      <c r="D30" t="s">
        <v>157</v>
      </c>
      <c r="E30" s="27" t="s">
        <v>353</v>
      </c>
      <c r="F30" s="28" t="s">
        <v>199</v>
      </c>
      <c r="G30" s="29">
        <v>36</v>
      </c>
      <c r="H30" s="28">
        <v>0</v>
      </c>
      <c r="I30" s="30">
        <f>ROUND(G30*H30,P4)</f>
        <v>0</v>
      </c>
      <c r="L30" s="31">
        <v>0</v>
      </c>
      <c r="M30" s="24">
        <f>ROUND(G30*L30,P4)</f>
        <v>0</v>
      </c>
      <c r="N30" s="25" t="s">
        <v>187</v>
      </c>
      <c r="O30" s="32">
        <f>M30*AA30</f>
        <v>0</v>
      </c>
      <c r="P30" s="1">
        <v>3</v>
      </c>
      <c r="AA30" s="1">
        <f>IF(P30=1,$O$3,IF(P30=2,$O$4,$O$5))</f>
        <v>0</v>
      </c>
    </row>
    <row r="31">
      <c r="A31" s="1" t="s">
        <v>165</v>
      </c>
      <c r="E31" s="27" t="s">
        <v>188</v>
      </c>
    </row>
    <row r="32" ht="38.25">
      <c r="A32" s="1" t="s">
        <v>167</v>
      </c>
      <c r="E32" s="33" t="s">
        <v>2775</v>
      </c>
    </row>
    <row r="33" ht="25.5">
      <c r="A33" s="1" t="s">
        <v>168</v>
      </c>
      <c r="E33" s="27" t="s">
        <v>2776</v>
      </c>
    </row>
    <row r="34">
      <c r="A34" s="1" t="s">
        <v>159</v>
      </c>
      <c r="B34" s="1">
        <v>12</v>
      </c>
      <c r="C34" s="26" t="s">
        <v>190</v>
      </c>
      <c r="D34" t="s">
        <v>157</v>
      </c>
      <c r="E34" s="27" t="s">
        <v>191</v>
      </c>
      <c r="F34" s="28" t="s">
        <v>186</v>
      </c>
      <c r="G34" s="29">
        <v>508.28199999999998</v>
      </c>
      <c r="H34" s="28">
        <v>0</v>
      </c>
      <c r="I34" s="30">
        <f>ROUND(G34*H34,P4)</f>
        <v>0</v>
      </c>
      <c r="L34" s="31">
        <v>0</v>
      </c>
      <c r="M34" s="24">
        <f>ROUND(G34*L34,P4)</f>
        <v>0</v>
      </c>
      <c r="N34" s="25" t="s">
        <v>187</v>
      </c>
      <c r="O34" s="32">
        <f>M34*AA34</f>
        <v>0</v>
      </c>
      <c r="P34" s="1">
        <v>3</v>
      </c>
      <c r="AA34" s="1">
        <f>IF(P34=1,$O$3,IF(P34=2,$O$4,$O$5))</f>
        <v>0</v>
      </c>
    </row>
    <row r="35">
      <c r="A35" s="1" t="s">
        <v>165</v>
      </c>
      <c r="E35" s="27" t="s">
        <v>188</v>
      </c>
    </row>
    <row r="36" ht="51">
      <c r="A36" s="1" t="s">
        <v>167</v>
      </c>
      <c r="E36" s="33" t="s">
        <v>2777</v>
      </c>
    </row>
    <row r="37" ht="229.5">
      <c r="A37" s="1" t="s">
        <v>168</v>
      </c>
      <c r="E37" s="27" t="s">
        <v>2148</v>
      </c>
    </row>
    <row r="38">
      <c r="A38" s="1" t="s">
        <v>159</v>
      </c>
      <c r="B38" s="1">
        <v>13</v>
      </c>
      <c r="C38" s="26" t="s">
        <v>2654</v>
      </c>
      <c r="D38" t="s">
        <v>157</v>
      </c>
      <c r="E38" s="27" t="s">
        <v>2655</v>
      </c>
      <c r="F38" s="28" t="s">
        <v>186</v>
      </c>
      <c r="G38" s="29">
        <v>3.3919999999999999</v>
      </c>
      <c r="H38" s="28">
        <v>0</v>
      </c>
      <c r="I38" s="30">
        <f>ROUND(G38*H38,P4)</f>
        <v>0</v>
      </c>
      <c r="L38" s="31">
        <v>0</v>
      </c>
      <c r="M38" s="24">
        <f>ROUND(G38*L38,P4)</f>
        <v>0</v>
      </c>
      <c r="N38" s="25" t="s">
        <v>187</v>
      </c>
      <c r="O38" s="32">
        <f>M38*AA38</f>
        <v>0</v>
      </c>
      <c r="P38" s="1">
        <v>3</v>
      </c>
      <c r="AA38" s="1">
        <f>IF(P38=1,$O$3,IF(P38=2,$O$4,$O$5))</f>
        <v>0</v>
      </c>
    </row>
    <row r="39">
      <c r="A39" s="1" t="s">
        <v>165</v>
      </c>
      <c r="E39" s="27" t="s">
        <v>188</v>
      </c>
    </row>
    <row r="40" ht="63.75">
      <c r="A40" s="1" t="s">
        <v>167</v>
      </c>
      <c r="E40" s="33" t="s">
        <v>2778</v>
      </c>
    </row>
    <row r="41" ht="229.5">
      <c r="A41" s="1" t="s">
        <v>168</v>
      </c>
      <c r="E41" s="27" t="s">
        <v>2779</v>
      </c>
    </row>
    <row r="42">
      <c r="A42" s="1" t="s">
        <v>159</v>
      </c>
      <c r="B42" s="1">
        <v>14</v>
      </c>
      <c r="C42" s="26" t="s">
        <v>2149</v>
      </c>
      <c r="D42" t="s">
        <v>157</v>
      </c>
      <c r="E42" s="27" t="s">
        <v>2150</v>
      </c>
      <c r="F42" s="28" t="s">
        <v>342</v>
      </c>
      <c r="G42" s="29">
        <v>2094.5999999999999</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2780</v>
      </c>
    </row>
    <row r="45" ht="38.25">
      <c r="A45" s="1" t="s">
        <v>168</v>
      </c>
      <c r="E45" s="27" t="s">
        <v>2152</v>
      </c>
    </row>
    <row r="46">
      <c r="A46" s="1" t="s">
        <v>159</v>
      </c>
      <c r="B46" s="1">
        <v>15</v>
      </c>
      <c r="C46" s="26" t="s">
        <v>2781</v>
      </c>
      <c r="D46" t="s">
        <v>157</v>
      </c>
      <c r="E46" s="27" t="s">
        <v>2782</v>
      </c>
      <c r="F46" s="28" t="s">
        <v>342</v>
      </c>
      <c r="G46" s="29">
        <v>18</v>
      </c>
      <c r="H46" s="28">
        <v>0</v>
      </c>
      <c r="I46" s="30">
        <f>ROUND(G46*H46,P4)</f>
        <v>0</v>
      </c>
      <c r="L46" s="31">
        <v>0</v>
      </c>
      <c r="M46" s="24">
        <f>ROUND(G46*L46,P4)</f>
        <v>0</v>
      </c>
      <c r="N46" s="25" t="s">
        <v>187</v>
      </c>
      <c r="O46" s="32">
        <f>M46*AA46</f>
        <v>0</v>
      </c>
      <c r="P46" s="1">
        <v>3</v>
      </c>
      <c r="AA46" s="1">
        <f>IF(P46=1,$O$3,IF(P46=2,$O$4,$O$5))</f>
        <v>0</v>
      </c>
    </row>
    <row r="47">
      <c r="A47" s="1" t="s">
        <v>165</v>
      </c>
      <c r="E47" s="27" t="s">
        <v>188</v>
      </c>
    </row>
    <row r="48" ht="38.25">
      <c r="A48" s="1" t="s">
        <v>167</v>
      </c>
      <c r="E48" s="33" t="s">
        <v>2783</v>
      </c>
    </row>
    <row r="49" ht="102">
      <c r="A49" s="1" t="s">
        <v>168</v>
      </c>
      <c r="E49" s="27" t="s">
        <v>2784</v>
      </c>
    </row>
    <row r="50">
      <c r="A50" s="1" t="s">
        <v>159</v>
      </c>
      <c r="B50" s="1">
        <v>16</v>
      </c>
      <c r="C50" s="26" t="s">
        <v>2153</v>
      </c>
      <c r="D50" t="s">
        <v>157</v>
      </c>
      <c r="E50" s="27" t="s">
        <v>2154</v>
      </c>
      <c r="F50" s="28" t="s">
        <v>186</v>
      </c>
      <c r="G50" s="29">
        <v>7.2720000000000002</v>
      </c>
      <c r="H50" s="28">
        <v>0</v>
      </c>
      <c r="I50" s="30">
        <f>ROUND(G50*H50,P4)</f>
        <v>0</v>
      </c>
      <c r="L50" s="31">
        <v>0</v>
      </c>
      <c r="M50" s="24">
        <f>ROUND(G50*L50,P4)</f>
        <v>0</v>
      </c>
      <c r="N50" s="25" t="s">
        <v>187</v>
      </c>
      <c r="O50" s="32">
        <f>M50*AA50</f>
        <v>0</v>
      </c>
      <c r="P50" s="1">
        <v>3</v>
      </c>
      <c r="AA50" s="1">
        <f>IF(P50=1,$O$3,IF(P50=2,$O$4,$O$5))</f>
        <v>0</v>
      </c>
    </row>
    <row r="51">
      <c r="A51" s="1" t="s">
        <v>165</v>
      </c>
      <c r="E51" s="27" t="s">
        <v>188</v>
      </c>
    </row>
    <row r="52" ht="63.75">
      <c r="A52" s="1" t="s">
        <v>167</v>
      </c>
      <c r="E52" s="33" t="s">
        <v>2785</v>
      </c>
    </row>
    <row r="53" ht="357">
      <c r="A53" s="1" t="s">
        <v>168</v>
      </c>
      <c r="E53" s="27" t="s">
        <v>2156</v>
      </c>
    </row>
    <row r="54">
      <c r="A54" s="1" t="s">
        <v>159</v>
      </c>
      <c r="B54" s="1">
        <v>17</v>
      </c>
      <c r="C54" s="26" t="s">
        <v>2786</v>
      </c>
      <c r="D54" t="s">
        <v>157</v>
      </c>
      <c r="E54" s="27" t="s">
        <v>2787</v>
      </c>
      <c r="F54" s="28" t="s">
        <v>163</v>
      </c>
      <c r="G54" s="29">
        <v>0.25</v>
      </c>
      <c r="H54" s="28">
        <v>0</v>
      </c>
      <c r="I54" s="30">
        <f>ROUND(G54*H54,P4)</f>
        <v>0</v>
      </c>
      <c r="L54" s="31">
        <v>0</v>
      </c>
      <c r="M54" s="24">
        <f>ROUND(G54*L54,P4)</f>
        <v>0</v>
      </c>
      <c r="N54" s="25" t="s">
        <v>187</v>
      </c>
      <c r="O54" s="32">
        <f>M54*AA54</f>
        <v>0</v>
      </c>
      <c r="P54" s="1">
        <v>3</v>
      </c>
      <c r="AA54" s="1">
        <f>IF(P54=1,$O$3,IF(P54=2,$O$4,$O$5))</f>
        <v>0</v>
      </c>
    </row>
    <row r="55">
      <c r="A55" s="1" t="s">
        <v>165</v>
      </c>
      <c r="E55" s="27" t="s">
        <v>188</v>
      </c>
    </row>
    <row r="56" ht="25.5">
      <c r="A56" s="1" t="s">
        <v>167</v>
      </c>
      <c r="E56" s="33" t="s">
        <v>2788</v>
      </c>
    </row>
    <row r="57" ht="267.75">
      <c r="A57" s="1" t="s">
        <v>168</v>
      </c>
      <c r="E57" s="27" t="s">
        <v>2789</v>
      </c>
    </row>
    <row r="58">
      <c r="A58" s="1" t="s">
        <v>156</v>
      </c>
      <c r="C58" s="22" t="s">
        <v>2157</v>
      </c>
      <c r="E58" s="23" t="s">
        <v>2158</v>
      </c>
      <c r="L58" s="24">
        <f>SUMIFS(L59:L78,A59:A78,"P")</f>
        <v>0</v>
      </c>
      <c r="M58" s="24">
        <f>SUMIFS(M59:M78,A59:A78,"P")</f>
        <v>0</v>
      </c>
      <c r="N58" s="25"/>
    </row>
    <row r="59" ht="25.5">
      <c r="A59" s="1" t="s">
        <v>159</v>
      </c>
      <c r="B59" s="1">
        <v>1</v>
      </c>
      <c r="C59" s="26" t="s">
        <v>160</v>
      </c>
      <c r="D59" t="s">
        <v>161</v>
      </c>
      <c r="E59" s="27" t="s">
        <v>162</v>
      </c>
      <c r="F59" s="28" t="s">
        <v>163</v>
      </c>
      <c r="G59" s="29">
        <v>162.65000000000001</v>
      </c>
      <c r="H59" s="28">
        <v>0</v>
      </c>
      <c r="I59" s="30">
        <f>ROUND(G59*H59,P4)</f>
        <v>0</v>
      </c>
      <c r="L59" s="31">
        <v>0</v>
      </c>
      <c r="M59" s="24">
        <f>ROUND(G59*L59,P4)</f>
        <v>0</v>
      </c>
      <c r="N59" s="25" t="s">
        <v>164</v>
      </c>
      <c r="O59" s="32">
        <f>M59*AA59</f>
        <v>0</v>
      </c>
      <c r="P59" s="1">
        <v>3</v>
      </c>
      <c r="AA59" s="1">
        <f>IF(P59=1,$O$3,IF(P59=2,$O$4,$O$5))</f>
        <v>0</v>
      </c>
    </row>
    <row r="60">
      <c r="A60" s="1" t="s">
        <v>165</v>
      </c>
      <c r="E60" s="27" t="s">
        <v>166</v>
      </c>
    </row>
    <row r="61" ht="25.5">
      <c r="A61" s="1" t="s">
        <v>167</v>
      </c>
      <c r="E61" s="33" t="s">
        <v>2790</v>
      </c>
    </row>
    <row r="62" ht="153">
      <c r="A62" s="1" t="s">
        <v>168</v>
      </c>
      <c r="E62" s="27" t="s">
        <v>169</v>
      </c>
    </row>
    <row r="63" ht="25.5">
      <c r="A63" s="1" t="s">
        <v>159</v>
      </c>
      <c r="B63" s="1">
        <v>2</v>
      </c>
      <c r="C63" s="26" t="s">
        <v>170</v>
      </c>
      <c r="D63" t="s">
        <v>171</v>
      </c>
      <c r="E63" s="27" t="s">
        <v>172</v>
      </c>
      <c r="F63" s="28" t="s">
        <v>163</v>
      </c>
      <c r="G63" s="29">
        <v>3.141</v>
      </c>
      <c r="H63" s="28">
        <v>0</v>
      </c>
      <c r="I63" s="30">
        <f>ROUND(G63*H63,P4)</f>
        <v>0</v>
      </c>
      <c r="L63" s="31">
        <v>0</v>
      </c>
      <c r="M63" s="24">
        <f>ROUND(G63*L63,P4)</f>
        <v>0</v>
      </c>
      <c r="N63" s="25" t="s">
        <v>164</v>
      </c>
      <c r="O63" s="32">
        <f>M63*AA63</f>
        <v>0</v>
      </c>
      <c r="P63" s="1">
        <v>3</v>
      </c>
      <c r="AA63" s="1">
        <f>IF(P63=1,$O$3,IF(P63=2,$O$4,$O$5))</f>
        <v>0</v>
      </c>
    </row>
    <row r="64">
      <c r="A64" s="1" t="s">
        <v>165</v>
      </c>
      <c r="E64" s="27" t="s">
        <v>166</v>
      </c>
    </row>
    <row r="65" ht="25.5">
      <c r="A65" s="1" t="s">
        <v>167</v>
      </c>
      <c r="E65" s="33" t="s">
        <v>2791</v>
      </c>
    </row>
    <row r="66" ht="153">
      <c r="A66" s="1" t="s">
        <v>168</v>
      </c>
      <c r="E66" s="27" t="s">
        <v>169</v>
      </c>
    </row>
    <row r="67" ht="25.5">
      <c r="A67" s="1" t="s">
        <v>159</v>
      </c>
      <c r="B67" s="1">
        <v>3</v>
      </c>
      <c r="C67" s="26" t="s">
        <v>176</v>
      </c>
      <c r="D67" t="s">
        <v>177</v>
      </c>
      <c r="E67" s="27" t="s">
        <v>178</v>
      </c>
      <c r="F67" s="28" t="s">
        <v>163</v>
      </c>
      <c r="G67" s="29">
        <v>25</v>
      </c>
      <c r="H67" s="28">
        <v>0</v>
      </c>
      <c r="I67" s="30">
        <f>ROUND(G67*H67,P4)</f>
        <v>0</v>
      </c>
      <c r="L67" s="31">
        <v>0</v>
      </c>
      <c r="M67" s="24">
        <f>ROUND(G67*L67,P4)</f>
        <v>0</v>
      </c>
      <c r="N67" s="25" t="s">
        <v>164</v>
      </c>
      <c r="O67" s="32">
        <f>M67*AA67</f>
        <v>0</v>
      </c>
      <c r="P67" s="1">
        <v>3</v>
      </c>
      <c r="AA67" s="1">
        <f>IF(P67=1,$O$3,IF(P67=2,$O$4,$O$5))</f>
        <v>0</v>
      </c>
    </row>
    <row r="68">
      <c r="A68" s="1" t="s">
        <v>165</v>
      </c>
      <c r="E68" s="27" t="s">
        <v>166</v>
      </c>
    </row>
    <row r="69">
      <c r="A69" s="1" t="s">
        <v>167</v>
      </c>
      <c r="E69" s="33" t="s">
        <v>2792</v>
      </c>
    </row>
    <row r="70" ht="153">
      <c r="A70" s="1" t="s">
        <v>168</v>
      </c>
      <c r="E70" s="27" t="s">
        <v>169</v>
      </c>
    </row>
    <row r="71" ht="38.25">
      <c r="A71" s="1" t="s">
        <v>159</v>
      </c>
      <c r="B71" s="1">
        <v>4</v>
      </c>
      <c r="C71" s="26" t="s">
        <v>2162</v>
      </c>
      <c r="D71" t="s">
        <v>2163</v>
      </c>
      <c r="E71" s="27" t="s">
        <v>2164</v>
      </c>
      <c r="F71" s="28" t="s">
        <v>163</v>
      </c>
      <c r="G71" s="29">
        <v>25</v>
      </c>
      <c r="H71" s="28">
        <v>0</v>
      </c>
      <c r="I71" s="30">
        <f>ROUND(G71*H71,P4)</f>
        <v>0</v>
      </c>
      <c r="L71" s="31">
        <v>0</v>
      </c>
      <c r="M71" s="24">
        <f>ROUND(G71*L71,P4)</f>
        <v>0</v>
      </c>
      <c r="N71" s="25" t="s">
        <v>164</v>
      </c>
      <c r="O71" s="32">
        <f>M71*AA71</f>
        <v>0</v>
      </c>
      <c r="P71" s="1">
        <v>3</v>
      </c>
      <c r="AA71" s="1">
        <f>IF(P71=1,$O$3,IF(P71=2,$O$4,$O$5))</f>
        <v>0</v>
      </c>
    </row>
    <row r="72">
      <c r="A72" s="1" t="s">
        <v>165</v>
      </c>
      <c r="E72" s="27" t="s">
        <v>166</v>
      </c>
    </row>
    <row r="73">
      <c r="A73" s="1" t="s">
        <v>167</v>
      </c>
      <c r="E73" s="33" t="s">
        <v>2792</v>
      </c>
    </row>
    <row r="74" ht="153">
      <c r="A74" s="1" t="s">
        <v>168</v>
      </c>
      <c r="E74" s="27" t="s">
        <v>169</v>
      </c>
    </row>
    <row r="75" ht="25.5">
      <c r="A75" s="1" t="s">
        <v>159</v>
      </c>
      <c r="B75" s="1">
        <v>5</v>
      </c>
      <c r="C75" s="26" t="s">
        <v>728</v>
      </c>
      <c r="D75" t="s">
        <v>729</v>
      </c>
      <c r="E75" s="27" t="s">
        <v>730</v>
      </c>
      <c r="F75" s="28" t="s">
        <v>163</v>
      </c>
      <c r="G75" s="29">
        <v>17.635000000000002</v>
      </c>
      <c r="H75" s="28">
        <v>0</v>
      </c>
      <c r="I75" s="30">
        <f>ROUND(G75*H75,P4)</f>
        <v>0</v>
      </c>
      <c r="L75" s="31">
        <v>0</v>
      </c>
      <c r="M75" s="24">
        <f>ROUND(G75*L75,P4)</f>
        <v>0</v>
      </c>
      <c r="N75" s="25" t="s">
        <v>164</v>
      </c>
      <c r="O75" s="32">
        <f>M75*AA75</f>
        <v>0</v>
      </c>
      <c r="P75" s="1">
        <v>3</v>
      </c>
      <c r="AA75" s="1">
        <f>IF(P75=1,$O$3,IF(P75=2,$O$4,$O$5))</f>
        <v>0</v>
      </c>
    </row>
    <row r="76">
      <c r="A76" s="1" t="s">
        <v>165</v>
      </c>
      <c r="E76" s="27" t="s">
        <v>166</v>
      </c>
    </row>
    <row r="77" ht="25.5">
      <c r="A77" s="1" t="s">
        <v>167</v>
      </c>
      <c r="E77" s="33" t="s">
        <v>2793</v>
      </c>
    </row>
    <row r="78" ht="153">
      <c r="A78" s="1" t="s">
        <v>168</v>
      </c>
      <c r="E78" s="27" t="s">
        <v>169</v>
      </c>
    </row>
    <row r="79">
      <c r="A79" s="1" t="s">
        <v>156</v>
      </c>
      <c r="C79" s="22" t="s">
        <v>2794</v>
      </c>
      <c r="E79" s="23" t="s">
        <v>2795</v>
      </c>
      <c r="L79" s="24">
        <f>SUMIFS(L80:L139,A80:A139,"P")</f>
        <v>0</v>
      </c>
      <c r="M79" s="24">
        <f>SUMIFS(M80:M139,A80:A139,"P")</f>
        <v>0</v>
      </c>
      <c r="N79" s="25"/>
    </row>
    <row r="80">
      <c r="A80" s="1" t="s">
        <v>159</v>
      </c>
      <c r="B80" s="1">
        <v>18</v>
      </c>
      <c r="C80" s="26" t="s">
        <v>365</v>
      </c>
      <c r="D80" t="s">
        <v>157</v>
      </c>
      <c r="E80" s="27" t="s">
        <v>366</v>
      </c>
      <c r="F80" s="28" t="s">
        <v>196</v>
      </c>
      <c r="G80" s="29">
        <v>193</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c r="E82" s="33" t="s">
        <v>2796</v>
      </c>
    </row>
    <row r="83" ht="76.5">
      <c r="A83" s="1" t="s">
        <v>168</v>
      </c>
      <c r="E83" s="27" t="s">
        <v>2169</v>
      </c>
    </row>
    <row r="84">
      <c r="A84" s="1" t="s">
        <v>159</v>
      </c>
      <c r="B84" s="1">
        <v>19</v>
      </c>
      <c r="C84" s="26" t="s">
        <v>197</v>
      </c>
      <c r="D84" t="s">
        <v>157</v>
      </c>
      <c r="E84" s="27" t="s">
        <v>198</v>
      </c>
      <c r="F84" s="28" t="s">
        <v>199</v>
      </c>
      <c r="G84" s="29">
        <v>529.39999999999998</v>
      </c>
      <c r="H84" s="28">
        <v>0</v>
      </c>
      <c r="I84" s="30">
        <f>ROUND(G84*H84,P4)</f>
        <v>0</v>
      </c>
      <c r="L84" s="31">
        <v>0</v>
      </c>
      <c r="M84" s="24">
        <f>ROUND(G84*L84,P4)</f>
        <v>0</v>
      </c>
      <c r="N84" s="25" t="s">
        <v>187</v>
      </c>
      <c r="O84" s="32">
        <f>M84*AA84</f>
        <v>0</v>
      </c>
      <c r="P84" s="1">
        <v>3</v>
      </c>
      <c r="AA84" s="1">
        <f>IF(P84=1,$O$3,IF(P84=2,$O$4,$O$5))</f>
        <v>0</v>
      </c>
    </row>
    <row r="85">
      <c r="A85" s="1" t="s">
        <v>165</v>
      </c>
      <c r="E85" s="27" t="s">
        <v>188</v>
      </c>
    </row>
    <row r="86" ht="63.75">
      <c r="A86" s="1" t="s">
        <v>167</v>
      </c>
      <c r="E86" s="33" t="s">
        <v>2797</v>
      </c>
    </row>
    <row r="87" ht="102">
      <c r="A87" s="1" t="s">
        <v>168</v>
      </c>
      <c r="E87" s="27" t="s">
        <v>2798</v>
      </c>
    </row>
    <row r="88">
      <c r="A88" s="1" t="s">
        <v>159</v>
      </c>
      <c r="B88" s="1">
        <v>20</v>
      </c>
      <c r="C88" s="26" t="s">
        <v>200</v>
      </c>
      <c r="D88" t="s">
        <v>157</v>
      </c>
      <c r="E88" s="27" t="s">
        <v>201</v>
      </c>
      <c r="F88" s="28" t="s">
        <v>199</v>
      </c>
      <c r="G88" s="29">
        <v>948.79999999999995</v>
      </c>
      <c r="H88" s="28">
        <v>0</v>
      </c>
      <c r="I88" s="30">
        <f>ROUND(G88*H88,P4)</f>
        <v>0</v>
      </c>
      <c r="L88" s="31">
        <v>0</v>
      </c>
      <c r="M88" s="24">
        <f>ROUND(G88*L88,P4)</f>
        <v>0</v>
      </c>
      <c r="N88" s="25" t="s">
        <v>187</v>
      </c>
      <c r="O88" s="32">
        <f>M88*AA88</f>
        <v>0</v>
      </c>
      <c r="P88" s="1">
        <v>3</v>
      </c>
      <c r="AA88" s="1">
        <f>IF(P88=1,$O$3,IF(P88=2,$O$4,$O$5))</f>
        <v>0</v>
      </c>
    </row>
    <row r="89">
      <c r="A89" s="1" t="s">
        <v>165</v>
      </c>
      <c r="E89" s="27" t="s">
        <v>188</v>
      </c>
    </row>
    <row r="90" ht="51">
      <c r="A90" s="1" t="s">
        <v>167</v>
      </c>
      <c r="E90" s="33" t="s">
        <v>2799</v>
      </c>
    </row>
    <row r="91" ht="102">
      <c r="A91" s="1" t="s">
        <v>168</v>
      </c>
      <c r="E91" s="27" t="s">
        <v>2798</v>
      </c>
    </row>
    <row r="92">
      <c r="A92" s="1" t="s">
        <v>159</v>
      </c>
      <c r="B92" s="1">
        <v>21</v>
      </c>
      <c r="C92" s="26" t="s">
        <v>2800</v>
      </c>
      <c r="D92" t="s">
        <v>157</v>
      </c>
      <c r="E92" s="27" t="s">
        <v>2801</v>
      </c>
      <c r="F92" s="28" t="s">
        <v>199</v>
      </c>
      <c r="G92" s="29">
        <v>30</v>
      </c>
      <c r="H92" s="28">
        <v>0</v>
      </c>
      <c r="I92" s="30">
        <f>ROUND(G92*H92,P4)</f>
        <v>0</v>
      </c>
      <c r="L92" s="31">
        <v>0</v>
      </c>
      <c r="M92" s="24">
        <f>ROUND(G92*L92,P4)</f>
        <v>0</v>
      </c>
      <c r="N92" s="25" t="s">
        <v>187</v>
      </c>
      <c r="O92" s="32">
        <f>M92*AA92</f>
        <v>0</v>
      </c>
      <c r="P92" s="1">
        <v>3</v>
      </c>
      <c r="AA92" s="1">
        <f>IF(P92=1,$O$3,IF(P92=2,$O$4,$O$5))</f>
        <v>0</v>
      </c>
    </row>
    <row r="93">
      <c r="A93" s="1" t="s">
        <v>165</v>
      </c>
      <c r="E93" s="27" t="s">
        <v>188</v>
      </c>
    </row>
    <row r="94" ht="25.5">
      <c r="A94" s="1" t="s">
        <v>167</v>
      </c>
      <c r="E94" s="33" t="s">
        <v>2802</v>
      </c>
    </row>
    <row r="95" ht="102">
      <c r="A95" s="1" t="s">
        <v>168</v>
      </c>
      <c r="E95" s="27" t="s">
        <v>2803</v>
      </c>
    </row>
    <row r="96">
      <c r="A96" s="1" t="s">
        <v>159</v>
      </c>
      <c r="B96" s="1">
        <v>22</v>
      </c>
      <c r="C96" s="26" t="s">
        <v>202</v>
      </c>
      <c r="D96" t="s">
        <v>157</v>
      </c>
      <c r="E96" s="27" t="s">
        <v>203</v>
      </c>
      <c r="F96" s="28" t="s">
        <v>199</v>
      </c>
      <c r="G96" s="29">
        <v>108</v>
      </c>
      <c r="H96" s="28">
        <v>0</v>
      </c>
      <c r="I96" s="30">
        <f>ROUND(G96*H96,P4)</f>
        <v>0</v>
      </c>
      <c r="L96" s="31">
        <v>0</v>
      </c>
      <c r="M96" s="24">
        <f>ROUND(G96*L96,P4)</f>
        <v>0</v>
      </c>
      <c r="N96" s="25" t="s">
        <v>187</v>
      </c>
      <c r="O96" s="32">
        <f>M96*AA96</f>
        <v>0</v>
      </c>
      <c r="P96" s="1">
        <v>3</v>
      </c>
      <c r="AA96" s="1">
        <f>IF(P96=1,$O$3,IF(P96=2,$O$4,$O$5))</f>
        <v>0</v>
      </c>
    </row>
    <row r="97">
      <c r="A97" s="1" t="s">
        <v>165</v>
      </c>
      <c r="E97" s="27" t="s">
        <v>188</v>
      </c>
    </row>
    <row r="98" ht="38.25">
      <c r="A98" s="1" t="s">
        <v>167</v>
      </c>
      <c r="E98" s="33" t="s">
        <v>2804</v>
      </c>
    </row>
    <row r="99" ht="102">
      <c r="A99" s="1" t="s">
        <v>168</v>
      </c>
      <c r="E99" s="27" t="s">
        <v>2803</v>
      </c>
    </row>
    <row r="100">
      <c r="A100" s="1" t="s">
        <v>159</v>
      </c>
      <c r="B100" s="1">
        <v>23</v>
      </c>
      <c r="C100" s="26" t="s">
        <v>315</v>
      </c>
      <c r="D100" t="s">
        <v>157</v>
      </c>
      <c r="E100" s="27" t="s">
        <v>316</v>
      </c>
      <c r="F100" s="28" t="s">
        <v>199</v>
      </c>
      <c r="G100" s="29">
        <v>78</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c r="E102" s="33" t="s">
        <v>2805</v>
      </c>
    </row>
    <row r="103" ht="140.25">
      <c r="A103" s="1" t="s">
        <v>168</v>
      </c>
      <c r="E103" s="27" t="s">
        <v>2806</v>
      </c>
    </row>
    <row r="104">
      <c r="A104" s="1" t="s">
        <v>159</v>
      </c>
      <c r="B104" s="1">
        <v>24</v>
      </c>
      <c r="C104" s="26" t="s">
        <v>374</v>
      </c>
      <c r="D104" t="s">
        <v>157</v>
      </c>
      <c r="E104" s="27" t="s">
        <v>375</v>
      </c>
      <c r="F104" s="28" t="s">
        <v>196</v>
      </c>
      <c r="G104" s="29">
        <v>1</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c r="E106" s="33" t="s">
        <v>2807</v>
      </c>
    </row>
    <row r="107" ht="89.25">
      <c r="A107" s="1" t="s">
        <v>168</v>
      </c>
      <c r="E107" s="27" t="s">
        <v>2808</v>
      </c>
    </row>
    <row r="108" ht="25.5">
      <c r="A108" s="1" t="s">
        <v>159</v>
      </c>
      <c r="B108" s="1">
        <v>25</v>
      </c>
      <c r="C108" s="26" t="s">
        <v>208</v>
      </c>
      <c r="D108" t="s">
        <v>157</v>
      </c>
      <c r="E108" s="27" t="s">
        <v>209</v>
      </c>
      <c r="F108" s="28" t="s">
        <v>199</v>
      </c>
      <c r="G108" s="29">
        <v>302</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ht="114.75">
      <c r="A110" s="1" t="s">
        <v>167</v>
      </c>
      <c r="E110" s="33" t="s">
        <v>2809</v>
      </c>
    </row>
    <row r="111" ht="114.75">
      <c r="A111" s="1" t="s">
        <v>168</v>
      </c>
      <c r="E111" s="27" t="s">
        <v>2810</v>
      </c>
    </row>
    <row r="112" ht="25.5">
      <c r="A112" s="1" t="s">
        <v>159</v>
      </c>
      <c r="B112" s="1">
        <v>26</v>
      </c>
      <c r="C112" s="26" t="s">
        <v>378</v>
      </c>
      <c r="D112" t="s">
        <v>157</v>
      </c>
      <c r="E112" s="27" t="s">
        <v>379</v>
      </c>
      <c r="F112" s="28" t="s">
        <v>199</v>
      </c>
      <c r="G112" s="29">
        <v>529.39999999999998</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c r="E114" s="33" t="s">
        <v>2811</v>
      </c>
    </row>
    <row r="115" ht="76.5">
      <c r="A115" s="1" t="s">
        <v>168</v>
      </c>
      <c r="E115" s="27" t="s">
        <v>2812</v>
      </c>
    </row>
    <row r="116" ht="25.5">
      <c r="A116" s="1" t="s">
        <v>159</v>
      </c>
      <c r="B116" s="1">
        <v>27</v>
      </c>
      <c r="C116" s="26" t="s">
        <v>380</v>
      </c>
      <c r="D116" t="s">
        <v>157</v>
      </c>
      <c r="E116" s="27" t="s">
        <v>381</v>
      </c>
      <c r="F116" s="28" t="s">
        <v>199</v>
      </c>
      <c r="G116" s="29">
        <v>948.79999999999995</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c r="E118" s="33" t="s">
        <v>2813</v>
      </c>
    </row>
    <row r="119" ht="76.5">
      <c r="A119" s="1" t="s">
        <v>168</v>
      </c>
      <c r="E119" s="27" t="s">
        <v>2812</v>
      </c>
    </row>
    <row r="120" ht="25.5">
      <c r="A120" s="1" t="s">
        <v>159</v>
      </c>
      <c r="B120" s="1">
        <v>28</v>
      </c>
      <c r="C120" s="26" t="s">
        <v>2814</v>
      </c>
      <c r="D120" t="s">
        <v>157</v>
      </c>
      <c r="E120" s="27" t="s">
        <v>2815</v>
      </c>
      <c r="F120" s="28" t="s">
        <v>199</v>
      </c>
      <c r="G120" s="29">
        <v>100</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c r="E122" s="33" t="s">
        <v>2816</v>
      </c>
    </row>
    <row r="123" ht="102">
      <c r="A123" s="1" t="s">
        <v>168</v>
      </c>
      <c r="E123" s="27" t="s">
        <v>2817</v>
      </c>
    </row>
    <row r="124">
      <c r="A124" s="1" t="s">
        <v>159</v>
      </c>
      <c r="B124" s="1">
        <v>29</v>
      </c>
      <c r="C124" s="26" t="s">
        <v>384</v>
      </c>
      <c r="D124" t="s">
        <v>157</v>
      </c>
      <c r="E124" s="27" t="s">
        <v>385</v>
      </c>
      <c r="F124" s="28" t="s">
        <v>199</v>
      </c>
      <c r="G124" s="29">
        <v>100</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c r="E126" s="33" t="s">
        <v>2818</v>
      </c>
    </row>
    <row r="127" ht="102">
      <c r="A127" s="1" t="s">
        <v>168</v>
      </c>
      <c r="E127" s="27" t="s">
        <v>2819</v>
      </c>
    </row>
    <row r="128" ht="25.5">
      <c r="A128" s="1" t="s">
        <v>159</v>
      </c>
      <c r="B128" s="1">
        <v>30</v>
      </c>
      <c r="C128" s="26" t="s">
        <v>2820</v>
      </c>
      <c r="D128" t="s">
        <v>157</v>
      </c>
      <c r="E128" s="27" t="s">
        <v>2821</v>
      </c>
      <c r="F128" s="28" t="s">
        <v>196</v>
      </c>
      <c r="G128" s="29">
        <v>3</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c r="A130" s="1" t="s">
        <v>167</v>
      </c>
      <c r="E130" s="33" t="s">
        <v>2822</v>
      </c>
    </row>
    <row r="131" ht="38.25">
      <c r="A131" s="1" t="s">
        <v>168</v>
      </c>
      <c r="E131" s="27" t="s">
        <v>2823</v>
      </c>
    </row>
    <row r="132" ht="25.5">
      <c r="A132" s="1" t="s">
        <v>159</v>
      </c>
      <c r="B132" s="1">
        <v>31</v>
      </c>
      <c r="C132" s="26" t="s">
        <v>389</v>
      </c>
      <c r="D132" t="s">
        <v>157</v>
      </c>
      <c r="E132" s="27" t="s">
        <v>390</v>
      </c>
      <c r="F132" s="28" t="s">
        <v>196</v>
      </c>
      <c r="G132" s="29">
        <v>20</v>
      </c>
      <c r="H132" s="28">
        <v>0</v>
      </c>
      <c r="I132" s="30">
        <f>ROUND(G132*H132,P4)</f>
        <v>0</v>
      </c>
      <c r="L132" s="31">
        <v>0</v>
      </c>
      <c r="M132" s="24">
        <f>ROUND(G132*L132,P4)</f>
        <v>0</v>
      </c>
      <c r="N132" s="25" t="s">
        <v>187</v>
      </c>
      <c r="O132" s="32">
        <f>M132*AA132</f>
        <v>0</v>
      </c>
      <c r="P132" s="1">
        <v>3</v>
      </c>
      <c r="AA132" s="1">
        <f>IF(P132=1,$O$3,IF(P132=2,$O$4,$O$5))</f>
        <v>0</v>
      </c>
    </row>
    <row r="133">
      <c r="A133" s="1" t="s">
        <v>165</v>
      </c>
      <c r="E133" s="27" t="s">
        <v>188</v>
      </c>
    </row>
    <row r="134">
      <c r="A134" s="1" t="s">
        <v>167</v>
      </c>
      <c r="E134" s="33" t="s">
        <v>2824</v>
      </c>
    </row>
    <row r="135" ht="38.25">
      <c r="A135" s="1" t="s">
        <v>168</v>
      </c>
      <c r="E135" s="27" t="s">
        <v>2825</v>
      </c>
    </row>
    <row r="136" ht="25.5">
      <c r="A136" s="1" t="s">
        <v>159</v>
      </c>
      <c r="B136" s="1">
        <v>32</v>
      </c>
      <c r="C136" s="26" t="s">
        <v>210</v>
      </c>
      <c r="D136" t="s">
        <v>157</v>
      </c>
      <c r="E136" s="27" t="s">
        <v>211</v>
      </c>
      <c r="F136" s="28" t="s">
        <v>196</v>
      </c>
      <c r="G136" s="29">
        <v>14</v>
      </c>
      <c r="H136" s="28">
        <v>0</v>
      </c>
      <c r="I136" s="30">
        <f>ROUND(G136*H136,P4)</f>
        <v>0</v>
      </c>
      <c r="L136" s="31">
        <v>0</v>
      </c>
      <c r="M136" s="24">
        <f>ROUND(G136*L136,P4)</f>
        <v>0</v>
      </c>
      <c r="N136" s="25" t="s">
        <v>187</v>
      </c>
      <c r="O136" s="32">
        <f>M136*AA136</f>
        <v>0</v>
      </c>
      <c r="P136" s="1">
        <v>3</v>
      </c>
      <c r="AA136" s="1">
        <f>IF(P136=1,$O$3,IF(P136=2,$O$4,$O$5))</f>
        <v>0</v>
      </c>
    </row>
    <row r="137">
      <c r="A137" s="1" t="s">
        <v>165</v>
      </c>
      <c r="E137" s="27" t="s">
        <v>188</v>
      </c>
    </row>
    <row r="138">
      <c r="A138" s="1" t="s">
        <v>167</v>
      </c>
      <c r="E138" s="33" t="s">
        <v>2826</v>
      </c>
    </row>
    <row r="139" ht="102">
      <c r="A139" s="1" t="s">
        <v>168</v>
      </c>
      <c r="E139" s="27" t="s">
        <v>2798</v>
      </c>
    </row>
    <row r="140">
      <c r="A140" s="1" t="s">
        <v>156</v>
      </c>
      <c r="C140" s="22" t="s">
        <v>2166</v>
      </c>
      <c r="E140" s="23" t="s">
        <v>2167</v>
      </c>
      <c r="L140" s="24">
        <f>SUMIFS(L141:L332,A141:A332,"P")</f>
        <v>0</v>
      </c>
      <c r="M140" s="24">
        <f>SUMIFS(M141:M332,A141:A332,"P")</f>
        <v>0</v>
      </c>
      <c r="N140" s="25"/>
    </row>
    <row r="141">
      <c r="A141" s="1" t="s">
        <v>159</v>
      </c>
      <c r="B141" s="1">
        <v>33</v>
      </c>
      <c r="C141" s="26" t="s">
        <v>2827</v>
      </c>
      <c r="D141" t="s">
        <v>157</v>
      </c>
      <c r="E141" s="27" t="s">
        <v>2828</v>
      </c>
      <c r="F141" s="28" t="s">
        <v>199</v>
      </c>
      <c r="G141" s="29">
        <v>130</v>
      </c>
      <c r="H141" s="28">
        <v>0</v>
      </c>
      <c r="I141" s="30">
        <f>ROUND(G141*H141,P4)</f>
        <v>0</v>
      </c>
      <c r="L141" s="31">
        <v>0</v>
      </c>
      <c r="M141" s="24">
        <f>ROUND(G141*L141,P4)</f>
        <v>0</v>
      </c>
      <c r="N141" s="25" t="s">
        <v>187</v>
      </c>
      <c r="O141" s="32">
        <f>M141*AA141</f>
        <v>0</v>
      </c>
      <c r="P141" s="1">
        <v>3</v>
      </c>
      <c r="AA141" s="1">
        <f>IF(P141=1,$O$3,IF(P141=2,$O$4,$O$5))</f>
        <v>0</v>
      </c>
    </row>
    <row r="142">
      <c r="A142" s="1" t="s">
        <v>165</v>
      </c>
      <c r="E142" s="27" t="s">
        <v>188</v>
      </c>
    </row>
    <row r="143" ht="38.25">
      <c r="A143" s="1" t="s">
        <v>167</v>
      </c>
      <c r="E143" s="33" t="s">
        <v>2829</v>
      </c>
    </row>
    <row r="144" ht="114.75">
      <c r="A144" s="1" t="s">
        <v>168</v>
      </c>
      <c r="E144" s="27" t="s">
        <v>2830</v>
      </c>
    </row>
    <row r="145">
      <c r="A145" s="1" t="s">
        <v>159</v>
      </c>
      <c r="B145" s="1">
        <v>34</v>
      </c>
      <c r="C145" s="26" t="s">
        <v>2831</v>
      </c>
      <c r="D145" t="s">
        <v>157</v>
      </c>
      <c r="E145" s="27" t="s">
        <v>2832</v>
      </c>
      <c r="F145" s="28" t="s">
        <v>196</v>
      </c>
      <c r="G145" s="29">
        <v>9</v>
      </c>
      <c r="H145" s="28">
        <v>0</v>
      </c>
      <c r="I145" s="30">
        <f>ROUND(G145*H145,P4)</f>
        <v>0</v>
      </c>
      <c r="L145" s="31">
        <v>0</v>
      </c>
      <c r="M145" s="24">
        <f>ROUND(G145*L145,P4)</f>
        <v>0</v>
      </c>
      <c r="N145" s="25" t="s">
        <v>187</v>
      </c>
      <c r="O145" s="32">
        <f>M145*AA145</f>
        <v>0</v>
      </c>
      <c r="P145" s="1">
        <v>3</v>
      </c>
      <c r="AA145" s="1">
        <f>IF(P145=1,$O$3,IF(P145=2,$O$4,$O$5))</f>
        <v>0</v>
      </c>
    </row>
    <row r="146">
      <c r="A146" s="1" t="s">
        <v>165</v>
      </c>
      <c r="E146" s="27" t="s">
        <v>188</v>
      </c>
    </row>
    <row r="147" ht="38.25">
      <c r="A147" s="1" t="s">
        <v>167</v>
      </c>
      <c r="E147" s="33" t="s">
        <v>2833</v>
      </c>
    </row>
    <row r="148" ht="102">
      <c r="A148" s="1" t="s">
        <v>168</v>
      </c>
      <c r="E148" s="27" t="s">
        <v>2834</v>
      </c>
    </row>
    <row r="149">
      <c r="A149" s="1" t="s">
        <v>159</v>
      </c>
      <c r="B149" s="1">
        <v>35</v>
      </c>
      <c r="C149" s="26" t="s">
        <v>432</v>
      </c>
      <c r="D149" t="s">
        <v>157</v>
      </c>
      <c r="E149" s="27" t="s">
        <v>433</v>
      </c>
      <c r="F149" s="28" t="s">
        <v>196</v>
      </c>
      <c r="G149" s="29">
        <v>80</v>
      </c>
      <c r="H149" s="28">
        <v>0</v>
      </c>
      <c r="I149" s="30">
        <f>ROUND(G149*H149,P4)</f>
        <v>0</v>
      </c>
      <c r="L149" s="31">
        <v>0</v>
      </c>
      <c r="M149" s="24">
        <f>ROUND(G149*L149,P4)</f>
        <v>0</v>
      </c>
      <c r="N149" s="25" t="s">
        <v>187</v>
      </c>
      <c r="O149" s="32">
        <f>M149*AA149</f>
        <v>0</v>
      </c>
      <c r="P149" s="1">
        <v>3</v>
      </c>
      <c r="AA149" s="1">
        <f>IF(P149=1,$O$3,IF(P149=2,$O$4,$O$5))</f>
        <v>0</v>
      </c>
    </row>
    <row r="150">
      <c r="A150" s="1" t="s">
        <v>165</v>
      </c>
      <c r="E150" s="27" t="s">
        <v>188</v>
      </c>
    </row>
    <row r="151">
      <c r="A151" s="1" t="s">
        <v>167</v>
      </c>
      <c r="E151" s="33" t="s">
        <v>2835</v>
      </c>
    </row>
    <row r="152" ht="76.5">
      <c r="A152" s="1" t="s">
        <v>168</v>
      </c>
      <c r="E152" s="27" t="s">
        <v>2836</v>
      </c>
    </row>
    <row r="153">
      <c r="A153" s="1" t="s">
        <v>159</v>
      </c>
      <c r="B153" s="1">
        <v>36</v>
      </c>
      <c r="C153" s="26" t="s">
        <v>2837</v>
      </c>
      <c r="D153" t="s">
        <v>157</v>
      </c>
      <c r="E153" s="27" t="s">
        <v>2838</v>
      </c>
      <c r="F153" s="28" t="s">
        <v>196</v>
      </c>
      <c r="G153" s="29">
        <v>10</v>
      </c>
      <c r="H153" s="28">
        <v>0</v>
      </c>
      <c r="I153" s="30">
        <f>ROUND(G153*H153,P4)</f>
        <v>0</v>
      </c>
      <c r="L153" s="31">
        <v>0</v>
      </c>
      <c r="M153" s="24">
        <f>ROUND(G153*L153,P4)</f>
        <v>0</v>
      </c>
      <c r="N153" s="25" t="s">
        <v>187</v>
      </c>
      <c r="O153" s="32">
        <f>M153*AA153</f>
        <v>0</v>
      </c>
      <c r="P153" s="1">
        <v>3</v>
      </c>
      <c r="AA153" s="1">
        <f>IF(P153=1,$O$3,IF(P153=2,$O$4,$O$5))</f>
        <v>0</v>
      </c>
    </row>
    <row r="154">
      <c r="A154" s="1" t="s">
        <v>165</v>
      </c>
      <c r="E154" s="27" t="s">
        <v>188</v>
      </c>
    </row>
    <row r="155">
      <c r="A155" s="1" t="s">
        <v>167</v>
      </c>
      <c r="E155" s="33" t="s">
        <v>2839</v>
      </c>
    </row>
    <row r="156" ht="102">
      <c r="A156" s="1" t="s">
        <v>168</v>
      </c>
      <c r="E156" s="27" t="s">
        <v>2840</v>
      </c>
    </row>
    <row r="157">
      <c r="A157" s="1" t="s">
        <v>159</v>
      </c>
      <c r="B157" s="1">
        <v>37</v>
      </c>
      <c r="C157" s="26" t="s">
        <v>2841</v>
      </c>
      <c r="D157" t="s">
        <v>157</v>
      </c>
      <c r="E157" s="27" t="s">
        <v>2842</v>
      </c>
      <c r="F157" s="28" t="s">
        <v>705</v>
      </c>
      <c r="G157" s="29">
        <v>1</v>
      </c>
      <c r="H157" s="28">
        <v>0</v>
      </c>
      <c r="I157" s="30">
        <f>ROUND(G157*H157,P4)</f>
        <v>0</v>
      </c>
      <c r="L157" s="31">
        <v>0</v>
      </c>
      <c r="M157" s="24">
        <f>ROUND(G157*L157,P4)</f>
        <v>0</v>
      </c>
      <c r="N157" s="25" t="s">
        <v>187</v>
      </c>
      <c r="O157" s="32">
        <f>M157*AA157</f>
        <v>0</v>
      </c>
      <c r="P157" s="1">
        <v>3</v>
      </c>
      <c r="AA157" s="1">
        <f>IF(P157=1,$O$3,IF(P157=2,$O$4,$O$5))</f>
        <v>0</v>
      </c>
    </row>
    <row r="158">
      <c r="A158" s="1" t="s">
        <v>165</v>
      </c>
      <c r="E158" s="27" t="s">
        <v>188</v>
      </c>
    </row>
    <row r="159" ht="25.5">
      <c r="A159" s="1" t="s">
        <v>167</v>
      </c>
      <c r="E159" s="33" t="s">
        <v>2843</v>
      </c>
    </row>
    <row r="160" ht="140.25">
      <c r="A160" s="1" t="s">
        <v>168</v>
      </c>
      <c r="E160" s="27" t="s">
        <v>2844</v>
      </c>
    </row>
    <row r="161" ht="25.5">
      <c r="A161" s="1" t="s">
        <v>159</v>
      </c>
      <c r="B161" s="1">
        <v>38</v>
      </c>
      <c r="C161" s="26" t="s">
        <v>2845</v>
      </c>
      <c r="D161" t="s">
        <v>157</v>
      </c>
      <c r="E161" s="27" t="s">
        <v>2846</v>
      </c>
      <c r="F161" s="28" t="s">
        <v>196</v>
      </c>
      <c r="G161" s="29">
        <v>10</v>
      </c>
      <c r="H161" s="28">
        <v>0</v>
      </c>
      <c r="I161" s="30">
        <f>ROUND(G161*H161,P4)</f>
        <v>0</v>
      </c>
      <c r="L161" s="31">
        <v>0</v>
      </c>
      <c r="M161" s="24">
        <f>ROUND(G161*L161,P4)</f>
        <v>0</v>
      </c>
      <c r="N161" s="25" t="s">
        <v>187</v>
      </c>
      <c r="O161" s="32">
        <f>M161*AA161</f>
        <v>0</v>
      </c>
      <c r="P161" s="1">
        <v>3</v>
      </c>
      <c r="AA161" s="1">
        <f>IF(P161=1,$O$3,IF(P161=2,$O$4,$O$5))</f>
        <v>0</v>
      </c>
    </row>
    <row r="162">
      <c r="A162" s="1" t="s">
        <v>165</v>
      </c>
      <c r="E162" s="27" t="s">
        <v>188</v>
      </c>
    </row>
    <row r="163">
      <c r="A163" s="1" t="s">
        <v>167</v>
      </c>
      <c r="E163" s="33" t="s">
        <v>2847</v>
      </c>
    </row>
    <row r="164" ht="89.25">
      <c r="A164" s="1" t="s">
        <v>168</v>
      </c>
      <c r="E164" s="27" t="s">
        <v>2189</v>
      </c>
    </row>
    <row r="165">
      <c r="A165" s="1" t="s">
        <v>159</v>
      </c>
      <c r="B165" s="1">
        <v>39</v>
      </c>
      <c r="C165" s="26" t="s">
        <v>2848</v>
      </c>
      <c r="D165" t="s">
        <v>157</v>
      </c>
      <c r="E165" s="27" t="s">
        <v>2849</v>
      </c>
      <c r="F165" s="28" t="s">
        <v>199</v>
      </c>
      <c r="G165" s="29">
        <v>50</v>
      </c>
      <c r="H165" s="28">
        <v>0</v>
      </c>
      <c r="I165" s="30">
        <f>ROUND(G165*H165,P4)</f>
        <v>0</v>
      </c>
      <c r="L165" s="31">
        <v>0</v>
      </c>
      <c r="M165" s="24">
        <f>ROUND(G165*L165,P4)</f>
        <v>0</v>
      </c>
      <c r="N165" s="25" t="s">
        <v>187</v>
      </c>
      <c r="O165" s="32">
        <f>M165*AA165</f>
        <v>0</v>
      </c>
      <c r="P165" s="1">
        <v>3</v>
      </c>
      <c r="AA165" s="1">
        <f>IF(P165=1,$O$3,IF(P165=2,$O$4,$O$5))</f>
        <v>0</v>
      </c>
    </row>
    <row r="166">
      <c r="A166" s="1" t="s">
        <v>165</v>
      </c>
      <c r="E166" s="27" t="s">
        <v>188</v>
      </c>
    </row>
    <row r="167">
      <c r="A167" s="1" t="s">
        <v>167</v>
      </c>
      <c r="E167" s="33" t="s">
        <v>2850</v>
      </c>
    </row>
    <row r="168" ht="76.5">
      <c r="A168" s="1" t="s">
        <v>168</v>
      </c>
      <c r="E168" s="27" t="s">
        <v>2851</v>
      </c>
    </row>
    <row r="169" ht="25.5">
      <c r="A169" s="1" t="s">
        <v>159</v>
      </c>
      <c r="B169" s="1">
        <v>40</v>
      </c>
      <c r="C169" s="26" t="s">
        <v>2852</v>
      </c>
      <c r="D169" t="s">
        <v>157</v>
      </c>
      <c r="E169" s="27" t="s">
        <v>2853</v>
      </c>
      <c r="F169" s="28" t="s">
        <v>196</v>
      </c>
      <c r="G169" s="29">
        <v>2</v>
      </c>
      <c r="H169" s="28">
        <v>0</v>
      </c>
      <c r="I169" s="30">
        <f>ROUND(G169*H169,P4)</f>
        <v>0</v>
      </c>
      <c r="L169" s="31">
        <v>0</v>
      </c>
      <c r="M169" s="24">
        <f>ROUND(G169*L169,P4)</f>
        <v>0</v>
      </c>
      <c r="N169" s="25" t="s">
        <v>187</v>
      </c>
      <c r="O169" s="32">
        <f>M169*AA169</f>
        <v>0</v>
      </c>
      <c r="P169" s="1">
        <v>3</v>
      </c>
      <c r="AA169" s="1">
        <f>IF(P169=1,$O$3,IF(P169=2,$O$4,$O$5))</f>
        <v>0</v>
      </c>
    </row>
    <row r="170">
      <c r="A170" s="1" t="s">
        <v>165</v>
      </c>
      <c r="E170" s="27" t="s">
        <v>188</v>
      </c>
    </row>
    <row r="171">
      <c r="A171" s="1" t="s">
        <v>167</v>
      </c>
      <c r="E171" s="33" t="s">
        <v>2854</v>
      </c>
    </row>
    <row r="172" ht="89.25">
      <c r="A172" s="1" t="s">
        <v>168</v>
      </c>
      <c r="E172" s="27" t="s">
        <v>2855</v>
      </c>
    </row>
    <row r="173" ht="25.5">
      <c r="A173" s="1" t="s">
        <v>159</v>
      </c>
      <c r="B173" s="1">
        <v>41</v>
      </c>
      <c r="C173" s="26" t="s">
        <v>2856</v>
      </c>
      <c r="D173" t="s">
        <v>157</v>
      </c>
      <c r="E173" s="27" t="s">
        <v>2857</v>
      </c>
      <c r="F173" s="28" t="s">
        <v>199</v>
      </c>
      <c r="G173" s="29">
        <v>160</v>
      </c>
      <c r="H173" s="28">
        <v>0</v>
      </c>
      <c r="I173" s="30">
        <f>ROUND(G173*H173,P4)</f>
        <v>0</v>
      </c>
      <c r="L173" s="31">
        <v>0</v>
      </c>
      <c r="M173" s="24">
        <f>ROUND(G173*L173,P4)</f>
        <v>0</v>
      </c>
      <c r="N173" s="25" t="s">
        <v>187</v>
      </c>
      <c r="O173" s="32">
        <f>M173*AA173</f>
        <v>0</v>
      </c>
      <c r="P173" s="1">
        <v>3</v>
      </c>
      <c r="AA173" s="1">
        <f>IF(P173=1,$O$3,IF(P173=2,$O$4,$O$5))</f>
        <v>0</v>
      </c>
    </row>
    <row r="174">
      <c r="A174" s="1" t="s">
        <v>165</v>
      </c>
      <c r="E174" s="27" t="s">
        <v>188</v>
      </c>
    </row>
    <row r="175" ht="38.25">
      <c r="A175" s="1" t="s">
        <v>167</v>
      </c>
      <c r="E175" s="33" t="s">
        <v>2858</v>
      </c>
    </row>
    <row r="176" ht="76.5">
      <c r="A176" s="1" t="s">
        <v>168</v>
      </c>
      <c r="E176" s="27" t="s">
        <v>2851</v>
      </c>
    </row>
    <row r="177" ht="25.5">
      <c r="A177" s="1" t="s">
        <v>159</v>
      </c>
      <c r="B177" s="1">
        <v>42</v>
      </c>
      <c r="C177" s="26" t="s">
        <v>2859</v>
      </c>
      <c r="D177" t="s">
        <v>157</v>
      </c>
      <c r="E177" s="27" t="s">
        <v>2860</v>
      </c>
      <c r="F177" s="28" t="s">
        <v>199</v>
      </c>
      <c r="G177" s="29">
        <v>250</v>
      </c>
      <c r="H177" s="28">
        <v>0</v>
      </c>
      <c r="I177" s="30">
        <f>ROUND(G177*H177,P4)</f>
        <v>0</v>
      </c>
      <c r="L177" s="31">
        <v>0</v>
      </c>
      <c r="M177" s="24">
        <f>ROUND(G177*L177,P4)</f>
        <v>0</v>
      </c>
      <c r="N177" s="25" t="s">
        <v>187</v>
      </c>
      <c r="O177" s="32">
        <f>M177*AA177</f>
        <v>0</v>
      </c>
      <c r="P177" s="1">
        <v>3</v>
      </c>
      <c r="AA177" s="1">
        <f>IF(P177=1,$O$3,IF(P177=2,$O$4,$O$5))</f>
        <v>0</v>
      </c>
    </row>
    <row r="178">
      <c r="A178" s="1" t="s">
        <v>165</v>
      </c>
      <c r="E178" s="27" t="s">
        <v>188</v>
      </c>
    </row>
    <row r="179">
      <c r="A179" s="1" t="s">
        <v>167</v>
      </c>
      <c r="E179" s="33" t="s">
        <v>2861</v>
      </c>
    </row>
    <row r="180" ht="76.5">
      <c r="A180" s="1" t="s">
        <v>168</v>
      </c>
      <c r="E180" s="27" t="s">
        <v>2851</v>
      </c>
    </row>
    <row r="181">
      <c r="A181" s="1" t="s">
        <v>159</v>
      </c>
      <c r="B181" s="1">
        <v>43</v>
      </c>
      <c r="C181" s="26" t="s">
        <v>794</v>
      </c>
      <c r="D181" t="s">
        <v>157</v>
      </c>
      <c r="E181" s="27" t="s">
        <v>795</v>
      </c>
      <c r="F181" s="28" t="s">
        <v>199</v>
      </c>
      <c r="G181" s="29">
        <v>140</v>
      </c>
      <c r="H181" s="28">
        <v>0</v>
      </c>
      <c r="I181" s="30">
        <f>ROUND(G181*H181,P4)</f>
        <v>0</v>
      </c>
      <c r="L181" s="31">
        <v>0</v>
      </c>
      <c r="M181" s="24">
        <f>ROUND(G181*L181,P4)</f>
        <v>0</v>
      </c>
      <c r="N181" s="25" t="s">
        <v>187</v>
      </c>
      <c r="O181" s="32">
        <f>M181*AA181</f>
        <v>0</v>
      </c>
      <c r="P181" s="1">
        <v>3</v>
      </c>
      <c r="AA181" s="1">
        <f>IF(P181=1,$O$3,IF(P181=2,$O$4,$O$5))</f>
        <v>0</v>
      </c>
    </row>
    <row r="182">
      <c r="A182" s="1" t="s">
        <v>165</v>
      </c>
      <c r="E182" s="27" t="s">
        <v>188</v>
      </c>
    </row>
    <row r="183">
      <c r="A183" s="1" t="s">
        <v>167</v>
      </c>
      <c r="E183" s="33" t="s">
        <v>2862</v>
      </c>
    </row>
    <row r="184" ht="76.5">
      <c r="A184" s="1" t="s">
        <v>168</v>
      </c>
      <c r="E184" s="27" t="s">
        <v>2851</v>
      </c>
    </row>
    <row r="185">
      <c r="A185" s="1" t="s">
        <v>159</v>
      </c>
      <c r="B185" s="1">
        <v>44</v>
      </c>
      <c r="C185" s="26" t="s">
        <v>2863</v>
      </c>
      <c r="D185" t="s">
        <v>157</v>
      </c>
      <c r="E185" s="27" t="s">
        <v>2864</v>
      </c>
      <c r="F185" s="28" t="s">
        <v>199</v>
      </c>
      <c r="G185" s="29">
        <v>105</v>
      </c>
      <c r="H185" s="28">
        <v>0</v>
      </c>
      <c r="I185" s="30">
        <f>ROUND(G185*H185,P4)</f>
        <v>0</v>
      </c>
      <c r="L185" s="31">
        <v>0</v>
      </c>
      <c r="M185" s="24">
        <f>ROUND(G185*L185,P4)</f>
        <v>0</v>
      </c>
      <c r="N185" s="25" t="s">
        <v>187</v>
      </c>
      <c r="O185" s="32">
        <f>M185*AA185</f>
        <v>0</v>
      </c>
      <c r="P185" s="1">
        <v>3</v>
      </c>
      <c r="AA185" s="1">
        <f>IF(P185=1,$O$3,IF(P185=2,$O$4,$O$5))</f>
        <v>0</v>
      </c>
    </row>
    <row r="186">
      <c r="A186" s="1" t="s">
        <v>165</v>
      </c>
      <c r="E186" s="27" t="s">
        <v>188</v>
      </c>
    </row>
    <row r="187" ht="38.25">
      <c r="A187" s="1" t="s">
        <v>167</v>
      </c>
      <c r="E187" s="33" t="s">
        <v>2865</v>
      </c>
    </row>
    <row r="188" ht="76.5">
      <c r="A188" s="1" t="s">
        <v>168</v>
      </c>
      <c r="E188" s="27" t="s">
        <v>2851</v>
      </c>
    </row>
    <row r="189">
      <c r="A189" s="1" t="s">
        <v>159</v>
      </c>
      <c r="B189" s="1">
        <v>45</v>
      </c>
      <c r="C189" s="26" t="s">
        <v>2866</v>
      </c>
      <c r="D189" t="s">
        <v>157</v>
      </c>
      <c r="E189" s="27" t="s">
        <v>2867</v>
      </c>
      <c r="F189" s="28" t="s">
        <v>199</v>
      </c>
      <c r="G189" s="29">
        <v>75</v>
      </c>
      <c r="H189" s="28">
        <v>0</v>
      </c>
      <c r="I189" s="30">
        <f>ROUND(G189*H189,P4)</f>
        <v>0</v>
      </c>
      <c r="L189" s="31">
        <v>0</v>
      </c>
      <c r="M189" s="24">
        <f>ROUND(G189*L189,P4)</f>
        <v>0</v>
      </c>
      <c r="N189" s="25" t="s">
        <v>187</v>
      </c>
      <c r="O189" s="32">
        <f>M189*AA189</f>
        <v>0</v>
      </c>
      <c r="P189" s="1">
        <v>3</v>
      </c>
      <c r="AA189" s="1">
        <f>IF(P189=1,$O$3,IF(P189=2,$O$4,$O$5))</f>
        <v>0</v>
      </c>
    </row>
    <row r="190">
      <c r="A190" s="1" t="s">
        <v>165</v>
      </c>
      <c r="E190" s="27" t="s">
        <v>188</v>
      </c>
    </row>
    <row r="191" ht="38.25">
      <c r="A191" s="1" t="s">
        <v>167</v>
      </c>
      <c r="E191" s="33" t="s">
        <v>2868</v>
      </c>
    </row>
    <row r="192" ht="76.5">
      <c r="A192" s="1" t="s">
        <v>168</v>
      </c>
      <c r="E192" s="27" t="s">
        <v>2851</v>
      </c>
    </row>
    <row r="193">
      <c r="A193" s="1" t="s">
        <v>159</v>
      </c>
      <c r="B193" s="1">
        <v>46</v>
      </c>
      <c r="C193" s="26" t="s">
        <v>2869</v>
      </c>
      <c r="D193" t="s">
        <v>157</v>
      </c>
      <c r="E193" s="27" t="s">
        <v>2870</v>
      </c>
      <c r="F193" s="28" t="s">
        <v>199</v>
      </c>
      <c r="G193" s="29">
        <v>1559</v>
      </c>
      <c r="H193" s="28">
        <v>0</v>
      </c>
      <c r="I193" s="30">
        <f>ROUND(G193*H193,P4)</f>
        <v>0</v>
      </c>
      <c r="L193" s="31">
        <v>0</v>
      </c>
      <c r="M193" s="24">
        <f>ROUND(G193*L193,P4)</f>
        <v>0</v>
      </c>
      <c r="N193" s="25" t="s">
        <v>187</v>
      </c>
      <c r="O193" s="32">
        <f>M193*AA193</f>
        <v>0</v>
      </c>
      <c r="P193" s="1">
        <v>3</v>
      </c>
      <c r="AA193" s="1">
        <f>IF(P193=1,$O$3,IF(P193=2,$O$4,$O$5))</f>
        <v>0</v>
      </c>
    </row>
    <row r="194">
      <c r="A194" s="1" t="s">
        <v>165</v>
      </c>
      <c r="E194" s="27" t="s">
        <v>188</v>
      </c>
    </row>
    <row r="195" ht="102">
      <c r="A195" s="1" t="s">
        <v>167</v>
      </c>
      <c r="E195" s="33" t="s">
        <v>2871</v>
      </c>
    </row>
    <row r="196" ht="76.5">
      <c r="A196" s="1" t="s">
        <v>168</v>
      </c>
      <c r="E196" s="27" t="s">
        <v>2851</v>
      </c>
    </row>
    <row r="197">
      <c r="A197" s="1" t="s">
        <v>159</v>
      </c>
      <c r="B197" s="1">
        <v>47</v>
      </c>
      <c r="C197" s="26" t="s">
        <v>2872</v>
      </c>
      <c r="D197" t="s">
        <v>157</v>
      </c>
      <c r="E197" s="27" t="s">
        <v>2873</v>
      </c>
      <c r="F197" s="28" t="s">
        <v>199</v>
      </c>
      <c r="G197" s="29">
        <v>230</v>
      </c>
      <c r="H197" s="28">
        <v>0</v>
      </c>
      <c r="I197" s="30">
        <f>ROUND(G197*H197,P4)</f>
        <v>0</v>
      </c>
      <c r="L197" s="31">
        <v>0</v>
      </c>
      <c r="M197" s="24">
        <f>ROUND(G197*L197,P4)</f>
        <v>0</v>
      </c>
      <c r="N197" s="25" t="s">
        <v>187</v>
      </c>
      <c r="O197" s="32">
        <f>M197*AA197</f>
        <v>0</v>
      </c>
      <c r="P197" s="1">
        <v>3</v>
      </c>
      <c r="AA197" s="1">
        <f>IF(P197=1,$O$3,IF(P197=2,$O$4,$O$5))</f>
        <v>0</v>
      </c>
    </row>
    <row r="198">
      <c r="A198" s="1" t="s">
        <v>165</v>
      </c>
      <c r="E198" s="27" t="s">
        <v>188</v>
      </c>
    </row>
    <row r="199">
      <c r="A199" s="1" t="s">
        <v>167</v>
      </c>
      <c r="E199" s="33" t="s">
        <v>2874</v>
      </c>
    </row>
    <row r="200" ht="76.5">
      <c r="A200" s="1" t="s">
        <v>168</v>
      </c>
      <c r="E200" s="27" t="s">
        <v>2851</v>
      </c>
    </row>
    <row r="201">
      <c r="A201" s="1" t="s">
        <v>159</v>
      </c>
      <c r="B201" s="1">
        <v>48</v>
      </c>
      <c r="C201" s="26" t="s">
        <v>2875</v>
      </c>
      <c r="D201" t="s">
        <v>157</v>
      </c>
      <c r="E201" s="27" t="s">
        <v>2876</v>
      </c>
      <c r="F201" s="28" t="s">
        <v>199</v>
      </c>
      <c r="G201" s="29">
        <v>10</v>
      </c>
      <c r="H201" s="28">
        <v>0</v>
      </c>
      <c r="I201" s="30">
        <f>ROUND(G201*H201,P4)</f>
        <v>0</v>
      </c>
      <c r="L201" s="31">
        <v>0</v>
      </c>
      <c r="M201" s="24">
        <f>ROUND(G201*L201,P4)</f>
        <v>0</v>
      </c>
      <c r="N201" s="25" t="s">
        <v>187</v>
      </c>
      <c r="O201" s="32">
        <f>M201*AA201</f>
        <v>0</v>
      </c>
      <c r="P201" s="1">
        <v>3</v>
      </c>
      <c r="AA201" s="1">
        <f>IF(P201=1,$O$3,IF(P201=2,$O$4,$O$5))</f>
        <v>0</v>
      </c>
    </row>
    <row r="202">
      <c r="A202" s="1" t="s">
        <v>165</v>
      </c>
      <c r="E202" s="27" t="s">
        <v>188</v>
      </c>
    </row>
    <row r="203">
      <c r="A203" s="1" t="s">
        <v>167</v>
      </c>
      <c r="E203" s="33" t="s">
        <v>2877</v>
      </c>
    </row>
    <row r="204" ht="76.5">
      <c r="A204" s="1" t="s">
        <v>168</v>
      </c>
      <c r="E204" s="27" t="s">
        <v>2851</v>
      </c>
    </row>
    <row r="205">
      <c r="A205" s="1" t="s">
        <v>159</v>
      </c>
      <c r="B205" s="1">
        <v>49</v>
      </c>
      <c r="C205" s="26" t="s">
        <v>2878</v>
      </c>
      <c r="D205" t="s">
        <v>157</v>
      </c>
      <c r="E205" s="27" t="s">
        <v>2879</v>
      </c>
      <c r="F205" s="28" t="s">
        <v>199</v>
      </c>
      <c r="G205" s="29">
        <v>358</v>
      </c>
      <c r="H205" s="28">
        <v>0</v>
      </c>
      <c r="I205" s="30">
        <f>ROUND(G205*H205,P4)</f>
        <v>0</v>
      </c>
      <c r="L205" s="31">
        <v>0</v>
      </c>
      <c r="M205" s="24">
        <f>ROUND(G205*L205,P4)</f>
        <v>0</v>
      </c>
      <c r="N205" s="25" t="s">
        <v>187</v>
      </c>
      <c r="O205" s="32">
        <f>M205*AA205</f>
        <v>0</v>
      </c>
      <c r="P205" s="1">
        <v>3</v>
      </c>
      <c r="AA205" s="1">
        <f>IF(P205=1,$O$3,IF(P205=2,$O$4,$O$5))</f>
        <v>0</v>
      </c>
    </row>
    <row r="206">
      <c r="A206" s="1" t="s">
        <v>165</v>
      </c>
      <c r="E206" s="27" t="s">
        <v>188</v>
      </c>
    </row>
    <row r="207">
      <c r="A207" s="1" t="s">
        <v>167</v>
      </c>
      <c r="E207" s="33" t="s">
        <v>2880</v>
      </c>
    </row>
    <row r="208" ht="76.5">
      <c r="A208" s="1" t="s">
        <v>168</v>
      </c>
      <c r="E208" s="27" t="s">
        <v>2851</v>
      </c>
    </row>
    <row r="209">
      <c r="A209" s="1" t="s">
        <v>159</v>
      </c>
      <c r="B209" s="1">
        <v>50</v>
      </c>
      <c r="C209" s="26" t="s">
        <v>2881</v>
      </c>
      <c r="D209" t="s">
        <v>157</v>
      </c>
      <c r="E209" s="27" t="s">
        <v>2882</v>
      </c>
      <c r="F209" s="28" t="s">
        <v>199</v>
      </c>
      <c r="G209" s="29">
        <v>3852</v>
      </c>
      <c r="H209" s="28">
        <v>0</v>
      </c>
      <c r="I209" s="30">
        <f>ROUND(G209*H209,P4)</f>
        <v>0</v>
      </c>
      <c r="L209" s="31">
        <v>0</v>
      </c>
      <c r="M209" s="24">
        <f>ROUND(G209*L209,P4)</f>
        <v>0</v>
      </c>
      <c r="N209" s="25" t="s">
        <v>187</v>
      </c>
      <c r="O209" s="32">
        <f>M209*AA209</f>
        <v>0</v>
      </c>
      <c r="P209" s="1">
        <v>3</v>
      </c>
      <c r="AA209" s="1">
        <f>IF(P209=1,$O$3,IF(P209=2,$O$4,$O$5))</f>
        <v>0</v>
      </c>
    </row>
    <row r="210">
      <c r="A210" s="1" t="s">
        <v>165</v>
      </c>
      <c r="E210" s="27" t="s">
        <v>188</v>
      </c>
    </row>
    <row r="211" ht="38.25">
      <c r="A211" s="1" t="s">
        <v>167</v>
      </c>
      <c r="E211" s="33" t="s">
        <v>2883</v>
      </c>
    </row>
    <row r="212" ht="76.5">
      <c r="A212" s="1" t="s">
        <v>168</v>
      </c>
      <c r="E212" s="27" t="s">
        <v>2851</v>
      </c>
    </row>
    <row r="213">
      <c r="A213" s="1" t="s">
        <v>159</v>
      </c>
      <c r="B213" s="1">
        <v>51</v>
      </c>
      <c r="C213" s="26" t="s">
        <v>2884</v>
      </c>
      <c r="D213" t="s">
        <v>157</v>
      </c>
      <c r="E213" s="27" t="s">
        <v>2885</v>
      </c>
      <c r="F213" s="28" t="s">
        <v>199</v>
      </c>
      <c r="G213" s="29">
        <v>35</v>
      </c>
      <c r="H213" s="28">
        <v>0</v>
      </c>
      <c r="I213" s="30">
        <f>ROUND(G213*H213,P4)</f>
        <v>0</v>
      </c>
      <c r="L213" s="31">
        <v>0</v>
      </c>
      <c r="M213" s="24">
        <f>ROUND(G213*L213,P4)</f>
        <v>0</v>
      </c>
      <c r="N213" s="25" t="s">
        <v>187</v>
      </c>
      <c r="O213" s="32">
        <f>M213*AA213</f>
        <v>0</v>
      </c>
      <c r="P213" s="1">
        <v>3</v>
      </c>
      <c r="AA213" s="1">
        <f>IF(P213=1,$O$3,IF(P213=2,$O$4,$O$5))</f>
        <v>0</v>
      </c>
    </row>
    <row r="214">
      <c r="A214" s="1" t="s">
        <v>165</v>
      </c>
      <c r="E214" s="27" t="s">
        <v>188</v>
      </c>
    </row>
    <row r="215">
      <c r="A215" s="1" t="s">
        <v>167</v>
      </c>
      <c r="E215" s="33" t="s">
        <v>2886</v>
      </c>
    </row>
    <row r="216" ht="76.5">
      <c r="A216" s="1" t="s">
        <v>168</v>
      </c>
      <c r="E216" s="27" t="s">
        <v>2851</v>
      </c>
    </row>
    <row r="217">
      <c r="A217" s="1" t="s">
        <v>159</v>
      </c>
      <c r="B217" s="1">
        <v>52</v>
      </c>
      <c r="C217" s="26" t="s">
        <v>2887</v>
      </c>
      <c r="D217" t="s">
        <v>157</v>
      </c>
      <c r="E217" s="27" t="s">
        <v>2888</v>
      </c>
      <c r="F217" s="28" t="s">
        <v>199</v>
      </c>
      <c r="G217" s="29">
        <v>35</v>
      </c>
      <c r="H217" s="28">
        <v>0</v>
      </c>
      <c r="I217" s="30">
        <f>ROUND(G217*H217,P4)</f>
        <v>0</v>
      </c>
      <c r="L217" s="31">
        <v>0</v>
      </c>
      <c r="M217" s="24">
        <f>ROUND(G217*L217,P4)</f>
        <v>0</v>
      </c>
      <c r="N217" s="25" t="s">
        <v>187</v>
      </c>
      <c r="O217" s="32">
        <f>M217*AA217</f>
        <v>0</v>
      </c>
      <c r="P217" s="1">
        <v>3</v>
      </c>
      <c r="AA217" s="1">
        <f>IF(P217=1,$O$3,IF(P217=2,$O$4,$O$5))</f>
        <v>0</v>
      </c>
    </row>
    <row r="218">
      <c r="A218" s="1" t="s">
        <v>165</v>
      </c>
      <c r="E218" s="27" t="s">
        <v>188</v>
      </c>
    </row>
    <row r="219">
      <c r="A219" s="1" t="s">
        <v>167</v>
      </c>
      <c r="E219" s="33" t="s">
        <v>2889</v>
      </c>
    </row>
    <row r="220" ht="76.5">
      <c r="A220" s="1" t="s">
        <v>168</v>
      </c>
      <c r="E220" s="27" t="s">
        <v>2851</v>
      </c>
    </row>
    <row r="221">
      <c r="A221" s="1" t="s">
        <v>159</v>
      </c>
      <c r="B221" s="1">
        <v>53</v>
      </c>
      <c r="C221" s="26" t="s">
        <v>2890</v>
      </c>
      <c r="D221" t="s">
        <v>157</v>
      </c>
      <c r="E221" s="27" t="s">
        <v>2891</v>
      </c>
      <c r="F221" s="28" t="s">
        <v>199</v>
      </c>
      <c r="G221" s="29">
        <v>175</v>
      </c>
      <c r="H221" s="28">
        <v>0</v>
      </c>
      <c r="I221" s="30">
        <f>ROUND(G221*H221,P4)</f>
        <v>0</v>
      </c>
      <c r="L221" s="31">
        <v>0</v>
      </c>
      <c r="M221" s="24">
        <f>ROUND(G221*L221,P4)</f>
        <v>0</v>
      </c>
      <c r="N221" s="25" t="s">
        <v>187</v>
      </c>
      <c r="O221" s="32">
        <f>M221*AA221</f>
        <v>0</v>
      </c>
      <c r="P221" s="1">
        <v>3</v>
      </c>
      <c r="AA221" s="1">
        <f>IF(P221=1,$O$3,IF(P221=2,$O$4,$O$5))</f>
        <v>0</v>
      </c>
    </row>
    <row r="222">
      <c r="A222" s="1" t="s">
        <v>165</v>
      </c>
      <c r="E222" s="27" t="s">
        <v>188</v>
      </c>
    </row>
    <row r="223" ht="38.25">
      <c r="A223" s="1" t="s">
        <v>167</v>
      </c>
      <c r="E223" s="33" t="s">
        <v>2892</v>
      </c>
    </row>
    <row r="224" ht="38.25">
      <c r="A224" s="1" t="s">
        <v>168</v>
      </c>
      <c r="E224" s="27" t="s">
        <v>2893</v>
      </c>
    </row>
    <row r="225">
      <c r="A225" s="1" t="s">
        <v>159</v>
      </c>
      <c r="B225" s="1">
        <v>54</v>
      </c>
      <c r="C225" s="26" t="s">
        <v>2894</v>
      </c>
      <c r="D225" t="s">
        <v>157</v>
      </c>
      <c r="E225" s="27" t="s">
        <v>2895</v>
      </c>
      <c r="F225" s="28" t="s">
        <v>199</v>
      </c>
      <c r="G225" s="29">
        <v>10</v>
      </c>
      <c r="H225" s="28">
        <v>0</v>
      </c>
      <c r="I225" s="30">
        <f>ROUND(G225*H225,P4)</f>
        <v>0</v>
      </c>
      <c r="L225" s="31">
        <v>0</v>
      </c>
      <c r="M225" s="24">
        <f>ROUND(G225*L225,P4)</f>
        <v>0</v>
      </c>
      <c r="N225" s="25" t="s">
        <v>187</v>
      </c>
      <c r="O225" s="32">
        <f>M225*AA225</f>
        <v>0</v>
      </c>
      <c r="P225" s="1">
        <v>3</v>
      </c>
      <c r="AA225" s="1">
        <f>IF(P225=1,$O$3,IF(P225=2,$O$4,$O$5))</f>
        <v>0</v>
      </c>
    </row>
    <row r="226">
      <c r="A226" s="1" t="s">
        <v>165</v>
      </c>
      <c r="E226" s="27" t="s">
        <v>188</v>
      </c>
    </row>
    <row r="227">
      <c r="A227" s="1" t="s">
        <v>167</v>
      </c>
      <c r="E227" s="33" t="s">
        <v>2896</v>
      </c>
    </row>
    <row r="228" ht="38.25">
      <c r="A228" s="1" t="s">
        <v>168</v>
      </c>
      <c r="E228" s="27" t="s">
        <v>2897</v>
      </c>
    </row>
    <row r="229" ht="25.5">
      <c r="A229" s="1" t="s">
        <v>159</v>
      </c>
      <c r="B229" s="1">
        <v>55</v>
      </c>
      <c r="C229" s="26" t="s">
        <v>2898</v>
      </c>
      <c r="D229" t="s">
        <v>157</v>
      </c>
      <c r="E229" s="27" t="s">
        <v>2899</v>
      </c>
      <c r="F229" s="28" t="s">
        <v>196</v>
      </c>
      <c r="G229" s="29">
        <v>10</v>
      </c>
      <c r="H229" s="28">
        <v>0</v>
      </c>
      <c r="I229" s="30">
        <f>ROUND(G229*H229,P4)</f>
        <v>0</v>
      </c>
      <c r="L229" s="31">
        <v>0</v>
      </c>
      <c r="M229" s="24">
        <f>ROUND(G229*L229,P4)</f>
        <v>0</v>
      </c>
      <c r="N229" s="25" t="s">
        <v>187</v>
      </c>
      <c r="O229" s="32">
        <f>M229*AA229</f>
        <v>0</v>
      </c>
      <c r="P229" s="1">
        <v>3</v>
      </c>
      <c r="AA229" s="1">
        <f>IF(P229=1,$O$3,IF(P229=2,$O$4,$O$5))</f>
        <v>0</v>
      </c>
    </row>
    <row r="230">
      <c r="A230" s="1" t="s">
        <v>165</v>
      </c>
      <c r="E230" s="27" t="s">
        <v>188</v>
      </c>
    </row>
    <row r="231" ht="51">
      <c r="A231" s="1" t="s">
        <v>167</v>
      </c>
      <c r="E231" s="33" t="s">
        <v>2900</v>
      </c>
    </row>
    <row r="232" ht="51">
      <c r="A232" s="1" t="s">
        <v>168</v>
      </c>
      <c r="E232" s="27" t="s">
        <v>2901</v>
      </c>
    </row>
    <row r="233" ht="25.5">
      <c r="A233" s="1" t="s">
        <v>159</v>
      </c>
      <c r="B233" s="1">
        <v>56</v>
      </c>
      <c r="C233" s="26" t="s">
        <v>2902</v>
      </c>
      <c r="D233" t="s">
        <v>157</v>
      </c>
      <c r="E233" s="27" t="s">
        <v>2903</v>
      </c>
      <c r="F233" s="28" t="s">
        <v>196</v>
      </c>
      <c r="G233" s="29">
        <v>24</v>
      </c>
      <c r="H233" s="28">
        <v>0</v>
      </c>
      <c r="I233" s="30">
        <f>ROUND(G233*H233,P4)</f>
        <v>0</v>
      </c>
      <c r="L233" s="31">
        <v>0</v>
      </c>
      <c r="M233" s="24">
        <f>ROUND(G233*L233,P4)</f>
        <v>0</v>
      </c>
      <c r="N233" s="25" t="s">
        <v>187</v>
      </c>
      <c r="O233" s="32">
        <f>M233*AA233</f>
        <v>0</v>
      </c>
      <c r="P233" s="1">
        <v>3</v>
      </c>
      <c r="AA233" s="1">
        <f>IF(P233=1,$O$3,IF(P233=2,$O$4,$O$5))</f>
        <v>0</v>
      </c>
    </row>
    <row r="234">
      <c r="A234" s="1" t="s">
        <v>165</v>
      </c>
      <c r="E234" s="27" t="s">
        <v>188</v>
      </c>
    </row>
    <row r="235" ht="38.25">
      <c r="A235" s="1" t="s">
        <v>167</v>
      </c>
      <c r="E235" s="33" t="s">
        <v>2904</v>
      </c>
    </row>
    <row r="236" ht="89.25">
      <c r="A236" s="1" t="s">
        <v>168</v>
      </c>
      <c r="E236" s="27" t="s">
        <v>2855</v>
      </c>
    </row>
    <row r="237" ht="25.5">
      <c r="A237" s="1" t="s">
        <v>159</v>
      </c>
      <c r="B237" s="1">
        <v>57</v>
      </c>
      <c r="C237" s="26" t="s">
        <v>2905</v>
      </c>
      <c r="D237" t="s">
        <v>157</v>
      </c>
      <c r="E237" s="27" t="s">
        <v>2906</v>
      </c>
      <c r="F237" s="28" t="s">
        <v>196</v>
      </c>
      <c r="G237" s="29">
        <v>6</v>
      </c>
      <c r="H237" s="28">
        <v>0</v>
      </c>
      <c r="I237" s="30">
        <f>ROUND(G237*H237,P4)</f>
        <v>0</v>
      </c>
      <c r="L237" s="31">
        <v>0</v>
      </c>
      <c r="M237" s="24">
        <f>ROUND(G237*L237,P4)</f>
        <v>0</v>
      </c>
      <c r="N237" s="25" t="s">
        <v>187</v>
      </c>
      <c r="O237" s="32">
        <f>M237*AA237</f>
        <v>0</v>
      </c>
      <c r="P237" s="1">
        <v>3</v>
      </c>
      <c r="AA237" s="1">
        <f>IF(P237=1,$O$3,IF(P237=2,$O$4,$O$5))</f>
        <v>0</v>
      </c>
    </row>
    <row r="238">
      <c r="A238" s="1" t="s">
        <v>165</v>
      </c>
      <c r="E238" s="27" t="s">
        <v>188</v>
      </c>
    </row>
    <row r="239">
      <c r="A239" s="1" t="s">
        <v>167</v>
      </c>
      <c r="E239" s="33" t="s">
        <v>2907</v>
      </c>
    </row>
    <row r="240" ht="89.25">
      <c r="A240" s="1" t="s">
        <v>168</v>
      </c>
      <c r="E240" s="27" t="s">
        <v>2855</v>
      </c>
    </row>
    <row r="241" ht="25.5">
      <c r="A241" s="1" t="s">
        <v>159</v>
      </c>
      <c r="B241" s="1">
        <v>58</v>
      </c>
      <c r="C241" s="26" t="s">
        <v>798</v>
      </c>
      <c r="D241" t="s">
        <v>157</v>
      </c>
      <c r="E241" s="27" t="s">
        <v>799</v>
      </c>
      <c r="F241" s="28" t="s">
        <v>196</v>
      </c>
      <c r="G241" s="29">
        <v>14</v>
      </c>
      <c r="H241" s="28">
        <v>0</v>
      </c>
      <c r="I241" s="30">
        <f>ROUND(G241*H241,P4)</f>
        <v>0</v>
      </c>
      <c r="L241" s="31">
        <v>0</v>
      </c>
      <c r="M241" s="24">
        <f>ROUND(G241*L241,P4)</f>
        <v>0</v>
      </c>
      <c r="N241" s="25" t="s">
        <v>187</v>
      </c>
      <c r="O241" s="32">
        <f>M241*AA241</f>
        <v>0</v>
      </c>
      <c r="P241" s="1">
        <v>3</v>
      </c>
      <c r="AA241" s="1">
        <f>IF(P241=1,$O$3,IF(P241=2,$O$4,$O$5))</f>
        <v>0</v>
      </c>
    </row>
    <row r="242">
      <c r="A242" s="1" t="s">
        <v>165</v>
      </c>
      <c r="E242" s="27" t="s">
        <v>188</v>
      </c>
    </row>
    <row r="243" ht="51">
      <c r="A243" s="1" t="s">
        <v>167</v>
      </c>
      <c r="E243" s="33" t="s">
        <v>2908</v>
      </c>
    </row>
    <row r="244" ht="89.25">
      <c r="A244" s="1" t="s">
        <v>168</v>
      </c>
      <c r="E244" s="27" t="s">
        <v>2855</v>
      </c>
    </row>
    <row r="245" ht="25.5">
      <c r="A245" s="1" t="s">
        <v>159</v>
      </c>
      <c r="B245" s="1">
        <v>59</v>
      </c>
      <c r="C245" s="26" t="s">
        <v>2909</v>
      </c>
      <c r="D245" t="s">
        <v>157</v>
      </c>
      <c r="E245" s="27" t="s">
        <v>2910</v>
      </c>
      <c r="F245" s="28" t="s">
        <v>196</v>
      </c>
      <c r="G245" s="29">
        <v>36</v>
      </c>
      <c r="H245" s="28">
        <v>0</v>
      </c>
      <c r="I245" s="30">
        <f>ROUND(G245*H245,P4)</f>
        <v>0</v>
      </c>
      <c r="L245" s="31">
        <v>0</v>
      </c>
      <c r="M245" s="24">
        <f>ROUND(G245*L245,P4)</f>
        <v>0</v>
      </c>
      <c r="N245" s="25" t="s">
        <v>187</v>
      </c>
      <c r="O245" s="32">
        <f>M245*AA245</f>
        <v>0</v>
      </c>
      <c r="P245" s="1">
        <v>3</v>
      </c>
      <c r="AA245" s="1">
        <f>IF(P245=1,$O$3,IF(P245=2,$O$4,$O$5))</f>
        <v>0</v>
      </c>
    </row>
    <row r="246">
      <c r="A246" s="1" t="s">
        <v>165</v>
      </c>
      <c r="E246" s="27" t="s">
        <v>188</v>
      </c>
    </row>
    <row r="247" ht="114.75">
      <c r="A247" s="1" t="s">
        <v>167</v>
      </c>
      <c r="E247" s="33" t="s">
        <v>2911</v>
      </c>
    </row>
    <row r="248" ht="89.25">
      <c r="A248" s="1" t="s">
        <v>168</v>
      </c>
      <c r="E248" s="27" t="s">
        <v>2855</v>
      </c>
    </row>
    <row r="249" ht="25.5">
      <c r="A249" s="1" t="s">
        <v>159</v>
      </c>
      <c r="B249" s="1">
        <v>60</v>
      </c>
      <c r="C249" s="26" t="s">
        <v>2912</v>
      </c>
      <c r="D249" t="s">
        <v>157</v>
      </c>
      <c r="E249" s="27" t="s">
        <v>2913</v>
      </c>
      <c r="F249" s="28" t="s">
        <v>196</v>
      </c>
      <c r="G249" s="29">
        <v>16</v>
      </c>
      <c r="H249" s="28">
        <v>0</v>
      </c>
      <c r="I249" s="30">
        <f>ROUND(G249*H249,P4)</f>
        <v>0</v>
      </c>
      <c r="L249" s="31">
        <v>0</v>
      </c>
      <c r="M249" s="24">
        <f>ROUND(G249*L249,P4)</f>
        <v>0</v>
      </c>
      <c r="N249" s="25" t="s">
        <v>187</v>
      </c>
      <c r="O249" s="32">
        <f>M249*AA249</f>
        <v>0</v>
      </c>
      <c r="P249" s="1">
        <v>3</v>
      </c>
      <c r="AA249" s="1">
        <f>IF(P249=1,$O$3,IF(P249=2,$O$4,$O$5))</f>
        <v>0</v>
      </c>
    </row>
    <row r="250">
      <c r="A250" s="1" t="s">
        <v>165</v>
      </c>
      <c r="E250" s="27" t="s">
        <v>188</v>
      </c>
    </row>
    <row r="251" ht="38.25">
      <c r="A251" s="1" t="s">
        <v>167</v>
      </c>
      <c r="E251" s="33" t="s">
        <v>2914</v>
      </c>
    </row>
    <row r="252" ht="89.25">
      <c r="A252" s="1" t="s">
        <v>168</v>
      </c>
      <c r="E252" s="27" t="s">
        <v>2855</v>
      </c>
    </row>
    <row r="253" ht="25.5">
      <c r="A253" s="1" t="s">
        <v>159</v>
      </c>
      <c r="B253" s="1">
        <v>61</v>
      </c>
      <c r="C253" s="26" t="s">
        <v>2915</v>
      </c>
      <c r="D253" t="s">
        <v>157</v>
      </c>
      <c r="E253" s="27" t="s">
        <v>2916</v>
      </c>
      <c r="F253" s="28" t="s">
        <v>196</v>
      </c>
      <c r="G253" s="29">
        <v>12</v>
      </c>
      <c r="H253" s="28">
        <v>0</v>
      </c>
      <c r="I253" s="30">
        <f>ROUND(G253*H253,P4)</f>
        <v>0</v>
      </c>
      <c r="L253" s="31">
        <v>0</v>
      </c>
      <c r="M253" s="24">
        <f>ROUND(G253*L253,P4)</f>
        <v>0</v>
      </c>
      <c r="N253" s="25" t="s">
        <v>187</v>
      </c>
      <c r="O253" s="32">
        <f>M253*AA253</f>
        <v>0</v>
      </c>
      <c r="P253" s="1">
        <v>3</v>
      </c>
      <c r="AA253" s="1">
        <f>IF(P253=1,$O$3,IF(P253=2,$O$4,$O$5))</f>
        <v>0</v>
      </c>
    </row>
    <row r="254">
      <c r="A254" s="1" t="s">
        <v>165</v>
      </c>
      <c r="E254" s="27" t="s">
        <v>188</v>
      </c>
    </row>
    <row r="255" ht="51">
      <c r="A255" s="1" t="s">
        <v>167</v>
      </c>
      <c r="E255" s="33" t="s">
        <v>2917</v>
      </c>
    </row>
    <row r="256" ht="89.25">
      <c r="A256" s="1" t="s">
        <v>168</v>
      </c>
      <c r="E256" s="27" t="s">
        <v>2855</v>
      </c>
    </row>
    <row r="257" ht="25.5">
      <c r="A257" s="1" t="s">
        <v>159</v>
      </c>
      <c r="B257" s="1">
        <v>62</v>
      </c>
      <c r="C257" s="26" t="s">
        <v>2918</v>
      </c>
      <c r="D257" t="s">
        <v>157</v>
      </c>
      <c r="E257" s="27" t="s">
        <v>2919</v>
      </c>
      <c r="F257" s="28" t="s">
        <v>196</v>
      </c>
      <c r="G257" s="29">
        <v>2</v>
      </c>
      <c r="H257" s="28">
        <v>0</v>
      </c>
      <c r="I257" s="30">
        <f>ROUND(G257*H257,P4)</f>
        <v>0</v>
      </c>
      <c r="L257" s="31">
        <v>0</v>
      </c>
      <c r="M257" s="24">
        <f>ROUND(G257*L257,P4)</f>
        <v>0</v>
      </c>
      <c r="N257" s="25" t="s">
        <v>187</v>
      </c>
      <c r="O257" s="32">
        <f>M257*AA257</f>
        <v>0</v>
      </c>
      <c r="P257" s="1">
        <v>3</v>
      </c>
      <c r="AA257" s="1">
        <f>IF(P257=1,$O$3,IF(P257=2,$O$4,$O$5))</f>
        <v>0</v>
      </c>
    </row>
    <row r="258">
      <c r="A258" s="1" t="s">
        <v>165</v>
      </c>
      <c r="E258" s="27" t="s">
        <v>188</v>
      </c>
    </row>
    <row r="259">
      <c r="A259" s="1" t="s">
        <v>167</v>
      </c>
      <c r="E259" s="33" t="s">
        <v>2920</v>
      </c>
    </row>
    <row r="260" ht="89.25">
      <c r="A260" s="1" t="s">
        <v>168</v>
      </c>
      <c r="E260" s="27" t="s">
        <v>2855</v>
      </c>
    </row>
    <row r="261" ht="25.5">
      <c r="A261" s="1" t="s">
        <v>159</v>
      </c>
      <c r="B261" s="1">
        <v>63</v>
      </c>
      <c r="C261" s="26" t="s">
        <v>2921</v>
      </c>
      <c r="D261" t="s">
        <v>157</v>
      </c>
      <c r="E261" s="27" t="s">
        <v>2922</v>
      </c>
      <c r="F261" s="28" t="s">
        <v>196</v>
      </c>
      <c r="G261" s="29">
        <v>4</v>
      </c>
      <c r="H261" s="28">
        <v>0</v>
      </c>
      <c r="I261" s="30">
        <f>ROUND(G261*H261,P4)</f>
        <v>0</v>
      </c>
      <c r="L261" s="31">
        <v>0</v>
      </c>
      <c r="M261" s="24">
        <f>ROUND(G261*L261,P4)</f>
        <v>0</v>
      </c>
      <c r="N261" s="25" t="s">
        <v>187</v>
      </c>
      <c r="O261" s="32">
        <f>M261*AA261</f>
        <v>0</v>
      </c>
      <c r="P261" s="1">
        <v>3</v>
      </c>
      <c r="AA261" s="1">
        <f>IF(P261=1,$O$3,IF(P261=2,$O$4,$O$5))</f>
        <v>0</v>
      </c>
    </row>
    <row r="262">
      <c r="A262" s="1" t="s">
        <v>165</v>
      </c>
      <c r="E262" s="27" t="s">
        <v>188</v>
      </c>
    </row>
    <row r="263">
      <c r="A263" s="1" t="s">
        <v>167</v>
      </c>
      <c r="E263" s="33" t="s">
        <v>2923</v>
      </c>
    </row>
    <row r="264" ht="89.25">
      <c r="A264" s="1" t="s">
        <v>168</v>
      </c>
      <c r="E264" s="27" t="s">
        <v>2855</v>
      </c>
    </row>
    <row r="265">
      <c r="A265" s="1" t="s">
        <v>159</v>
      </c>
      <c r="B265" s="1">
        <v>64</v>
      </c>
      <c r="C265" s="26" t="s">
        <v>214</v>
      </c>
      <c r="D265" t="s">
        <v>157</v>
      </c>
      <c r="E265" s="27" t="s">
        <v>215</v>
      </c>
      <c r="F265" s="28" t="s">
        <v>199</v>
      </c>
      <c r="G265" s="29">
        <v>878</v>
      </c>
      <c r="H265" s="28">
        <v>0</v>
      </c>
      <c r="I265" s="30">
        <f>ROUND(G265*H265,P4)</f>
        <v>0</v>
      </c>
      <c r="L265" s="31">
        <v>0</v>
      </c>
      <c r="M265" s="24">
        <f>ROUND(G265*L265,P4)</f>
        <v>0</v>
      </c>
      <c r="N265" s="25" t="s">
        <v>187</v>
      </c>
      <c r="O265" s="32">
        <f>M265*AA265</f>
        <v>0</v>
      </c>
      <c r="P265" s="1">
        <v>3</v>
      </c>
      <c r="AA265" s="1">
        <f>IF(P265=1,$O$3,IF(P265=2,$O$4,$O$5))</f>
        <v>0</v>
      </c>
    </row>
    <row r="266">
      <c r="A266" s="1" t="s">
        <v>165</v>
      </c>
      <c r="E266" s="27" t="s">
        <v>188</v>
      </c>
    </row>
    <row r="267" ht="204">
      <c r="A267" s="1" t="s">
        <v>167</v>
      </c>
      <c r="E267" s="33" t="s">
        <v>2924</v>
      </c>
    </row>
    <row r="268" ht="76.5">
      <c r="A268" s="1" t="s">
        <v>168</v>
      </c>
      <c r="E268" s="27" t="s">
        <v>2925</v>
      </c>
    </row>
    <row r="269">
      <c r="A269" s="1" t="s">
        <v>159</v>
      </c>
      <c r="B269" s="1">
        <v>65</v>
      </c>
      <c r="C269" s="26" t="s">
        <v>216</v>
      </c>
      <c r="D269" t="s">
        <v>157</v>
      </c>
      <c r="E269" s="27" t="s">
        <v>217</v>
      </c>
      <c r="F269" s="28" t="s">
        <v>196</v>
      </c>
      <c r="G269" s="29">
        <v>120</v>
      </c>
      <c r="H269" s="28">
        <v>0</v>
      </c>
      <c r="I269" s="30">
        <f>ROUND(G269*H269,P4)</f>
        <v>0</v>
      </c>
      <c r="L269" s="31">
        <v>0</v>
      </c>
      <c r="M269" s="24">
        <f>ROUND(G269*L269,P4)</f>
        <v>0</v>
      </c>
      <c r="N269" s="25" t="s">
        <v>187</v>
      </c>
      <c r="O269" s="32">
        <f>M269*AA269</f>
        <v>0</v>
      </c>
      <c r="P269" s="1">
        <v>3</v>
      </c>
      <c r="AA269" s="1">
        <f>IF(P269=1,$O$3,IF(P269=2,$O$4,$O$5))</f>
        <v>0</v>
      </c>
    </row>
    <row r="270">
      <c r="A270" s="1" t="s">
        <v>165</v>
      </c>
      <c r="E270" s="27" t="s">
        <v>188</v>
      </c>
    </row>
    <row r="271">
      <c r="A271" s="1" t="s">
        <v>167</v>
      </c>
      <c r="E271" s="33" t="s">
        <v>2926</v>
      </c>
    </row>
    <row r="272" ht="89.25">
      <c r="A272" s="1" t="s">
        <v>168</v>
      </c>
      <c r="E272" s="27" t="s">
        <v>2927</v>
      </c>
    </row>
    <row r="273">
      <c r="A273" s="1" t="s">
        <v>159</v>
      </c>
      <c r="B273" s="1">
        <v>66</v>
      </c>
      <c r="C273" s="26" t="s">
        <v>2928</v>
      </c>
      <c r="D273" t="s">
        <v>157</v>
      </c>
      <c r="E273" s="27" t="s">
        <v>2929</v>
      </c>
      <c r="F273" s="28" t="s">
        <v>196</v>
      </c>
      <c r="G273" s="29">
        <v>40</v>
      </c>
      <c r="H273" s="28">
        <v>0</v>
      </c>
      <c r="I273" s="30">
        <f>ROUND(G273*H273,P4)</f>
        <v>0</v>
      </c>
      <c r="L273" s="31">
        <v>0</v>
      </c>
      <c r="M273" s="24">
        <f>ROUND(G273*L273,P4)</f>
        <v>0</v>
      </c>
      <c r="N273" s="25" t="s">
        <v>187</v>
      </c>
      <c r="O273" s="32">
        <f>M273*AA273</f>
        <v>0</v>
      </c>
      <c r="P273" s="1">
        <v>3</v>
      </c>
      <c r="AA273" s="1">
        <f>IF(P273=1,$O$3,IF(P273=2,$O$4,$O$5))</f>
        <v>0</v>
      </c>
    </row>
    <row r="274">
      <c r="A274" s="1" t="s">
        <v>165</v>
      </c>
      <c r="E274" s="27" t="s">
        <v>188</v>
      </c>
    </row>
    <row r="275">
      <c r="A275" s="1" t="s">
        <v>167</v>
      </c>
      <c r="E275" s="33" t="s">
        <v>2930</v>
      </c>
    </row>
    <row r="276" ht="102">
      <c r="A276" s="1" t="s">
        <v>168</v>
      </c>
      <c r="E276" s="27" t="s">
        <v>2931</v>
      </c>
    </row>
    <row r="277">
      <c r="A277" s="1" t="s">
        <v>159</v>
      </c>
      <c r="B277" s="1">
        <v>67</v>
      </c>
      <c r="C277" s="26" t="s">
        <v>2932</v>
      </c>
      <c r="D277" t="s">
        <v>157</v>
      </c>
      <c r="E277" s="27" t="s">
        <v>2933</v>
      </c>
      <c r="F277" s="28" t="s">
        <v>196</v>
      </c>
      <c r="G277" s="29">
        <v>25</v>
      </c>
      <c r="H277" s="28">
        <v>0</v>
      </c>
      <c r="I277" s="30">
        <f>ROUND(G277*H277,P4)</f>
        <v>0</v>
      </c>
      <c r="L277" s="31">
        <v>0</v>
      </c>
      <c r="M277" s="24">
        <f>ROUND(G277*L277,P4)</f>
        <v>0</v>
      </c>
      <c r="N277" s="25" t="s">
        <v>187</v>
      </c>
      <c r="O277" s="32">
        <f>M277*AA277</f>
        <v>0</v>
      </c>
      <c r="P277" s="1">
        <v>3</v>
      </c>
      <c r="AA277" s="1">
        <f>IF(P277=1,$O$3,IF(P277=2,$O$4,$O$5))</f>
        <v>0</v>
      </c>
    </row>
    <row r="278">
      <c r="A278" s="1" t="s">
        <v>165</v>
      </c>
      <c r="E278" s="27" t="s">
        <v>188</v>
      </c>
    </row>
    <row r="279" ht="89.25">
      <c r="A279" s="1" t="s">
        <v>167</v>
      </c>
      <c r="E279" s="33" t="s">
        <v>2934</v>
      </c>
    </row>
    <row r="280" ht="89.25">
      <c r="A280" s="1" t="s">
        <v>168</v>
      </c>
      <c r="E280" s="27" t="s">
        <v>2935</v>
      </c>
    </row>
    <row r="281" ht="25.5">
      <c r="A281" s="1" t="s">
        <v>159</v>
      </c>
      <c r="B281" s="1">
        <v>68</v>
      </c>
      <c r="C281" s="26" t="s">
        <v>2936</v>
      </c>
      <c r="D281" t="s">
        <v>157</v>
      </c>
      <c r="E281" s="27" t="s">
        <v>2937</v>
      </c>
      <c r="F281" s="28" t="s">
        <v>196</v>
      </c>
      <c r="G281" s="29">
        <v>3</v>
      </c>
      <c r="H281" s="28">
        <v>0</v>
      </c>
      <c r="I281" s="30">
        <f>ROUND(G281*H281,P4)</f>
        <v>0</v>
      </c>
      <c r="L281" s="31">
        <v>0</v>
      </c>
      <c r="M281" s="24">
        <f>ROUND(G281*L281,P4)</f>
        <v>0</v>
      </c>
      <c r="N281" s="25" t="s">
        <v>187</v>
      </c>
      <c r="O281" s="32">
        <f>M281*AA281</f>
        <v>0</v>
      </c>
      <c r="P281" s="1">
        <v>3</v>
      </c>
      <c r="AA281" s="1">
        <f>IF(P281=1,$O$3,IF(P281=2,$O$4,$O$5))</f>
        <v>0</v>
      </c>
    </row>
    <row r="282">
      <c r="A282" s="1" t="s">
        <v>165</v>
      </c>
      <c r="E282" s="27" t="s">
        <v>188</v>
      </c>
    </row>
    <row r="283" ht="51">
      <c r="A283" s="1" t="s">
        <v>167</v>
      </c>
      <c r="E283" s="33" t="s">
        <v>2938</v>
      </c>
    </row>
    <row r="284" ht="89.25">
      <c r="A284" s="1" t="s">
        <v>168</v>
      </c>
      <c r="E284" s="27" t="s">
        <v>2939</v>
      </c>
    </row>
    <row r="285">
      <c r="A285" s="1" t="s">
        <v>159</v>
      </c>
      <c r="B285" s="1">
        <v>69</v>
      </c>
      <c r="C285" s="26" t="s">
        <v>2940</v>
      </c>
      <c r="D285" t="s">
        <v>157</v>
      </c>
      <c r="E285" s="27" t="s">
        <v>2941</v>
      </c>
      <c r="F285" s="28" t="s">
        <v>196</v>
      </c>
      <c r="G285" s="29">
        <v>2</v>
      </c>
      <c r="H285" s="28">
        <v>0</v>
      </c>
      <c r="I285" s="30">
        <f>ROUND(G285*H285,P4)</f>
        <v>0</v>
      </c>
      <c r="L285" s="31">
        <v>0</v>
      </c>
      <c r="M285" s="24">
        <f>ROUND(G285*L285,P4)</f>
        <v>0</v>
      </c>
      <c r="N285" s="25" t="s">
        <v>187</v>
      </c>
      <c r="O285" s="32">
        <f>M285*AA285</f>
        <v>0</v>
      </c>
      <c r="P285" s="1">
        <v>3</v>
      </c>
      <c r="AA285" s="1">
        <f>IF(P285=1,$O$3,IF(P285=2,$O$4,$O$5))</f>
        <v>0</v>
      </c>
    </row>
    <row r="286">
      <c r="A286" s="1" t="s">
        <v>165</v>
      </c>
      <c r="E286" s="27" t="s">
        <v>188</v>
      </c>
    </row>
    <row r="287" ht="38.25">
      <c r="A287" s="1" t="s">
        <v>167</v>
      </c>
      <c r="E287" s="33" t="s">
        <v>2942</v>
      </c>
    </row>
    <row r="288" ht="127.5">
      <c r="A288" s="1" t="s">
        <v>168</v>
      </c>
      <c r="E288" s="27" t="s">
        <v>2943</v>
      </c>
    </row>
    <row r="289" ht="38.25">
      <c r="A289" s="1" t="s">
        <v>159</v>
      </c>
      <c r="B289" s="1">
        <v>70</v>
      </c>
      <c r="C289" s="26" t="s">
        <v>2944</v>
      </c>
      <c r="D289" t="s">
        <v>157</v>
      </c>
      <c r="E289" s="27" t="s">
        <v>2945</v>
      </c>
      <c r="F289" s="28" t="s">
        <v>196</v>
      </c>
      <c r="G289" s="29">
        <v>4</v>
      </c>
      <c r="H289" s="28">
        <v>0</v>
      </c>
      <c r="I289" s="30">
        <f>ROUND(G289*H289,P4)</f>
        <v>0</v>
      </c>
      <c r="L289" s="31">
        <v>0</v>
      </c>
      <c r="M289" s="24">
        <f>ROUND(G289*L289,P4)</f>
        <v>0</v>
      </c>
      <c r="N289" s="25" t="s">
        <v>187</v>
      </c>
      <c r="O289" s="32">
        <f>M289*AA289</f>
        <v>0</v>
      </c>
      <c r="P289" s="1">
        <v>3</v>
      </c>
      <c r="AA289" s="1">
        <f>IF(P289=1,$O$3,IF(P289=2,$O$4,$O$5))</f>
        <v>0</v>
      </c>
    </row>
    <row r="290">
      <c r="A290" s="1" t="s">
        <v>165</v>
      </c>
      <c r="E290" s="27" t="s">
        <v>188</v>
      </c>
    </row>
    <row r="291" ht="63.75">
      <c r="A291" s="1" t="s">
        <v>167</v>
      </c>
      <c r="E291" s="33" t="s">
        <v>2946</v>
      </c>
    </row>
    <row r="292" ht="127.5">
      <c r="A292" s="1" t="s">
        <v>168</v>
      </c>
      <c r="E292" s="27" t="s">
        <v>2947</v>
      </c>
    </row>
    <row r="293">
      <c r="A293" s="1" t="s">
        <v>159</v>
      </c>
      <c r="B293" s="1">
        <v>71</v>
      </c>
      <c r="C293" s="26" t="s">
        <v>2948</v>
      </c>
      <c r="D293" t="s">
        <v>157</v>
      </c>
      <c r="E293" s="27" t="s">
        <v>2949</v>
      </c>
      <c r="F293" s="28" t="s">
        <v>196</v>
      </c>
      <c r="G293" s="29">
        <v>9</v>
      </c>
      <c r="H293" s="28">
        <v>0</v>
      </c>
      <c r="I293" s="30">
        <f>ROUND(G293*H293,P4)</f>
        <v>0</v>
      </c>
      <c r="L293" s="31">
        <v>0</v>
      </c>
      <c r="M293" s="24">
        <f>ROUND(G293*L293,P4)</f>
        <v>0</v>
      </c>
      <c r="N293" s="25" t="s">
        <v>187</v>
      </c>
      <c r="O293" s="32">
        <f>M293*AA293</f>
        <v>0</v>
      </c>
      <c r="P293" s="1">
        <v>3</v>
      </c>
      <c r="AA293" s="1">
        <f>IF(P293=1,$O$3,IF(P293=2,$O$4,$O$5))</f>
        <v>0</v>
      </c>
    </row>
    <row r="294">
      <c r="A294" s="1" t="s">
        <v>165</v>
      </c>
      <c r="E294" s="27" t="s">
        <v>188</v>
      </c>
    </row>
    <row r="295">
      <c r="A295" s="1" t="s">
        <v>167</v>
      </c>
      <c r="E295" s="33" t="s">
        <v>2950</v>
      </c>
    </row>
    <row r="296" ht="102">
      <c r="A296" s="1" t="s">
        <v>168</v>
      </c>
      <c r="E296" s="27" t="s">
        <v>2951</v>
      </c>
    </row>
    <row r="297">
      <c r="A297" s="1" t="s">
        <v>159</v>
      </c>
      <c r="B297" s="1">
        <v>72</v>
      </c>
      <c r="C297" s="26" t="s">
        <v>2952</v>
      </c>
      <c r="D297" t="s">
        <v>157</v>
      </c>
      <c r="E297" s="27" t="s">
        <v>2953</v>
      </c>
      <c r="F297" s="28" t="s">
        <v>196</v>
      </c>
      <c r="G297" s="29">
        <v>3</v>
      </c>
      <c r="H297" s="28">
        <v>0</v>
      </c>
      <c r="I297" s="30">
        <f>ROUND(G297*H297,P4)</f>
        <v>0</v>
      </c>
      <c r="L297" s="31">
        <v>0</v>
      </c>
      <c r="M297" s="24">
        <f>ROUND(G297*L297,P4)</f>
        <v>0</v>
      </c>
      <c r="N297" s="25" t="s">
        <v>187</v>
      </c>
      <c r="O297" s="32">
        <f>M297*AA297</f>
        <v>0</v>
      </c>
      <c r="P297" s="1">
        <v>3</v>
      </c>
      <c r="AA297" s="1">
        <f>IF(P297=1,$O$3,IF(P297=2,$O$4,$O$5))</f>
        <v>0</v>
      </c>
    </row>
    <row r="298">
      <c r="A298" s="1" t="s">
        <v>165</v>
      </c>
      <c r="E298" s="27" t="s">
        <v>188</v>
      </c>
    </row>
    <row r="299">
      <c r="A299" s="1" t="s">
        <v>167</v>
      </c>
      <c r="E299" s="33" t="s">
        <v>2954</v>
      </c>
    </row>
    <row r="300" ht="102">
      <c r="A300" s="1" t="s">
        <v>168</v>
      </c>
      <c r="E300" s="27" t="s">
        <v>2951</v>
      </c>
    </row>
    <row r="301">
      <c r="A301" s="1" t="s">
        <v>159</v>
      </c>
      <c r="B301" s="1">
        <v>73</v>
      </c>
      <c r="C301" s="26" t="s">
        <v>2955</v>
      </c>
      <c r="D301" t="s">
        <v>157</v>
      </c>
      <c r="E301" s="27" t="s">
        <v>2956</v>
      </c>
      <c r="F301" s="28" t="s">
        <v>196</v>
      </c>
      <c r="G301" s="29">
        <v>14</v>
      </c>
      <c r="H301" s="28">
        <v>0</v>
      </c>
      <c r="I301" s="30">
        <f>ROUND(G301*H301,P4)</f>
        <v>0</v>
      </c>
      <c r="L301" s="31">
        <v>0</v>
      </c>
      <c r="M301" s="24">
        <f>ROUND(G301*L301,P4)</f>
        <v>0</v>
      </c>
      <c r="N301" s="25" t="s">
        <v>187</v>
      </c>
      <c r="O301" s="32">
        <f>M301*AA301</f>
        <v>0</v>
      </c>
      <c r="P301" s="1">
        <v>3</v>
      </c>
      <c r="AA301" s="1">
        <f>IF(P301=1,$O$3,IF(P301=2,$O$4,$O$5))</f>
        <v>0</v>
      </c>
    </row>
    <row r="302">
      <c r="A302" s="1" t="s">
        <v>165</v>
      </c>
      <c r="E302" s="27" t="s">
        <v>188</v>
      </c>
    </row>
    <row r="303" ht="25.5">
      <c r="A303" s="1" t="s">
        <v>167</v>
      </c>
      <c r="E303" s="33" t="s">
        <v>2957</v>
      </c>
    </row>
    <row r="304" ht="102">
      <c r="A304" s="1" t="s">
        <v>168</v>
      </c>
      <c r="E304" s="27" t="s">
        <v>2951</v>
      </c>
    </row>
    <row r="305">
      <c r="A305" s="1" t="s">
        <v>159</v>
      </c>
      <c r="B305" s="1">
        <v>74</v>
      </c>
      <c r="C305" s="26" t="s">
        <v>2958</v>
      </c>
      <c r="D305" t="s">
        <v>157</v>
      </c>
      <c r="E305" s="27" t="s">
        <v>2959</v>
      </c>
      <c r="F305" s="28" t="s">
        <v>196</v>
      </c>
      <c r="G305" s="29">
        <v>12</v>
      </c>
      <c r="H305" s="28">
        <v>0</v>
      </c>
      <c r="I305" s="30">
        <f>ROUND(G305*H305,P4)</f>
        <v>0</v>
      </c>
      <c r="L305" s="31">
        <v>0</v>
      </c>
      <c r="M305" s="24">
        <f>ROUND(G305*L305,P4)</f>
        <v>0</v>
      </c>
      <c r="N305" s="25" t="s">
        <v>187</v>
      </c>
      <c r="O305" s="32">
        <f>M305*AA305</f>
        <v>0</v>
      </c>
      <c r="P305" s="1">
        <v>3</v>
      </c>
      <c r="AA305" s="1">
        <f>IF(P305=1,$O$3,IF(P305=2,$O$4,$O$5))</f>
        <v>0</v>
      </c>
    </row>
    <row r="306">
      <c r="A306" s="1" t="s">
        <v>165</v>
      </c>
      <c r="E306" s="27" t="s">
        <v>188</v>
      </c>
    </row>
    <row r="307" ht="63.75">
      <c r="A307" s="1" t="s">
        <v>167</v>
      </c>
      <c r="E307" s="33" t="s">
        <v>2960</v>
      </c>
    </row>
    <row r="308" ht="102">
      <c r="A308" s="1" t="s">
        <v>168</v>
      </c>
      <c r="E308" s="27" t="s">
        <v>2951</v>
      </c>
    </row>
    <row r="309">
      <c r="A309" s="1" t="s">
        <v>159</v>
      </c>
      <c r="B309" s="1">
        <v>75</v>
      </c>
      <c r="C309" s="26" t="s">
        <v>2961</v>
      </c>
      <c r="D309" t="s">
        <v>157</v>
      </c>
      <c r="E309" s="27" t="s">
        <v>2962</v>
      </c>
      <c r="F309" s="28" t="s">
        <v>196</v>
      </c>
      <c r="G309" s="29">
        <v>7</v>
      </c>
      <c r="H309" s="28">
        <v>0</v>
      </c>
      <c r="I309" s="30">
        <f>ROUND(G309*H309,P4)</f>
        <v>0</v>
      </c>
      <c r="L309" s="31">
        <v>0</v>
      </c>
      <c r="M309" s="24">
        <f>ROUND(G309*L309,P4)</f>
        <v>0</v>
      </c>
      <c r="N309" s="25" t="s">
        <v>187</v>
      </c>
      <c r="O309" s="32">
        <f>M309*AA309</f>
        <v>0</v>
      </c>
      <c r="P309" s="1">
        <v>3</v>
      </c>
      <c r="AA309" s="1">
        <f>IF(P309=1,$O$3,IF(P309=2,$O$4,$O$5))</f>
        <v>0</v>
      </c>
    </row>
    <row r="310">
      <c r="A310" s="1" t="s">
        <v>165</v>
      </c>
      <c r="E310" s="27" t="s">
        <v>188</v>
      </c>
    </row>
    <row r="311" ht="38.25">
      <c r="A311" s="1" t="s">
        <v>167</v>
      </c>
      <c r="E311" s="33" t="s">
        <v>2963</v>
      </c>
    </row>
    <row r="312" ht="102">
      <c r="A312" s="1" t="s">
        <v>168</v>
      </c>
      <c r="E312" s="27" t="s">
        <v>2951</v>
      </c>
    </row>
    <row r="313">
      <c r="A313" s="1" t="s">
        <v>159</v>
      </c>
      <c r="B313" s="1">
        <v>76</v>
      </c>
      <c r="C313" s="26" t="s">
        <v>2964</v>
      </c>
      <c r="D313" t="s">
        <v>157</v>
      </c>
      <c r="E313" s="27" t="s">
        <v>2965</v>
      </c>
      <c r="F313" s="28" t="s">
        <v>196</v>
      </c>
      <c r="G313" s="29">
        <v>1</v>
      </c>
      <c r="H313" s="28">
        <v>0</v>
      </c>
      <c r="I313" s="30">
        <f>ROUND(G313*H313,P4)</f>
        <v>0</v>
      </c>
      <c r="L313" s="31">
        <v>0</v>
      </c>
      <c r="M313" s="24">
        <f>ROUND(G313*L313,P4)</f>
        <v>0</v>
      </c>
      <c r="N313" s="25" t="s">
        <v>187</v>
      </c>
      <c r="O313" s="32">
        <f>M313*AA313</f>
        <v>0</v>
      </c>
      <c r="P313" s="1">
        <v>3</v>
      </c>
      <c r="AA313" s="1">
        <f>IF(P313=1,$O$3,IF(P313=2,$O$4,$O$5))</f>
        <v>0</v>
      </c>
    </row>
    <row r="314">
      <c r="A314" s="1" t="s">
        <v>165</v>
      </c>
      <c r="E314" s="27" t="s">
        <v>188</v>
      </c>
    </row>
    <row r="315" ht="25.5">
      <c r="A315" s="1" t="s">
        <v>167</v>
      </c>
      <c r="E315" s="33" t="s">
        <v>2966</v>
      </c>
    </row>
    <row r="316" ht="102">
      <c r="A316" s="1" t="s">
        <v>168</v>
      </c>
      <c r="E316" s="27" t="s">
        <v>2967</v>
      </c>
    </row>
    <row r="317" ht="25.5">
      <c r="A317" s="1" t="s">
        <v>159</v>
      </c>
      <c r="B317" s="1">
        <v>77</v>
      </c>
      <c r="C317" s="26" t="s">
        <v>2968</v>
      </c>
      <c r="D317" t="s">
        <v>157</v>
      </c>
      <c r="E317" s="27" t="s">
        <v>2969</v>
      </c>
      <c r="F317" s="28" t="s">
        <v>196</v>
      </c>
      <c r="G317" s="29">
        <v>1</v>
      </c>
      <c r="H317" s="28">
        <v>0</v>
      </c>
      <c r="I317" s="30">
        <f>ROUND(G317*H317,P4)</f>
        <v>0</v>
      </c>
      <c r="L317" s="31">
        <v>0</v>
      </c>
      <c r="M317" s="24">
        <f>ROUND(G317*L317,P4)</f>
        <v>0</v>
      </c>
      <c r="N317" s="25" t="s">
        <v>187</v>
      </c>
      <c r="O317" s="32">
        <f>M317*AA317</f>
        <v>0</v>
      </c>
      <c r="P317" s="1">
        <v>3</v>
      </c>
      <c r="AA317" s="1">
        <f>IF(P317=1,$O$3,IF(P317=2,$O$4,$O$5))</f>
        <v>0</v>
      </c>
    </row>
    <row r="318">
      <c r="A318" s="1" t="s">
        <v>165</v>
      </c>
      <c r="E318" s="27" t="s">
        <v>188</v>
      </c>
    </row>
    <row r="319">
      <c r="A319" s="1" t="s">
        <v>167</v>
      </c>
      <c r="E319" s="33" t="s">
        <v>2970</v>
      </c>
    </row>
    <row r="320" ht="102">
      <c r="A320" s="1" t="s">
        <v>168</v>
      </c>
      <c r="E320" s="27" t="s">
        <v>2971</v>
      </c>
    </row>
    <row r="321">
      <c r="A321" s="1" t="s">
        <v>159</v>
      </c>
      <c r="B321" s="1">
        <v>78</v>
      </c>
      <c r="C321" s="26" t="s">
        <v>2972</v>
      </c>
      <c r="D321" t="s">
        <v>157</v>
      </c>
      <c r="E321" s="27" t="s">
        <v>2973</v>
      </c>
      <c r="F321" s="28" t="s">
        <v>196</v>
      </c>
      <c r="G321" s="29">
        <v>1</v>
      </c>
      <c r="H321" s="28">
        <v>0</v>
      </c>
      <c r="I321" s="30">
        <f>ROUND(G321*H321,P4)</f>
        <v>0</v>
      </c>
      <c r="L321" s="31">
        <v>0</v>
      </c>
      <c r="M321" s="24">
        <f>ROUND(G321*L321,P4)</f>
        <v>0</v>
      </c>
      <c r="N321" s="25" t="s">
        <v>187</v>
      </c>
      <c r="O321" s="32">
        <f>M321*AA321</f>
        <v>0</v>
      </c>
      <c r="P321" s="1">
        <v>3</v>
      </c>
      <c r="AA321" s="1">
        <f>IF(P321=1,$O$3,IF(P321=2,$O$4,$O$5))</f>
        <v>0</v>
      </c>
    </row>
    <row r="322">
      <c r="A322" s="1" t="s">
        <v>165</v>
      </c>
      <c r="E322" s="27" t="s">
        <v>188</v>
      </c>
    </row>
    <row r="323">
      <c r="A323" s="1" t="s">
        <v>167</v>
      </c>
      <c r="E323" s="33" t="s">
        <v>2974</v>
      </c>
    </row>
    <row r="324" ht="102">
      <c r="A324" s="1" t="s">
        <v>168</v>
      </c>
      <c r="E324" s="27" t="s">
        <v>2975</v>
      </c>
    </row>
    <row r="325" ht="25.5">
      <c r="A325" s="1" t="s">
        <v>159</v>
      </c>
      <c r="B325" s="1">
        <v>79</v>
      </c>
      <c r="C325" s="26" t="s">
        <v>2976</v>
      </c>
      <c r="D325" t="s">
        <v>157</v>
      </c>
      <c r="E325" s="27" t="s">
        <v>2977</v>
      </c>
      <c r="F325" s="28" t="s">
        <v>196</v>
      </c>
      <c r="G325" s="29">
        <v>3</v>
      </c>
      <c r="H325" s="28">
        <v>0</v>
      </c>
      <c r="I325" s="30">
        <f>ROUND(G325*H325,P4)</f>
        <v>0</v>
      </c>
      <c r="L325" s="31">
        <v>0</v>
      </c>
      <c r="M325" s="24">
        <f>ROUND(G325*L325,P4)</f>
        <v>0</v>
      </c>
      <c r="N325" s="25" t="s">
        <v>187</v>
      </c>
      <c r="O325" s="32">
        <f>M325*AA325</f>
        <v>0</v>
      </c>
      <c r="P325" s="1">
        <v>3</v>
      </c>
      <c r="AA325" s="1">
        <f>IF(P325=1,$O$3,IF(P325=2,$O$4,$O$5))</f>
        <v>0</v>
      </c>
    </row>
    <row r="326">
      <c r="A326" s="1" t="s">
        <v>165</v>
      </c>
      <c r="E326" s="27" t="s">
        <v>188</v>
      </c>
    </row>
    <row r="327">
      <c r="A327" s="1" t="s">
        <v>167</v>
      </c>
      <c r="E327" s="33" t="s">
        <v>2978</v>
      </c>
    </row>
    <row r="328" ht="114.75">
      <c r="A328" s="1" t="s">
        <v>168</v>
      </c>
      <c r="E328" s="27" t="s">
        <v>2979</v>
      </c>
    </row>
    <row r="329" ht="25.5">
      <c r="A329" s="1" t="s">
        <v>159</v>
      </c>
      <c r="B329" s="1">
        <v>80</v>
      </c>
      <c r="C329" s="26" t="s">
        <v>2980</v>
      </c>
      <c r="D329" t="s">
        <v>157</v>
      </c>
      <c r="E329" s="27" t="s">
        <v>2981</v>
      </c>
      <c r="F329" s="28" t="s">
        <v>199</v>
      </c>
      <c r="G329" s="29">
        <v>150</v>
      </c>
      <c r="H329" s="28">
        <v>0</v>
      </c>
      <c r="I329" s="30">
        <f>ROUND(G329*H329,P4)</f>
        <v>0</v>
      </c>
      <c r="L329" s="31">
        <v>0</v>
      </c>
      <c r="M329" s="24">
        <f>ROUND(G329*L329,P4)</f>
        <v>0</v>
      </c>
      <c r="N329" s="25" t="s">
        <v>187</v>
      </c>
      <c r="O329" s="32">
        <f>M329*AA329</f>
        <v>0</v>
      </c>
      <c r="P329" s="1">
        <v>3</v>
      </c>
      <c r="AA329" s="1">
        <f>IF(P329=1,$O$3,IF(P329=2,$O$4,$O$5))</f>
        <v>0</v>
      </c>
    </row>
    <row r="330">
      <c r="A330" s="1" t="s">
        <v>165</v>
      </c>
      <c r="E330" s="27" t="s">
        <v>188</v>
      </c>
    </row>
    <row r="331" ht="25.5">
      <c r="A331" s="1" t="s">
        <v>167</v>
      </c>
      <c r="E331" s="33" t="s">
        <v>2982</v>
      </c>
    </row>
    <row r="332" ht="114.75">
      <c r="A332" s="1" t="s">
        <v>168</v>
      </c>
      <c r="E332" s="27" t="s">
        <v>2983</v>
      </c>
    </row>
    <row r="333">
      <c r="A333" s="1" t="s">
        <v>156</v>
      </c>
      <c r="C333" s="22" t="s">
        <v>2197</v>
      </c>
      <c r="E333" s="23" t="s">
        <v>2198</v>
      </c>
      <c r="L333" s="24">
        <f>SUMIFS(L334:L349,A334:A349,"P")</f>
        <v>0</v>
      </c>
      <c r="M333" s="24">
        <f>SUMIFS(M334:M349,A334:A349,"P")</f>
        <v>0</v>
      </c>
      <c r="N333" s="25"/>
    </row>
    <row r="334">
      <c r="A334" s="1" t="s">
        <v>159</v>
      </c>
      <c r="B334" s="1">
        <v>81</v>
      </c>
      <c r="C334" s="26" t="s">
        <v>2984</v>
      </c>
      <c r="D334" t="s">
        <v>157</v>
      </c>
      <c r="E334" s="27" t="s">
        <v>2985</v>
      </c>
      <c r="F334" s="28" t="s">
        <v>199</v>
      </c>
      <c r="G334" s="29">
        <v>3527</v>
      </c>
      <c r="H334" s="28">
        <v>0</v>
      </c>
      <c r="I334" s="30">
        <f>ROUND(G334*H334,P4)</f>
        <v>0</v>
      </c>
      <c r="L334" s="31">
        <v>0</v>
      </c>
      <c r="M334" s="24">
        <f>ROUND(G334*L334,P4)</f>
        <v>0</v>
      </c>
      <c r="N334" s="25" t="s">
        <v>187</v>
      </c>
      <c r="O334" s="32">
        <f>M334*AA334</f>
        <v>0</v>
      </c>
      <c r="P334" s="1">
        <v>3</v>
      </c>
      <c r="AA334" s="1">
        <f>IF(P334=1,$O$3,IF(P334=2,$O$4,$O$5))</f>
        <v>0</v>
      </c>
    </row>
    <row r="335">
      <c r="A335" s="1" t="s">
        <v>165</v>
      </c>
      <c r="E335" s="27" t="s">
        <v>188</v>
      </c>
    </row>
    <row r="336" ht="63.75">
      <c r="A336" s="1" t="s">
        <v>167</v>
      </c>
      <c r="E336" s="33" t="s">
        <v>2986</v>
      </c>
    </row>
    <row r="337" ht="114.75">
      <c r="A337" s="1" t="s">
        <v>168</v>
      </c>
      <c r="E337" s="27" t="s">
        <v>2206</v>
      </c>
    </row>
    <row r="338">
      <c r="A338" s="1" t="s">
        <v>159</v>
      </c>
      <c r="B338" s="1">
        <v>82</v>
      </c>
      <c r="C338" s="26" t="s">
        <v>2987</v>
      </c>
      <c r="D338" t="s">
        <v>157</v>
      </c>
      <c r="E338" s="27" t="s">
        <v>2988</v>
      </c>
      <c r="F338" s="28" t="s">
        <v>196</v>
      </c>
      <c r="G338" s="29">
        <v>4</v>
      </c>
      <c r="H338" s="28">
        <v>0</v>
      </c>
      <c r="I338" s="30">
        <f>ROUND(G338*H338,P4)</f>
        <v>0</v>
      </c>
      <c r="L338" s="31">
        <v>0</v>
      </c>
      <c r="M338" s="24">
        <f>ROUND(G338*L338,P4)</f>
        <v>0</v>
      </c>
      <c r="N338" s="25" t="s">
        <v>187</v>
      </c>
      <c r="O338" s="32">
        <f>M338*AA338</f>
        <v>0</v>
      </c>
      <c r="P338" s="1">
        <v>3</v>
      </c>
      <c r="AA338" s="1">
        <f>IF(P338=1,$O$3,IF(P338=2,$O$4,$O$5))</f>
        <v>0</v>
      </c>
    </row>
    <row r="339">
      <c r="A339" s="1" t="s">
        <v>165</v>
      </c>
      <c r="E339" s="27" t="s">
        <v>188</v>
      </c>
    </row>
    <row r="340" ht="25.5">
      <c r="A340" s="1" t="s">
        <v>167</v>
      </c>
      <c r="E340" s="33" t="s">
        <v>2989</v>
      </c>
    </row>
    <row r="341" ht="114.75">
      <c r="A341" s="1" t="s">
        <v>168</v>
      </c>
      <c r="E341" s="27" t="s">
        <v>2202</v>
      </c>
    </row>
    <row r="342">
      <c r="A342" s="1" t="s">
        <v>159</v>
      </c>
      <c r="B342" s="1">
        <v>83</v>
      </c>
      <c r="C342" s="26" t="s">
        <v>2990</v>
      </c>
      <c r="D342" t="s">
        <v>157</v>
      </c>
      <c r="E342" s="27" t="s">
        <v>2991</v>
      </c>
      <c r="F342" s="28" t="s">
        <v>196</v>
      </c>
      <c r="G342" s="29">
        <v>10</v>
      </c>
      <c r="H342" s="28">
        <v>0</v>
      </c>
      <c r="I342" s="30">
        <f>ROUND(G342*H342,P4)</f>
        <v>0</v>
      </c>
      <c r="L342" s="31">
        <v>0</v>
      </c>
      <c r="M342" s="24">
        <f>ROUND(G342*L342,P4)</f>
        <v>0</v>
      </c>
      <c r="N342" s="25" t="s">
        <v>187</v>
      </c>
      <c r="O342" s="32">
        <f>M342*AA342</f>
        <v>0</v>
      </c>
      <c r="P342" s="1">
        <v>3</v>
      </c>
      <c r="AA342" s="1">
        <f>IF(P342=1,$O$3,IF(P342=2,$O$4,$O$5))</f>
        <v>0</v>
      </c>
    </row>
    <row r="343">
      <c r="A343" s="1" t="s">
        <v>165</v>
      </c>
      <c r="E343" s="27" t="s">
        <v>188</v>
      </c>
    </row>
    <row r="344">
      <c r="A344" s="1" t="s">
        <v>167</v>
      </c>
      <c r="E344" s="33" t="s">
        <v>2992</v>
      </c>
    </row>
    <row r="345" ht="114.75">
      <c r="A345" s="1" t="s">
        <v>168</v>
      </c>
      <c r="E345" s="27" t="s">
        <v>2202</v>
      </c>
    </row>
    <row r="346" ht="25.5">
      <c r="A346" s="1" t="s">
        <v>159</v>
      </c>
      <c r="B346" s="1">
        <v>84</v>
      </c>
      <c r="C346" s="26" t="s">
        <v>2993</v>
      </c>
      <c r="D346" t="s">
        <v>157</v>
      </c>
      <c r="E346" s="27" t="s">
        <v>2994</v>
      </c>
      <c r="F346" s="28" t="s">
        <v>196</v>
      </c>
      <c r="G346" s="29">
        <v>100</v>
      </c>
      <c r="H346" s="28">
        <v>0</v>
      </c>
      <c r="I346" s="30">
        <f>ROUND(G346*H346,P4)</f>
        <v>0</v>
      </c>
      <c r="L346" s="31">
        <v>0</v>
      </c>
      <c r="M346" s="24">
        <f>ROUND(G346*L346,P4)</f>
        <v>0</v>
      </c>
      <c r="N346" s="25" t="s">
        <v>187</v>
      </c>
      <c r="O346" s="32">
        <f>M346*AA346</f>
        <v>0</v>
      </c>
      <c r="P346" s="1">
        <v>3</v>
      </c>
      <c r="AA346" s="1">
        <f>IF(P346=1,$O$3,IF(P346=2,$O$4,$O$5))</f>
        <v>0</v>
      </c>
    </row>
    <row r="347">
      <c r="A347" s="1" t="s">
        <v>165</v>
      </c>
      <c r="E347" s="27" t="s">
        <v>188</v>
      </c>
    </row>
    <row r="348" ht="25.5">
      <c r="A348" s="1" t="s">
        <v>167</v>
      </c>
      <c r="E348" s="33" t="s">
        <v>2995</v>
      </c>
    </row>
    <row r="349" ht="114.75">
      <c r="A349" s="1" t="s">
        <v>168</v>
      </c>
      <c r="E349" s="27" t="s">
        <v>2202</v>
      </c>
    </row>
    <row r="350">
      <c r="A350" s="1" t="s">
        <v>156</v>
      </c>
      <c r="C350" s="22" t="s">
        <v>2207</v>
      </c>
      <c r="E350" s="23" t="s">
        <v>2208</v>
      </c>
      <c r="L350" s="24">
        <f>SUMIFS(L351:L418,A351:A418,"P")</f>
        <v>0</v>
      </c>
      <c r="M350" s="24">
        <f>SUMIFS(M351:M418,A351:A418,"P")</f>
        <v>0</v>
      </c>
      <c r="N350" s="25"/>
    </row>
    <row r="351">
      <c r="A351" s="1" t="s">
        <v>159</v>
      </c>
      <c r="B351" s="1">
        <v>85</v>
      </c>
      <c r="C351" s="26" t="s">
        <v>2209</v>
      </c>
      <c r="D351" t="s">
        <v>157</v>
      </c>
      <c r="E351" s="27" t="s">
        <v>2210</v>
      </c>
      <c r="F351" s="28" t="s">
        <v>196</v>
      </c>
      <c r="G351" s="29">
        <v>1</v>
      </c>
      <c r="H351" s="28">
        <v>0</v>
      </c>
      <c r="I351" s="30">
        <f>ROUND(G351*H351,P4)</f>
        <v>0</v>
      </c>
      <c r="L351" s="31">
        <v>0</v>
      </c>
      <c r="M351" s="24">
        <f>ROUND(G351*L351,P4)</f>
        <v>0</v>
      </c>
      <c r="N351" s="25" t="s">
        <v>187</v>
      </c>
      <c r="O351" s="32">
        <f>M351*AA351</f>
        <v>0</v>
      </c>
      <c r="P351" s="1">
        <v>3</v>
      </c>
      <c r="AA351" s="1">
        <f>IF(P351=1,$O$3,IF(P351=2,$O$4,$O$5))</f>
        <v>0</v>
      </c>
    </row>
    <row r="352">
      <c r="A352" s="1" t="s">
        <v>165</v>
      </c>
      <c r="E352" s="27" t="s">
        <v>188</v>
      </c>
    </row>
    <row r="353">
      <c r="A353" s="1" t="s">
        <v>167</v>
      </c>
      <c r="E353" s="33" t="s">
        <v>2996</v>
      </c>
    </row>
    <row r="354" ht="89.25">
      <c r="A354" s="1" t="s">
        <v>168</v>
      </c>
      <c r="E354" s="27" t="s">
        <v>2212</v>
      </c>
    </row>
    <row r="355" ht="25.5">
      <c r="A355" s="1" t="s">
        <v>159</v>
      </c>
      <c r="B355" s="1">
        <v>86</v>
      </c>
      <c r="C355" s="26" t="s">
        <v>812</v>
      </c>
      <c r="D355" t="s">
        <v>157</v>
      </c>
      <c r="E355" s="27" t="s">
        <v>2213</v>
      </c>
      <c r="F355" s="28" t="s">
        <v>196</v>
      </c>
      <c r="G355" s="29">
        <v>1</v>
      </c>
      <c r="H355" s="28">
        <v>0</v>
      </c>
      <c r="I355" s="30">
        <f>ROUND(G355*H355,P4)</f>
        <v>0</v>
      </c>
      <c r="L355" s="31">
        <v>0</v>
      </c>
      <c r="M355" s="24">
        <f>ROUND(G355*L355,P4)</f>
        <v>0</v>
      </c>
      <c r="N355" s="25" t="s">
        <v>187</v>
      </c>
      <c r="O355" s="32">
        <f>M355*AA355</f>
        <v>0</v>
      </c>
      <c r="P355" s="1">
        <v>3</v>
      </c>
      <c r="AA355" s="1">
        <f>IF(P355=1,$O$3,IF(P355=2,$O$4,$O$5))</f>
        <v>0</v>
      </c>
    </row>
    <row r="356">
      <c r="A356" s="1" t="s">
        <v>165</v>
      </c>
      <c r="E356" s="27" t="s">
        <v>188</v>
      </c>
    </row>
    <row r="357">
      <c r="A357" s="1" t="s">
        <v>167</v>
      </c>
      <c r="E357" s="33" t="s">
        <v>2997</v>
      </c>
    </row>
    <row r="358" ht="102">
      <c r="A358" s="1" t="s">
        <v>168</v>
      </c>
      <c r="E358" s="27" t="s">
        <v>2214</v>
      </c>
    </row>
    <row r="359" ht="25.5">
      <c r="A359" s="1" t="s">
        <v>159</v>
      </c>
      <c r="B359" s="1">
        <v>87</v>
      </c>
      <c r="C359" s="26" t="s">
        <v>816</v>
      </c>
      <c r="D359" t="s">
        <v>157</v>
      </c>
      <c r="E359" s="27" t="s">
        <v>817</v>
      </c>
      <c r="F359" s="28" t="s">
        <v>196</v>
      </c>
      <c r="G359" s="29">
        <v>1</v>
      </c>
      <c r="H359" s="28">
        <v>0</v>
      </c>
      <c r="I359" s="30">
        <f>ROUND(G359*H359,P4)</f>
        <v>0</v>
      </c>
      <c r="L359" s="31">
        <v>0</v>
      </c>
      <c r="M359" s="24">
        <f>ROUND(G359*L359,P4)</f>
        <v>0</v>
      </c>
      <c r="N359" s="25" t="s">
        <v>187</v>
      </c>
      <c r="O359" s="32">
        <f>M359*AA359</f>
        <v>0</v>
      </c>
      <c r="P359" s="1">
        <v>3</v>
      </c>
      <c r="AA359" s="1">
        <f>IF(P359=1,$O$3,IF(P359=2,$O$4,$O$5))</f>
        <v>0</v>
      </c>
    </row>
    <row r="360">
      <c r="A360" s="1" t="s">
        <v>165</v>
      </c>
      <c r="E360" s="27" t="s">
        <v>188</v>
      </c>
    </row>
    <row r="361">
      <c r="A361" s="1" t="s">
        <v>167</v>
      </c>
      <c r="E361" s="33" t="s">
        <v>2997</v>
      </c>
    </row>
    <row r="362" ht="89.25">
      <c r="A362" s="1" t="s">
        <v>168</v>
      </c>
      <c r="E362" s="27" t="s">
        <v>2215</v>
      </c>
    </row>
    <row r="363">
      <c r="A363" s="1" t="s">
        <v>159</v>
      </c>
      <c r="B363" s="1">
        <v>88</v>
      </c>
      <c r="C363" s="26" t="s">
        <v>2998</v>
      </c>
      <c r="D363" t="s">
        <v>157</v>
      </c>
      <c r="E363" s="27" t="s">
        <v>2999</v>
      </c>
      <c r="F363" s="28" t="s">
        <v>196</v>
      </c>
      <c r="G363" s="29">
        <v>1</v>
      </c>
      <c r="H363" s="28">
        <v>0</v>
      </c>
      <c r="I363" s="30">
        <f>ROUND(G363*H363,P4)</f>
        <v>0</v>
      </c>
      <c r="L363" s="31">
        <v>0</v>
      </c>
      <c r="M363" s="24">
        <f>ROUND(G363*L363,P4)</f>
        <v>0</v>
      </c>
      <c r="N363" s="25" t="s">
        <v>187</v>
      </c>
      <c r="O363" s="32">
        <f>M363*AA363</f>
        <v>0</v>
      </c>
      <c r="P363" s="1">
        <v>3</v>
      </c>
      <c r="AA363" s="1">
        <f>IF(P363=1,$O$3,IF(P363=2,$O$4,$O$5))</f>
        <v>0</v>
      </c>
    </row>
    <row r="364">
      <c r="A364" s="1" t="s">
        <v>165</v>
      </c>
      <c r="E364" s="27" t="s">
        <v>188</v>
      </c>
    </row>
    <row r="365">
      <c r="A365" s="1" t="s">
        <v>167</v>
      </c>
      <c r="E365" s="33" t="s">
        <v>3000</v>
      </c>
    </row>
    <row r="366" ht="89.25">
      <c r="A366" s="1" t="s">
        <v>168</v>
      </c>
      <c r="E366" s="27" t="s">
        <v>2218</v>
      </c>
    </row>
    <row r="367">
      <c r="A367" s="1" t="s">
        <v>159</v>
      </c>
      <c r="B367" s="1">
        <v>89</v>
      </c>
      <c r="C367" s="26" t="s">
        <v>2219</v>
      </c>
      <c r="D367" t="s">
        <v>157</v>
      </c>
      <c r="E367" s="27" t="s">
        <v>2220</v>
      </c>
      <c r="F367" s="28" t="s">
        <v>196</v>
      </c>
      <c r="G367" s="29">
        <v>2</v>
      </c>
      <c r="H367" s="28">
        <v>0</v>
      </c>
      <c r="I367" s="30">
        <f>ROUND(G367*H367,P4)</f>
        <v>0</v>
      </c>
      <c r="L367" s="31">
        <v>0</v>
      </c>
      <c r="M367" s="24">
        <f>ROUND(G367*L367,P4)</f>
        <v>0</v>
      </c>
      <c r="N367" s="25" t="s">
        <v>187</v>
      </c>
      <c r="O367" s="32">
        <f>M367*AA367</f>
        <v>0</v>
      </c>
      <c r="P367" s="1">
        <v>3</v>
      </c>
      <c r="AA367" s="1">
        <f>IF(P367=1,$O$3,IF(P367=2,$O$4,$O$5))</f>
        <v>0</v>
      </c>
    </row>
    <row r="368">
      <c r="A368" s="1" t="s">
        <v>165</v>
      </c>
      <c r="E368" s="27" t="s">
        <v>188</v>
      </c>
    </row>
    <row r="369" ht="38.25">
      <c r="A369" s="1" t="s">
        <v>167</v>
      </c>
      <c r="E369" s="33" t="s">
        <v>3001</v>
      </c>
    </row>
    <row r="370" ht="76.5">
      <c r="A370" s="1" t="s">
        <v>168</v>
      </c>
      <c r="E370" s="27" t="s">
        <v>2222</v>
      </c>
    </row>
    <row r="371">
      <c r="A371" s="1" t="s">
        <v>159</v>
      </c>
      <c r="B371" s="1">
        <v>90</v>
      </c>
      <c r="C371" s="26" t="s">
        <v>3002</v>
      </c>
      <c r="D371" t="s">
        <v>157</v>
      </c>
      <c r="E371" s="27" t="s">
        <v>3003</v>
      </c>
      <c r="F371" s="28" t="s">
        <v>196</v>
      </c>
      <c r="G371" s="29">
        <v>36</v>
      </c>
      <c r="H371" s="28">
        <v>0</v>
      </c>
      <c r="I371" s="30">
        <f>ROUND(G371*H371,P4)</f>
        <v>0</v>
      </c>
      <c r="L371" s="31">
        <v>0</v>
      </c>
      <c r="M371" s="24">
        <f>ROUND(G371*L371,P4)</f>
        <v>0</v>
      </c>
      <c r="N371" s="25" t="s">
        <v>187</v>
      </c>
      <c r="O371" s="32">
        <f>M371*AA371</f>
        <v>0</v>
      </c>
      <c r="P371" s="1">
        <v>3</v>
      </c>
      <c r="AA371" s="1">
        <f>IF(P371=1,$O$3,IF(P371=2,$O$4,$O$5))</f>
        <v>0</v>
      </c>
    </row>
    <row r="372">
      <c r="A372" s="1" t="s">
        <v>165</v>
      </c>
      <c r="E372" s="27" t="s">
        <v>188</v>
      </c>
    </row>
    <row r="373">
      <c r="A373" s="1" t="s">
        <v>167</v>
      </c>
      <c r="E373" s="33" t="s">
        <v>3004</v>
      </c>
    </row>
    <row r="374" ht="76.5">
      <c r="A374" s="1" t="s">
        <v>168</v>
      </c>
      <c r="E374" s="27" t="s">
        <v>2225</v>
      </c>
    </row>
    <row r="375">
      <c r="A375" s="1" t="s">
        <v>159</v>
      </c>
      <c r="B375" s="1">
        <v>91</v>
      </c>
      <c r="C375" s="26" t="s">
        <v>3005</v>
      </c>
      <c r="D375" t="s">
        <v>157</v>
      </c>
      <c r="E375" s="27" t="s">
        <v>3006</v>
      </c>
      <c r="F375" s="28" t="s">
        <v>196</v>
      </c>
      <c r="G375" s="29">
        <v>14</v>
      </c>
      <c r="H375" s="28">
        <v>0</v>
      </c>
      <c r="I375" s="30">
        <f>ROUND(G375*H375,P4)</f>
        <v>0</v>
      </c>
      <c r="L375" s="31">
        <v>0</v>
      </c>
      <c r="M375" s="24">
        <f>ROUND(G375*L375,P4)</f>
        <v>0</v>
      </c>
      <c r="N375" s="25" t="s">
        <v>187</v>
      </c>
      <c r="O375" s="32">
        <f>M375*AA375</f>
        <v>0</v>
      </c>
      <c r="P375" s="1">
        <v>3</v>
      </c>
      <c r="AA375" s="1">
        <f>IF(P375=1,$O$3,IF(P375=2,$O$4,$O$5))</f>
        <v>0</v>
      </c>
    </row>
    <row r="376">
      <c r="A376" s="1" t="s">
        <v>165</v>
      </c>
      <c r="E376" s="27" t="s">
        <v>188</v>
      </c>
    </row>
    <row r="377">
      <c r="A377" s="1" t="s">
        <v>167</v>
      </c>
      <c r="E377" s="33" t="s">
        <v>3007</v>
      </c>
    </row>
    <row r="378" ht="76.5">
      <c r="A378" s="1" t="s">
        <v>168</v>
      </c>
      <c r="E378" s="27" t="s">
        <v>2225</v>
      </c>
    </row>
    <row r="379">
      <c r="A379" s="1" t="s">
        <v>159</v>
      </c>
      <c r="B379" s="1">
        <v>92</v>
      </c>
      <c r="C379" s="26" t="s">
        <v>2223</v>
      </c>
      <c r="D379" t="s">
        <v>157</v>
      </c>
      <c r="E379" s="27" t="s">
        <v>2224</v>
      </c>
      <c r="F379" s="28" t="s">
        <v>196</v>
      </c>
      <c r="G379" s="29">
        <v>1</v>
      </c>
      <c r="H379" s="28">
        <v>0</v>
      </c>
      <c r="I379" s="30">
        <f>ROUND(G379*H379,P4)</f>
        <v>0</v>
      </c>
      <c r="L379" s="31">
        <v>0</v>
      </c>
      <c r="M379" s="24">
        <f>ROUND(G379*L379,P4)</f>
        <v>0</v>
      </c>
      <c r="N379" s="25" t="s">
        <v>187</v>
      </c>
      <c r="O379" s="32">
        <f>M379*AA379</f>
        <v>0</v>
      </c>
      <c r="P379" s="1">
        <v>3</v>
      </c>
      <c r="AA379" s="1">
        <f>IF(P379=1,$O$3,IF(P379=2,$O$4,$O$5))</f>
        <v>0</v>
      </c>
    </row>
    <row r="380">
      <c r="A380" s="1" t="s">
        <v>165</v>
      </c>
      <c r="E380" s="27" t="s">
        <v>188</v>
      </c>
    </row>
    <row r="381" ht="25.5">
      <c r="A381" s="1" t="s">
        <v>167</v>
      </c>
      <c r="E381" s="33" t="s">
        <v>3008</v>
      </c>
    </row>
    <row r="382" ht="76.5">
      <c r="A382" s="1" t="s">
        <v>168</v>
      </c>
      <c r="E382" s="27" t="s">
        <v>2225</v>
      </c>
    </row>
    <row r="383" ht="25.5">
      <c r="A383" s="1" t="s">
        <v>159</v>
      </c>
      <c r="B383" s="1">
        <v>93</v>
      </c>
      <c r="C383" s="26" t="s">
        <v>2226</v>
      </c>
      <c r="D383" t="s">
        <v>157</v>
      </c>
      <c r="E383" s="27" t="s">
        <v>2227</v>
      </c>
      <c r="F383" s="28" t="s">
        <v>196</v>
      </c>
      <c r="G383" s="29">
        <v>1</v>
      </c>
      <c r="H383" s="28">
        <v>0</v>
      </c>
      <c r="I383" s="30">
        <f>ROUND(G383*H383,P4)</f>
        <v>0</v>
      </c>
      <c r="L383" s="31">
        <v>0</v>
      </c>
      <c r="M383" s="24">
        <f>ROUND(G383*L383,P4)</f>
        <v>0</v>
      </c>
      <c r="N383" s="25" t="s">
        <v>187</v>
      </c>
      <c r="O383" s="32">
        <f>M383*AA383</f>
        <v>0</v>
      </c>
      <c r="P383" s="1">
        <v>3</v>
      </c>
      <c r="AA383" s="1">
        <f>IF(P383=1,$O$3,IF(P383=2,$O$4,$O$5))</f>
        <v>0</v>
      </c>
    </row>
    <row r="384">
      <c r="A384" s="1" t="s">
        <v>165</v>
      </c>
      <c r="E384" s="27" t="s">
        <v>188</v>
      </c>
    </row>
    <row r="385">
      <c r="A385" s="1" t="s">
        <v>167</v>
      </c>
      <c r="E385" s="33" t="s">
        <v>3009</v>
      </c>
    </row>
    <row r="386" ht="76.5">
      <c r="A386" s="1" t="s">
        <v>168</v>
      </c>
      <c r="E386" s="27" t="s">
        <v>2225</v>
      </c>
    </row>
    <row r="387">
      <c r="A387" s="1" t="s">
        <v>159</v>
      </c>
      <c r="B387" s="1">
        <v>94</v>
      </c>
      <c r="C387" s="26" t="s">
        <v>3010</v>
      </c>
      <c r="D387" t="s">
        <v>157</v>
      </c>
      <c r="E387" s="27" t="s">
        <v>3011</v>
      </c>
      <c r="F387" s="28" t="s">
        <v>196</v>
      </c>
      <c r="G387" s="29">
        <v>3</v>
      </c>
      <c r="H387" s="28">
        <v>0</v>
      </c>
      <c r="I387" s="30">
        <f>ROUND(G387*H387,P4)</f>
        <v>0</v>
      </c>
      <c r="L387" s="31">
        <v>0</v>
      </c>
      <c r="M387" s="24">
        <f>ROUND(G387*L387,P4)</f>
        <v>0</v>
      </c>
      <c r="N387" s="25" t="s">
        <v>187</v>
      </c>
      <c r="O387" s="32">
        <f>M387*AA387</f>
        <v>0</v>
      </c>
      <c r="P387" s="1">
        <v>3</v>
      </c>
      <c r="AA387" s="1">
        <f>IF(P387=1,$O$3,IF(P387=2,$O$4,$O$5))</f>
        <v>0</v>
      </c>
    </row>
    <row r="388">
      <c r="A388" s="1" t="s">
        <v>165</v>
      </c>
      <c r="E388" s="27" t="s">
        <v>188</v>
      </c>
    </row>
    <row r="389">
      <c r="A389" s="1" t="s">
        <v>167</v>
      </c>
      <c r="E389" s="33" t="s">
        <v>3012</v>
      </c>
    </row>
    <row r="390" ht="76.5">
      <c r="A390" s="1" t="s">
        <v>168</v>
      </c>
      <c r="E390" s="27" t="s">
        <v>2222</v>
      </c>
    </row>
    <row r="391">
      <c r="A391" s="1" t="s">
        <v>159</v>
      </c>
      <c r="B391" s="1">
        <v>95</v>
      </c>
      <c r="C391" s="26" t="s">
        <v>818</v>
      </c>
      <c r="D391" t="s">
        <v>157</v>
      </c>
      <c r="E391" s="27" t="s">
        <v>819</v>
      </c>
      <c r="F391" s="28" t="s">
        <v>261</v>
      </c>
      <c r="G391" s="29">
        <v>200</v>
      </c>
      <c r="H391" s="28">
        <v>0</v>
      </c>
      <c r="I391" s="30">
        <f>ROUND(G391*H391,P4)</f>
        <v>0</v>
      </c>
      <c r="L391" s="31">
        <v>0</v>
      </c>
      <c r="M391" s="24">
        <f>ROUND(G391*L391,P4)</f>
        <v>0</v>
      </c>
      <c r="N391" s="25" t="s">
        <v>187</v>
      </c>
      <c r="O391" s="32">
        <f>M391*AA391</f>
        <v>0</v>
      </c>
      <c r="P391" s="1">
        <v>3</v>
      </c>
      <c r="AA391" s="1">
        <f>IF(P391=1,$O$3,IF(P391=2,$O$4,$O$5))</f>
        <v>0</v>
      </c>
    </row>
    <row r="392">
      <c r="A392" s="1" t="s">
        <v>165</v>
      </c>
      <c r="E392" s="27" t="s">
        <v>188</v>
      </c>
    </row>
    <row r="393">
      <c r="A393" s="1" t="s">
        <v>167</v>
      </c>
      <c r="E393" s="33" t="s">
        <v>3013</v>
      </c>
    </row>
    <row r="394" ht="89.25">
      <c r="A394" s="1" t="s">
        <v>168</v>
      </c>
      <c r="E394" s="27" t="s">
        <v>2229</v>
      </c>
    </row>
    <row r="395">
      <c r="A395" s="1" t="s">
        <v>159</v>
      </c>
      <c r="B395" s="1">
        <v>96</v>
      </c>
      <c r="C395" s="26" t="s">
        <v>820</v>
      </c>
      <c r="D395" t="s">
        <v>157</v>
      </c>
      <c r="E395" s="27" t="s">
        <v>821</v>
      </c>
      <c r="F395" s="28" t="s">
        <v>261</v>
      </c>
      <c r="G395" s="29">
        <v>300</v>
      </c>
      <c r="H395" s="28">
        <v>0</v>
      </c>
      <c r="I395" s="30">
        <f>ROUND(G395*H395,P4)</f>
        <v>0</v>
      </c>
      <c r="L395" s="31">
        <v>0</v>
      </c>
      <c r="M395" s="24">
        <f>ROUND(G395*L395,P4)</f>
        <v>0</v>
      </c>
      <c r="N395" s="25" t="s">
        <v>187</v>
      </c>
      <c r="O395" s="32">
        <f>M395*AA395</f>
        <v>0</v>
      </c>
      <c r="P395" s="1">
        <v>3</v>
      </c>
      <c r="AA395" s="1">
        <f>IF(P395=1,$O$3,IF(P395=2,$O$4,$O$5))</f>
        <v>0</v>
      </c>
    </row>
    <row r="396">
      <c r="A396" s="1" t="s">
        <v>165</v>
      </c>
      <c r="E396" s="27" t="s">
        <v>188</v>
      </c>
    </row>
    <row r="397" ht="25.5">
      <c r="A397" s="1" t="s">
        <v>167</v>
      </c>
      <c r="E397" s="33" t="s">
        <v>3014</v>
      </c>
    </row>
    <row r="398" ht="102">
      <c r="A398" s="1" t="s">
        <v>168</v>
      </c>
      <c r="E398" s="27" t="s">
        <v>3015</v>
      </c>
    </row>
    <row r="399">
      <c r="A399" s="1" t="s">
        <v>159</v>
      </c>
      <c r="B399" s="1">
        <v>97</v>
      </c>
      <c r="C399" s="26" t="s">
        <v>823</v>
      </c>
      <c r="D399" t="s">
        <v>157</v>
      </c>
      <c r="E399" s="27" t="s">
        <v>824</v>
      </c>
      <c r="F399" s="28" t="s">
        <v>261</v>
      </c>
      <c r="G399" s="29">
        <v>72</v>
      </c>
      <c r="H399" s="28">
        <v>0</v>
      </c>
      <c r="I399" s="30">
        <f>ROUND(G399*H399,P4)</f>
        <v>0</v>
      </c>
      <c r="L399" s="31">
        <v>0</v>
      </c>
      <c r="M399" s="24">
        <f>ROUND(G399*L399,P4)</f>
        <v>0</v>
      </c>
      <c r="N399" s="25" t="s">
        <v>187</v>
      </c>
      <c r="O399" s="32">
        <f>M399*AA399</f>
        <v>0</v>
      </c>
      <c r="P399" s="1">
        <v>3</v>
      </c>
      <c r="AA399" s="1">
        <f>IF(P399=1,$O$3,IF(P399=2,$O$4,$O$5))</f>
        <v>0</v>
      </c>
    </row>
    <row r="400">
      <c r="A400" s="1" t="s">
        <v>165</v>
      </c>
      <c r="E400" s="27" t="s">
        <v>188</v>
      </c>
    </row>
    <row r="401">
      <c r="A401" s="1" t="s">
        <v>167</v>
      </c>
      <c r="E401" s="33" t="s">
        <v>3016</v>
      </c>
    </row>
    <row r="402" ht="89.25">
      <c r="A402" s="1" t="s">
        <v>168</v>
      </c>
      <c r="E402" s="27" t="s">
        <v>2230</v>
      </c>
    </row>
    <row r="403">
      <c r="A403" s="1" t="s">
        <v>159</v>
      </c>
      <c r="B403" s="1">
        <v>98</v>
      </c>
      <c r="C403" s="26" t="s">
        <v>826</v>
      </c>
      <c r="D403" t="s">
        <v>157</v>
      </c>
      <c r="E403" s="27" t="s">
        <v>827</v>
      </c>
      <c r="F403" s="28" t="s">
        <v>261</v>
      </c>
      <c r="G403" s="29">
        <v>48</v>
      </c>
      <c r="H403" s="28">
        <v>0</v>
      </c>
      <c r="I403" s="30">
        <f>ROUND(G403*H403,P4)</f>
        <v>0</v>
      </c>
      <c r="L403" s="31">
        <v>0</v>
      </c>
      <c r="M403" s="24">
        <f>ROUND(G403*L403,P4)</f>
        <v>0</v>
      </c>
      <c r="N403" s="25" t="s">
        <v>187</v>
      </c>
      <c r="O403" s="32">
        <f>M403*AA403</f>
        <v>0</v>
      </c>
      <c r="P403" s="1">
        <v>3</v>
      </c>
      <c r="AA403" s="1">
        <f>IF(P403=1,$O$3,IF(P403=2,$O$4,$O$5))</f>
        <v>0</v>
      </c>
    </row>
    <row r="404">
      <c r="A404" s="1" t="s">
        <v>165</v>
      </c>
      <c r="E404" s="27" t="s">
        <v>188</v>
      </c>
    </row>
    <row r="405">
      <c r="A405" s="1" t="s">
        <v>167</v>
      </c>
      <c r="E405" s="33" t="s">
        <v>3017</v>
      </c>
    </row>
    <row r="406" ht="89.25">
      <c r="A406" s="1" t="s">
        <v>168</v>
      </c>
      <c r="E406" s="27" t="s">
        <v>2231</v>
      </c>
    </row>
    <row r="407">
      <c r="A407" s="1" t="s">
        <v>159</v>
      </c>
      <c r="B407" s="1">
        <v>99</v>
      </c>
      <c r="C407" s="26" t="s">
        <v>828</v>
      </c>
      <c r="D407" t="s">
        <v>157</v>
      </c>
      <c r="E407" s="27" t="s">
        <v>829</v>
      </c>
      <c r="F407" s="28" t="s">
        <v>261</v>
      </c>
      <c r="G407" s="29">
        <v>72</v>
      </c>
      <c r="H407" s="28">
        <v>0</v>
      </c>
      <c r="I407" s="30">
        <f>ROUND(G407*H407,P4)</f>
        <v>0</v>
      </c>
      <c r="L407" s="31">
        <v>0</v>
      </c>
      <c r="M407" s="24">
        <f>ROUND(G407*L407,P4)</f>
        <v>0</v>
      </c>
      <c r="N407" s="25" t="s">
        <v>187</v>
      </c>
      <c r="O407" s="32">
        <f>M407*AA407</f>
        <v>0</v>
      </c>
      <c r="P407" s="1">
        <v>3</v>
      </c>
      <c r="AA407" s="1">
        <f>IF(P407=1,$O$3,IF(P407=2,$O$4,$O$5))</f>
        <v>0</v>
      </c>
    </row>
    <row r="408">
      <c r="A408" s="1" t="s">
        <v>165</v>
      </c>
      <c r="E408" s="27" t="s">
        <v>188</v>
      </c>
    </row>
    <row r="409">
      <c r="A409" s="1" t="s">
        <v>167</v>
      </c>
      <c r="E409" s="33" t="s">
        <v>3018</v>
      </c>
    </row>
    <row r="410" ht="89.25">
      <c r="A410" s="1" t="s">
        <v>168</v>
      </c>
      <c r="E410" s="27" t="s">
        <v>2233</v>
      </c>
    </row>
    <row r="411">
      <c r="A411" s="1" t="s">
        <v>159</v>
      </c>
      <c r="B411" s="1">
        <v>100</v>
      </c>
      <c r="C411" s="26" t="s">
        <v>830</v>
      </c>
      <c r="D411" t="s">
        <v>157</v>
      </c>
      <c r="E411" s="27" t="s">
        <v>831</v>
      </c>
      <c r="F411" s="28" t="s">
        <v>261</v>
      </c>
      <c r="G411" s="29">
        <v>300</v>
      </c>
      <c r="H411" s="28">
        <v>0</v>
      </c>
      <c r="I411" s="30">
        <f>ROUND(G411*H411,P4)</f>
        <v>0</v>
      </c>
      <c r="L411" s="31">
        <v>0</v>
      </c>
      <c r="M411" s="24">
        <f>ROUND(G411*L411,P4)</f>
        <v>0</v>
      </c>
      <c r="N411" s="25" t="s">
        <v>187</v>
      </c>
      <c r="O411" s="32">
        <f>M411*AA411</f>
        <v>0</v>
      </c>
      <c r="P411" s="1">
        <v>3</v>
      </c>
      <c r="AA411" s="1">
        <f>IF(P411=1,$O$3,IF(P411=2,$O$4,$O$5))</f>
        <v>0</v>
      </c>
    </row>
    <row r="412">
      <c r="A412" s="1" t="s">
        <v>165</v>
      </c>
      <c r="E412" s="27" t="s">
        <v>188</v>
      </c>
    </row>
    <row r="413">
      <c r="A413" s="1" t="s">
        <v>167</v>
      </c>
      <c r="E413" s="33" t="s">
        <v>3019</v>
      </c>
    </row>
    <row r="414" ht="89.25">
      <c r="A414" s="1" t="s">
        <v>168</v>
      </c>
      <c r="E414" s="27" t="s">
        <v>2234</v>
      </c>
    </row>
    <row r="415">
      <c r="A415" s="1" t="s">
        <v>159</v>
      </c>
      <c r="B415" s="1">
        <v>101</v>
      </c>
      <c r="C415" s="26" t="s">
        <v>3020</v>
      </c>
      <c r="D415" t="s">
        <v>157</v>
      </c>
      <c r="E415" s="27" t="s">
        <v>3021</v>
      </c>
      <c r="F415" s="28" t="s">
        <v>261</v>
      </c>
      <c r="G415" s="29">
        <v>72</v>
      </c>
      <c r="H415" s="28">
        <v>0</v>
      </c>
      <c r="I415" s="30">
        <f>ROUND(G415*H415,P4)</f>
        <v>0</v>
      </c>
      <c r="L415" s="31">
        <v>0</v>
      </c>
      <c r="M415" s="24">
        <f>ROUND(G415*L415,P4)</f>
        <v>0</v>
      </c>
      <c r="N415" s="25" t="s">
        <v>187</v>
      </c>
      <c r="O415" s="32">
        <f>M415*AA415</f>
        <v>0</v>
      </c>
      <c r="P415" s="1">
        <v>3</v>
      </c>
      <c r="AA415" s="1">
        <f>IF(P415=1,$O$3,IF(P415=2,$O$4,$O$5))</f>
        <v>0</v>
      </c>
    </row>
    <row r="416">
      <c r="A416" s="1" t="s">
        <v>165</v>
      </c>
      <c r="E416" s="27" t="s">
        <v>188</v>
      </c>
    </row>
    <row r="417">
      <c r="A417" s="1" t="s">
        <v>167</v>
      </c>
      <c r="E417" s="33" t="s">
        <v>3016</v>
      </c>
    </row>
    <row r="418" ht="89.25">
      <c r="A418" s="1" t="s">
        <v>168</v>
      </c>
      <c r="E418" s="27" t="s">
        <v>2238</v>
      </c>
    </row>
  </sheetData>
  <sheetProtection sheet="1" objects="1" scenarios="1" spinCount="100000" saltValue="A7m4ImEX3+MWDgrfUMOz35w/86J22Pt2mr3Xj4l9CJLdsChFDlP2LfOiKXRtduZSKb4YHTyq0n2NqsPR+2JDJA==" hashValue="U9kzssLuNSla07+8Vz79AtfcAfvAIhBzRXochlvpWD6Mg2IBi/of/XYWGAWIhlbrehOlwGbncJPRO+FLk3iH9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98</v>
      </c>
      <c r="M3" s="20">
        <f>Rekapitulace!C53</f>
        <v>0</v>
      </c>
      <c r="N3" s="6" t="s">
        <v>3</v>
      </c>
      <c r="O3">
        <v>0</v>
      </c>
      <c r="P3">
        <v>2</v>
      </c>
    </row>
    <row r="4" ht="34.01575" customHeight="1">
      <c r="A4" s="16" t="s">
        <v>137</v>
      </c>
      <c r="B4" s="17" t="s">
        <v>138</v>
      </c>
      <c r="C4" s="18" t="s">
        <v>98</v>
      </c>
      <c r="D4" s="1"/>
      <c r="E4" s="17" t="s">
        <v>99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COUNTIFS(L8:L190,"=0",A8:A190,"P")+COUNTIFS(L8:L190,"",A8:A190,"P")+SUM(Q8:Q190)</f>
        <v>0</v>
      </c>
    </row>
    <row r="8">
      <c r="A8" s="1" t="s">
        <v>154</v>
      </c>
      <c r="C8" s="22" t="s">
        <v>3022</v>
      </c>
      <c r="E8" s="23" t="s">
        <v>103</v>
      </c>
      <c r="L8" s="24">
        <f>L9+L34+L47+L68+L145</f>
        <v>0</v>
      </c>
      <c r="M8" s="24">
        <f>M9+M34+M47+M68+M145</f>
        <v>0</v>
      </c>
      <c r="N8" s="25"/>
    </row>
    <row r="9">
      <c r="A9" s="1" t="s">
        <v>156</v>
      </c>
      <c r="C9" s="22" t="s">
        <v>2136</v>
      </c>
      <c r="E9" s="23" t="s">
        <v>183</v>
      </c>
      <c r="L9" s="24">
        <f>SUMIFS(L10:L33,A10:A33,"P")</f>
        <v>0</v>
      </c>
      <c r="M9" s="24">
        <f>SUMIFS(M10:M33,A10:A33,"P")</f>
        <v>0</v>
      </c>
      <c r="N9" s="25"/>
    </row>
    <row r="10">
      <c r="A10" s="1" t="s">
        <v>159</v>
      </c>
      <c r="B10" s="1">
        <v>4</v>
      </c>
      <c r="C10" s="26" t="s">
        <v>2765</v>
      </c>
      <c r="D10" t="s">
        <v>157</v>
      </c>
      <c r="E10" s="27" t="s">
        <v>2766</v>
      </c>
      <c r="F10" s="28" t="s">
        <v>2767</v>
      </c>
      <c r="G10" s="29">
        <v>1446</v>
      </c>
      <c r="H10" s="28">
        <v>0</v>
      </c>
      <c r="I10" s="30">
        <f>ROUND(G10*H10,P4)</f>
        <v>0</v>
      </c>
      <c r="L10" s="31">
        <v>0</v>
      </c>
      <c r="M10" s="24">
        <f>ROUND(G10*L10,P4)</f>
        <v>0</v>
      </c>
      <c r="N10" s="25" t="s">
        <v>187</v>
      </c>
      <c r="O10" s="32">
        <f>M10*AA10</f>
        <v>0</v>
      </c>
      <c r="P10" s="1">
        <v>3</v>
      </c>
      <c r="AA10" s="1">
        <f>IF(P10=1,$O$3,IF(P10=2,$O$4,$O$5))</f>
        <v>0</v>
      </c>
    </row>
    <row r="11">
      <c r="A11" s="1" t="s">
        <v>165</v>
      </c>
      <c r="E11" s="27" t="s">
        <v>188</v>
      </c>
    </row>
    <row r="12" ht="25.5">
      <c r="A12" s="1" t="s">
        <v>167</v>
      </c>
      <c r="E12" s="33" t="s">
        <v>3023</v>
      </c>
    </row>
    <row r="13">
      <c r="A13" s="1" t="s">
        <v>168</v>
      </c>
      <c r="E13" s="27" t="s">
        <v>2140</v>
      </c>
    </row>
    <row r="14">
      <c r="A14" s="1" t="s">
        <v>159</v>
      </c>
      <c r="B14" s="1">
        <v>5</v>
      </c>
      <c r="C14" s="26" t="s">
        <v>2141</v>
      </c>
      <c r="D14" t="s">
        <v>157</v>
      </c>
      <c r="E14" s="27" t="s">
        <v>2142</v>
      </c>
      <c r="F14" s="28" t="s">
        <v>342</v>
      </c>
      <c r="G14" s="29">
        <v>1446</v>
      </c>
      <c r="H14" s="28">
        <v>0</v>
      </c>
      <c r="I14" s="30">
        <f>ROUND(G14*H14,P4)</f>
        <v>0</v>
      </c>
      <c r="L14" s="31">
        <v>0</v>
      </c>
      <c r="M14" s="24">
        <f>ROUND(G14*L14,P4)</f>
        <v>0</v>
      </c>
      <c r="N14" s="25" t="s">
        <v>187</v>
      </c>
      <c r="O14" s="32">
        <f>M14*AA14</f>
        <v>0</v>
      </c>
      <c r="P14" s="1">
        <v>3</v>
      </c>
      <c r="AA14" s="1">
        <f>IF(P14=1,$O$3,IF(P14=2,$O$4,$O$5))</f>
        <v>0</v>
      </c>
    </row>
    <row r="15">
      <c r="A15" s="1" t="s">
        <v>165</v>
      </c>
      <c r="E15" s="27" t="s">
        <v>188</v>
      </c>
    </row>
    <row r="16" ht="25.5">
      <c r="A16" s="1" t="s">
        <v>167</v>
      </c>
      <c r="E16" s="33" t="s">
        <v>3024</v>
      </c>
    </row>
    <row r="17" ht="38.25">
      <c r="A17" s="1" t="s">
        <v>168</v>
      </c>
      <c r="E17" s="27" t="s">
        <v>2144</v>
      </c>
    </row>
    <row r="18">
      <c r="A18" s="1" t="s">
        <v>159</v>
      </c>
      <c r="B18" s="1">
        <v>6</v>
      </c>
      <c r="C18" s="26" t="s">
        <v>184</v>
      </c>
      <c r="D18" t="s">
        <v>157</v>
      </c>
      <c r="E18" s="27" t="s">
        <v>185</v>
      </c>
      <c r="F18" s="28" t="s">
        <v>186</v>
      </c>
      <c r="G18" s="29">
        <v>278.60000000000002</v>
      </c>
      <c r="H18" s="28">
        <v>0</v>
      </c>
      <c r="I18" s="30">
        <f>ROUND(G18*H18,P4)</f>
        <v>0</v>
      </c>
      <c r="L18" s="31">
        <v>0</v>
      </c>
      <c r="M18" s="24">
        <f>ROUND(G18*L18,P4)</f>
        <v>0</v>
      </c>
      <c r="N18" s="25" t="s">
        <v>187</v>
      </c>
      <c r="O18" s="32">
        <f>M18*AA18</f>
        <v>0</v>
      </c>
      <c r="P18" s="1">
        <v>3</v>
      </c>
      <c r="AA18" s="1">
        <f>IF(P18=1,$O$3,IF(P18=2,$O$4,$O$5))</f>
        <v>0</v>
      </c>
    </row>
    <row r="19">
      <c r="A19" s="1" t="s">
        <v>165</v>
      </c>
      <c r="E19" s="27" t="s">
        <v>188</v>
      </c>
    </row>
    <row r="20" ht="51">
      <c r="A20" s="1" t="s">
        <v>167</v>
      </c>
      <c r="E20" s="33" t="s">
        <v>3025</v>
      </c>
    </row>
    <row r="21" ht="318.75">
      <c r="A21" s="1" t="s">
        <v>168</v>
      </c>
      <c r="E21" s="27" t="s">
        <v>2146</v>
      </c>
    </row>
    <row r="22">
      <c r="A22" s="1" t="s">
        <v>159</v>
      </c>
      <c r="B22" s="1">
        <v>7</v>
      </c>
      <c r="C22" s="26" t="s">
        <v>352</v>
      </c>
      <c r="D22" t="s">
        <v>157</v>
      </c>
      <c r="E22" s="27" t="s">
        <v>353</v>
      </c>
      <c r="F22" s="28" t="s">
        <v>199</v>
      </c>
      <c r="G22" s="29">
        <v>94</v>
      </c>
      <c r="H22" s="28">
        <v>0</v>
      </c>
      <c r="I22" s="30">
        <f>ROUND(G22*H22,P4)</f>
        <v>0</v>
      </c>
      <c r="L22" s="31">
        <v>0</v>
      </c>
      <c r="M22" s="24">
        <f>ROUND(G22*L22,P4)</f>
        <v>0</v>
      </c>
      <c r="N22" s="25" t="s">
        <v>187</v>
      </c>
      <c r="O22" s="32">
        <f>M22*AA22</f>
        <v>0</v>
      </c>
      <c r="P22" s="1">
        <v>3</v>
      </c>
      <c r="AA22" s="1">
        <f>IF(P22=1,$O$3,IF(P22=2,$O$4,$O$5))</f>
        <v>0</v>
      </c>
    </row>
    <row r="23">
      <c r="A23" s="1" t="s">
        <v>165</v>
      </c>
      <c r="E23" s="27" t="s">
        <v>188</v>
      </c>
    </row>
    <row r="24" ht="76.5">
      <c r="A24" s="1" t="s">
        <v>167</v>
      </c>
      <c r="E24" s="33" t="s">
        <v>3026</v>
      </c>
    </row>
    <row r="25" ht="25.5">
      <c r="A25" s="1" t="s">
        <v>168</v>
      </c>
      <c r="E25" s="27" t="s">
        <v>2776</v>
      </c>
    </row>
    <row r="26">
      <c r="A26" s="1" t="s">
        <v>159</v>
      </c>
      <c r="B26" s="1">
        <v>8</v>
      </c>
      <c r="C26" s="26" t="s">
        <v>190</v>
      </c>
      <c r="D26" t="s">
        <v>157</v>
      </c>
      <c r="E26" s="27" t="s">
        <v>191</v>
      </c>
      <c r="F26" s="28" t="s">
        <v>186</v>
      </c>
      <c r="G26" s="29">
        <v>278.60000000000002</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3027</v>
      </c>
    </row>
    <row r="29" ht="229.5">
      <c r="A29" s="1" t="s">
        <v>168</v>
      </c>
      <c r="E29" s="27" t="s">
        <v>2148</v>
      </c>
    </row>
    <row r="30">
      <c r="A30" s="1" t="s">
        <v>159</v>
      </c>
      <c r="B30" s="1">
        <v>9</v>
      </c>
      <c r="C30" s="26" t="s">
        <v>2149</v>
      </c>
      <c r="D30" t="s">
        <v>157</v>
      </c>
      <c r="E30" s="27" t="s">
        <v>2150</v>
      </c>
      <c r="F30" s="28" t="s">
        <v>342</v>
      </c>
      <c r="G30" s="29">
        <v>1446</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3028</v>
      </c>
    </row>
    <row r="33" ht="38.25">
      <c r="A33" s="1" t="s">
        <v>168</v>
      </c>
      <c r="E33" s="27" t="s">
        <v>2152</v>
      </c>
    </row>
    <row r="34">
      <c r="A34" s="1" t="s">
        <v>156</v>
      </c>
      <c r="C34" s="22" t="s">
        <v>2157</v>
      </c>
      <c r="E34" s="23" t="s">
        <v>2158</v>
      </c>
      <c r="L34" s="24">
        <f>SUMIFS(L35:L46,A35:A46,"P")</f>
        <v>0</v>
      </c>
      <c r="M34" s="24">
        <f>SUMIFS(M35:M46,A35:A46,"P")</f>
        <v>0</v>
      </c>
      <c r="N34" s="25"/>
    </row>
    <row r="35" ht="25.5">
      <c r="A35" s="1" t="s">
        <v>159</v>
      </c>
      <c r="B35" s="1">
        <v>1</v>
      </c>
      <c r="C35" s="26" t="s">
        <v>160</v>
      </c>
      <c r="D35" t="s">
        <v>161</v>
      </c>
      <c r="E35" s="27" t="s">
        <v>162</v>
      </c>
      <c r="F35" s="28" t="s">
        <v>163</v>
      </c>
      <c r="G35" s="29">
        <v>89.152000000000001</v>
      </c>
      <c r="H35" s="28">
        <v>0</v>
      </c>
      <c r="I35" s="30">
        <f>ROUND(G35*H35,P4)</f>
        <v>0</v>
      </c>
      <c r="L35" s="31">
        <v>0</v>
      </c>
      <c r="M35" s="24">
        <f>ROUND(G35*L35,P4)</f>
        <v>0</v>
      </c>
      <c r="N35" s="25" t="s">
        <v>164</v>
      </c>
      <c r="O35" s="32">
        <f>M35*AA35</f>
        <v>0</v>
      </c>
      <c r="P35" s="1">
        <v>3</v>
      </c>
      <c r="AA35" s="1">
        <f>IF(P35=1,$O$3,IF(P35=2,$O$4,$O$5))</f>
        <v>0</v>
      </c>
    </row>
    <row r="36">
      <c r="A36" s="1" t="s">
        <v>165</v>
      </c>
      <c r="E36" s="27" t="s">
        <v>166</v>
      </c>
    </row>
    <row r="37" ht="25.5">
      <c r="A37" s="1" t="s">
        <v>167</v>
      </c>
      <c r="E37" s="33" t="s">
        <v>3029</v>
      </c>
    </row>
    <row r="38" ht="153">
      <c r="A38" s="1" t="s">
        <v>168</v>
      </c>
      <c r="E38" s="27" t="s">
        <v>169</v>
      </c>
    </row>
    <row r="39" ht="25.5">
      <c r="A39" s="1" t="s">
        <v>159</v>
      </c>
      <c r="B39" s="1">
        <v>2</v>
      </c>
      <c r="C39" s="26" t="s">
        <v>170</v>
      </c>
      <c r="D39" t="s">
        <v>171</v>
      </c>
      <c r="E39" s="27" t="s">
        <v>172</v>
      </c>
      <c r="F39" s="28" t="s">
        <v>163</v>
      </c>
      <c r="G39" s="29">
        <v>8.6760000000000002</v>
      </c>
      <c r="H39" s="28">
        <v>0</v>
      </c>
      <c r="I39" s="30">
        <f>ROUND(G39*H39,P4)</f>
        <v>0</v>
      </c>
      <c r="L39" s="31">
        <v>0</v>
      </c>
      <c r="M39" s="24">
        <f>ROUND(G39*L39,P4)</f>
        <v>0</v>
      </c>
      <c r="N39" s="25" t="s">
        <v>164</v>
      </c>
      <c r="O39" s="32">
        <f>M39*AA39</f>
        <v>0</v>
      </c>
      <c r="P39" s="1">
        <v>3</v>
      </c>
      <c r="AA39" s="1">
        <f>IF(P39=1,$O$3,IF(P39=2,$O$4,$O$5))</f>
        <v>0</v>
      </c>
    </row>
    <row r="40">
      <c r="A40" s="1" t="s">
        <v>165</v>
      </c>
      <c r="E40" s="27" t="s">
        <v>166</v>
      </c>
    </row>
    <row r="41" ht="25.5">
      <c r="A41" s="1" t="s">
        <v>167</v>
      </c>
      <c r="E41" s="33" t="s">
        <v>3030</v>
      </c>
    </row>
    <row r="42" ht="153">
      <c r="A42" s="1" t="s">
        <v>168</v>
      </c>
      <c r="E42" s="27" t="s">
        <v>169</v>
      </c>
    </row>
    <row r="43" ht="25.5">
      <c r="A43" s="1" t="s">
        <v>159</v>
      </c>
      <c r="B43" s="1">
        <v>3</v>
      </c>
      <c r="C43" s="26" t="s">
        <v>176</v>
      </c>
      <c r="D43" t="s">
        <v>177</v>
      </c>
      <c r="E43" s="27" t="s">
        <v>178</v>
      </c>
      <c r="F43" s="28" t="s">
        <v>163</v>
      </c>
      <c r="G43" s="29">
        <v>8</v>
      </c>
      <c r="H43" s="28">
        <v>0</v>
      </c>
      <c r="I43" s="30">
        <f>ROUND(G43*H43,P4)</f>
        <v>0</v>
      </c>
      <c r="L43" s="31">
        <v>0</v>
      </c>
      <c r="M43" s="24">
        <f>ROUND(G43*L43,P4)</f>
        <v>0</v>
      </c>
      <c r="N43" s="25" t="s">
        <v>164</v>
      </c>
      <c r="O43" s="32">
        <f>M43*AA43</f>
        <v>0</v>
      </c>
      <c r="P43" s="1">
        <v>3</v>
      </c>
      <c r="AA43" s="1">
        <f>IF(P43=1,$O$3,IF(P43=2,$O$4,$O$5))</f>
        <v>0</v>
      </c>
    </row>
    <row r="44">
      <c r="A44" s="1" t="s">
        <v>165</v>
      </c>
      <c r="E44" s="27" t="s">
        <v>166</v>
      </c>
    </row>
    <row r="45">
      <c r="A45" s="1" t="s">
        <v>167</v>
      </c>
      <c r="E45" s="33" t="s">
        <v>3031</v>
      </c>
    </row>
    <row r="46" ht="153">
      <c r="A46" s="1" t="s">
        <v>168</v>
      </c>
      <c r="E46" s="27" t="s">
        <v>169</v>
      </c>
    </row>
    <row r="47">
      <c r="A47" s="1" t="s">
        <v>156</v>
      </c>
      <c r="C47" s="22" t="s">
        <v>2794</v>
      </c>
      <c r="E47" s="23" t="s">
        <v>2795</v>
      </c>
      <c r="L47" s="24">
        <f>SUMIFS(L48:L67,A48:A67,"P")</f>
        <v>0</v>
      </c>
      <c r="M47" s="24">
        <f>SUMIFS(M48:M67,A48:A67,"P")</f>
        <v>0</v>
      </c>
      <c r="N47" s="25"/>
    </row>
    <row r="48">
      <c r="A48" s="1" t="s">
        <v>159</v>
      </c>
      <c r="B48" s="1">
        <v>10</v>
      </c>
      <c r="C48" s="26" t="s">
        <v>365</v>
      </c>
      <c r="D48" t="s">
        <v>157</v>
      </c>
      <c r="E48" s="27" t="s">
        <v>366</v>
      </c>
      <c r="F48" s="28" t="s">
        <v>196</v>
      </c>
      <c r="G48" s="29">
        <v>154</v>
      </c>
      <c r="H48" s="28">
        <v>0</v>
      </c>
      <c r="I48" s="30">
        <f>ROUND(G48*H48,P4)</f>
        <v>0</v>
      </c>
      <c r="L48" s="31">
        <v>0</v>
      </c>
      <c r="M48" s="24">
        <f>ROUND(G48*L48,P4)</f>
        <v>0</v>
      </c>
      <c r="N48" s="25" t="s">
        <v>187</v>
      </c>
      <c r="O48" s="32">
        <f>M48*AA48</f>
        <v>0</v>
      </c>
      <c r="P48" s="1">
        <v>3</v>
      </c>
      <c r="AA48" s="1">
        <f>IF(P48=1,$O$3,IF(P48=2,$O$4,$O$5))</f>
        <v>0</v>
      </c>
    </row>
    <row r="49">
      <c r="A49" s="1" t="s">
        <v>165</v>
      </c>
      <c r="E49" s="27" t="s">
        <v>188</v>
      </c>
    </row>
    <row r="50">
      <c r="A50" s="1" t="s">
        <v>167</v>
      </c>
      <c r="E50" s="33" t="s">
        <v>3032</v>
      </c>
    </row>
    <row r="51" ht="76.5">
      <c r="A51" s="1" t="s">
        <v>168</v>
      </c>
      <c r="E51" s="27" t="s">
        <v>2169</v>
      </c>
    </row>
    <row r="52">
      <c r="A52" s="1" t="s">
        <v>159</v>
      </c>
      <c r="B52" s="1">
        <v>11</v>
      </c>
      <c r="C52" s="26" t="s">
        <v>197</v>
      </c>
      <c r="D52" t="s">
        <v>157</v>
      </c>
      <c r="E52" s="27" t="s">
        <v>198</v>
      </c>
      <c r="F52" s="28" t="s">
        <v>199</v>
      </c>
      <c r="G52" s="29">
        <v>1426</v>
      </c>
      <c r="H52" s="28">
        <v>0</v>
      </c>
      <c r="I52" s="30">
        <f>ROUND(G52*H52,P4)</f>
        <v>0</v>
      </c>
      <c r="L52" s="31">
        <v>0</v>
      </c>
      <c r="M52" s="24">
        <f>ROUND(G52*L52,P4)</f>
        <v>0</v>
      </c>
      <c r="N52" s="25" t="s">
        <v>187</v>
      </c>
      <c r="O52" s="32">
        <f>M52*AA52</f>
        <v>0</v>
      </c>
      <c r="P52" s="1">
        <v>3</v>
      </c>
      <c r="AA52" s="1">
        <f>IF(P52=1,$O$3,IF(P52=2,$O$4,$O$5))</f>
        <v>0</v>
      </c>
    </row>
    <row r="53">
      <c r="A53" s="1" t="s">
        <v>165</v>
      </c>
      <c r="E53" s="27" t="s">
        <v>188</v>
      </c>
    </row>
    <row r="54" ht="25.5">
      <c r="A54" s="1" t="s">
        <v>167</v>
      </c>
      <c r="E54" s="33" t="s">
        <v>3033</v>
      </c>
    </row>
    <row r="55" ht="102">
      <c r="A55" s="1" t="s">
        <v>168</v>
      </c>
      <c r="E55" s="27" t="s">
        <v>2798</v>
      </c>
    </row>
    <row r="56">
      <c r="A56" s="1" t="s">
        <v>159</v>
      </c>
      <c r="B56" s="1">
        <v>12</v>
      </c>
      <c r="C56" s="26" t="s">
        <v>202</v>
      </c>
      <c r="D56" t="s">
        <v>157</v>
      </c>
      <c r="E56" s="27" t="s">
        <v>203</v>
      </c>
      <c r="F56" s="28" t="s">
        <v>199</v>
      </c>
      <c r="G56" s="29">
        <v>94</v>
      </c>
      <c r="H56" s="28">
        <v>0</v>
      </c>
      <c r="I56" s="30">
        <f>ROUND(G56*H56,P4)</f>
        <v>0</v>
      </c>
      <c r="L56" s="31">
        <v>0</v>
      </c>
      <c r="M56" s="24">
        <f>ROUND(G56*L56,P4)</f>
        <v>0</v>
      </c>
      <c r="N56" s="25" t="s">
        <v>187</v>
      </c>
      <c r="O56" s="32">
        <f>M56*AA56</f>
        <v>0</v>
      </c>
      <c r="P56" s="1">
        <v>3</v>
      </c>
      <c r="AA56" s="1">
        <f>IF(P56=1,$O$3,IF(P56=2,$O$4,$O$5))</f>
        <v>0</v>
      </c>
    </row>
    <row r="57">
      <c r="A57" s="1" t="s">
        <v>165</v>
      </c>
      <c r="E57" s="27" t="s">
        <v>188</v>
      </c>
    </row>
    <row r="58">
      <c r="A58" s="1" t="s">
        <v>167</v>
      </c>
      <c r="E58" s="33" t="s">
        <v>3034</v>
      </c>
    </row>
    <row r="59" ht="102">
      <c r="A59" s="1" t="s">
        <v>168</v>
      </c>
      <c r="E59" s="27" t="s">
        <v>2803</v>
      </c>
    </row>
    <row r="60" ht="25.5">
      <c r="A60" s="1" t="s">
        <v>159</v>
      </c>
      <c r="B60" s="1">
        <v>13</v>
      </c>
      <c r="C60" s="26" t="s">
        <v>378</v>
      </c>
      <c r="D60" t="s">
        <v>157</v>
      </c>
      <c r="E60" s="27" t="s">
        <v>379</v>
      </c>
      <c r="F60" s="28" t="s">
        <v>199</v>
      </c>
      <c r="G60" s="29">
        <v>1426</v>
      </c>
      <c r="H60" s="28">
        <v>0</v>
      </c>
      <c r="I60" s="30">
        <f>ROUND(G60*H60,P4)</f>
        <v>0</v>
      </c>
      <c r="L60" s="31">
        <v>0</v>
      </c>
      <c r="M60" s="24">
        <f>ROUND(G60*L60,P4)</f>
        <v>0</v>
      </c>
      <c r="N60" s="25" t="s">
        <v>187</v>
      </c>
      <c r="O60" s="32">
        <f>M60*AA60</f>
        <v>0</v>
      </c>
      <c r="P60" s="1">
        <v>3</v>
      </c>
      <c r="AA60" s="1">
        <f>IF(P60=1,$O$3,IF(P60=2,$O$4,$O$5))</f>
        <v>0</v>
      </c>
    </row>
    <row r="61">
      <c r="A61" s="1" t="s">
        <v>165</v>
      </c>
      <c r="E61" s="27" t="s">
        <v>188</v>
      </c>
    </row>
    <row r="62">
      <c r="A62" s="1" t="s">
        <v>167</v>
      </c>
      <c r="E62" s="33" t="s">
        <v>3035</v>
      </c>
    </row>
    <row r="63" ht="76.5">
      <c r="A63" s="1" t="s">
        <v>168</v>
      </c>
      <c r="E63" s="27" t="s">
        <v>2812</v>
      </c>
    </row>
    <row r="64" ht="25.5">
      <c r="A64" s="1" t="s">
        <v>159</v>
      </c>
      <c r="B64" s="1">
        <v>14</v>
      </c>
      <c r="C64" s="26" t="s">
        <v>210</v>
      </c>
      <c r="D64" t="s">
        <v>157</v>
      </c>
      <c r="E64" s="27" t="s">
        <v>211</v>
      </c>
      <c r="F64" s="28" t="s">
        <v>196</v>
      </c>
      <c r="G64" s="29">
        <v>10</v>
      </c>
      <c r="H64" s="28">
        <v>0</v>
      </c>
      <c r="I64" s="30">
        <f>ROUND(G64*H64,P4)</f>
        <v>0</v>
      </c>
      <c r="L64" s="31">
        <v>0</v>
      </c>
      <c r="M64" s="24">
        <f>ROUND(G64*L64,P4)</f>
        <v>0</v>
      </c>
      <c r="N64" s="25" t="s">
        <v>187</v>
      </c>
      <c r="O64" s="32">
        <f>M64*AA64</f>
        <v>0</v>
      </c>
      <c r="P64" s="1">
        <v>3</v>
      </c>
      <c r="AA64" s="1">
        <f>IF(P64=1,$O$3,IF(P64=2,$O$4,$O$5))</f>
        <v>0</v>
      </c>
    </row>
    <row r="65">
      <c r="A65" s="1" t="s">
        <v>165</v>
      </c>
      <c r="E65" s="27" t="s">
        <v>188</v>
      </c>
    </row>
    <row r="66">
      <c r="A66" s="1" t="s">
        <v>167</v>
      </c>
      <c r="E66" s="33" t="s">
        <v>3036</v>
      </c>
    </row>
    <row r="67" ht="102">
      <c r="A67" s="1" t="s">
        <v>168</v>
      </c>
      <c r="E67" s="27" t="s">
        <v>2798</v>
      </c>
    </row>
    <row r="68">
      <c r="A68" s="1" t="s">
        <v>156</v>
      </c>
      <c r="C68" s="22" t="s">
        <v>2166</v>
      </c>
      <c r="E68" s="23" t="s">
        <v>2167</v>
      </c>
      <c r="L68" s="24">
        <f>SUMIFS(L69:L144,A69:A144,"P")</f>
        <v>0</v>
      </c>
      <c r="M68" s="24">
        <f>SUMIFS(M69:M144,A69:A144,"P")</f>
        <v>0</v>
      </c>
      <c r="N68" s="25"/>
    </row>
    <row r="69" ht="25.5">
      <c r="A69" s="1" t="s">
        <v>159</v>
      </c>
      <c r="B69" s="1">
        <v>15</v>
      </c>
      <c r="C69" s="26" t="s">
        <v>437</v>
      </c>
      <c r="D69" t="s">
        <v>157</v>
      </c>
      <c r="E69" s="27" t="s">
        <v>438</v>
      </c>
      <c r="F69" s="28" t="s">
        <v>199</v>
      </c>
      <c r="G69" s="29">
        <v>70</v>
      </c>
      <c r="H69" s="28">
        <v>0</v>
      </c>
      <c r="I69" s="30">
        <f>ROUND(G69*H69,P4)</f>
        <v>0</v>
      </c>
      <c r="L69" s="31">
        <v>0</v>
      </c>
      <c r="M69" s="24">
        <f>ROUND(G69*L69,P4)</f>
        <v>0</v>
      </c>
      <c r="N69" s="25" t="s">
        <v>187</v>
      </c>
      <c r="O69" s="32">
        <f>M69*AA69</f>
        <v>0</v>
      </c>
      <c r="P69" s="1">
        <v>3</v>
      </c>
      <c r="AA69" s="1">
        <f>IF(P69=1,$O$3,IF(P69=2,$O$4,$O$5))</f>
        <v>0</v>
      </c>
    </row>
    <row r="70">
      <c r="A70" s="1" t="s">
        <v>165</v>
      </c>
      <c r="E70" s="27" t="s">
        <v>188</v>
      </c>
    </row>
    <row r="71">
      <c r="A71" s="1" t="s">
        <v>167</v>
      </c>
      <c r="E71" s="33" t="s">
        <v>3037</v>
      </c>
    </row>
    <row r="72" ht="76.5">
      <c r="A72" s="1" t="s">
        <v>168</v>
      </c>
      <c r="E72" s="27" t="s">
        <v>2851</v>
      </c>
    </row>
    <row r="73">
      <c r="A73" s="1" t="s">
        <v>159</v>
      </c>
      <c r="B73" s="1">
        <v>16</v>
      </c>
      <c r="C73" s="26" t="s">
        <v>794</v>
      </c>
      <c r="D73" t="s">
        <v>157</v>
      </c>
      <c r="E73" s="27" t="s">
        <v>795</v>
      </c>
      <c r="F73" s="28" t="s">
        <v>199</v>
      </c>
      <c r="G73" s="29">
        <v>60</v>
      </c>
      <c r="H73" s="28">
        <v>0</v>
      </c>
      <c r="I73" s="30">
        <f>ROUND(G73*H73,P4)</f>
        <v>0</v>
      </c>
      <c r="L73" s="31">
        <v>0</v>
      </c>
      <c r="M73" s="24">
        <f>ROUND(G73*L73,P4)</f>
        <v>0</v>
      </c>
      <c r="N73" s="25" t="s">
        <v>187</v>
      </c>
      <c r="O73" s="32">
        <f>M73*AA73</f>
        <v>0</v>
      </c>
      <c r="P73" s="1">
        <v>3</v>
      </c>
      <c r="AA73" s="1">
        <f>IF(P73=1,$O$3,IF(P73=2,$O$4,$O$5))</f>
        <v>0</v>
      </c>
    </row>
    <row r="74">
      <c r="A74" s="1" t="s">
        <v>165</v>
      </c>
      <c r="E74" s="27" t="s">
        <v>188</v>
      </c>
    </row>
    <row r="75" ht="38.25">
      <c r="A75" s="1" t="s">
        <v>167</v>
      </c>
      <c r="E75" s="33" t="s">
        <v>3038</v>
      </c>
    </row>
    <row r="76" ht="76.5">
      <c r="A76" s="1" t="s">
        <v>168</v>
      </c>
      <c r="E76" s="27" t="s">
        <v>2851</v>
      </c>
    </row>
    <row r="77">
      <c r="A77" s="1" t="s">
        <v>159</v>
      </c>
      <c r="B77" s="1">
        <v>17</v>
      </c>
      <c r="C77" s="26" t="s">
        <v>2884</v>
      </c>
      <c r="D77" t="s">
        <v>157</v>
      </c>
      <c r="E77" s="27" t="s">
        <v>2885</v>
      </c>
      <c r="F77" s="28" t="s">
        <v>199</v>
      </c>
      <c r="G77" s="29">
        <v>100</v>
      </c>
      <c r="H77" s="28">
        <v>0</v>
      </c>
      <c r="I77" s="30">
        <f>ROUND(G77*H77,P4)</f>
        <v>0</v>
      </c>
      <c r="L77" s="31">
        <v>0</v>
      </c>
      <c r="M77" s="24">
        <f>ROUND(G77*L77,P4)</f>
        <v>0</v>
      </c>
      <c r="N77" s="25" t="s">
        <v>187</v>
      </c>
      <c r="O77" s="32">
        <f>M77*AA77</f>
        <v>0</v>
      </c>
      <c r="P77" s="1">
        <v>3</v>
      </c>
      <c r="AA77" s="1">
        <f>IF(P77=1,$O$3,IF(P77=2,$O$4,$O$5))</f>
        <v>0</v>
      </c>
    </row>
    <row r="78">
      <c r="A78" s="1" t="s">
        <v>165</v>
      </c>
      <c r="E78" s="27" t="s">
        <v>188</v>
      </c>
    </row>
    <row r="79" ht="38.25">
      <c r="A79" s="1" t="s">
        <v>167</v>
      </c>
      <c r="E79" s="33" t="s">
        <v>3039</v>
      </c>
    </row>
    <row r="80" ht="76.5">
      <c r="A80" s="1" t="s">
        <v>168</v>
      </c>
      <c r="E80" s="27" t="s">
        <v>2851</v>
      </c>
    </row>
    <row r="81">
      <c r="A81" s="1" t="s">
        <v>159</v>
      </c>
      <c r="B81" s="1">
        <v>18</v>
      </c>
      <c r="C81" s="26" t="s">
        <v>2887</v>
      </c>
      <c r="D81" t="s">
        <v>157</v>
      </c>
      <c r="E81" s="27" t="s">
        <v>2888</v>
      </c>
      <c r="F81" s="28" t="s">
        <v>199</v>
      </c>
      <c r="G81" s="29">
        <v>5154</v>
      </c>
      <c r="H81" s="28">
        <v>0</v>
      </c>
      <c r="I81" s="30">
        <f>ROUND(G81*H81,P4)</f>
        <v>0</v>
      </c>
      <c r="L81" s="31">
        <v>0</v>
      </c>
      <c r="M81" s="24">
        <f>ROUND(G81*L81,P4)</f>
        <v>0</v>
      </c>
      <c r="N81" s="25" t="s">
        <v>187</v>
      </c>
      <c r="O81" s="32">
        <f>M81*AA81</f>
        <v>0</v>
      </c>
      <c r="P81" s="1">
        <v>3</v>
      </c>
      <c r="AA81" s="1">
        <f>IF(P81=1,$O$3,IF(P81=2,$O$4,$O$5))</f>
        <v>0</v>
      </c>
    </row>
    <row r="82">
      <c r="A82" s="1" t="s">
        <v>165</v>
      </c>
      <c r="E82" s="27" t="s">
        <v>188</v>
      </c>
    </row>
    <row r="83" ht="38.25">
      <c r="A83" s="1" t="s">
        <v>167</v>
      </c>
      <c r="E83" s="33" t="s">
        <v>3040</v>
      </c>
    </row>
    <row r="84" ht="76.5">
      <c r="A84" s="1" t="s">
        <v>168</v>
      </c>
      <c r="E84" s="27" t="s">
        <v>2851</v>
      </c>
    </row>
    <row r="85">
      <c r="A85" s="1" t="s">
        <v>159</v>
      </c>
      <c r="B85" s="1">
        <v>19</v>
      </c>
      <c r="C85" s="26" t="s">
        <v>3041</v>
      </c>
      <c r="D85" t="s">
        <v>157</v>
      </c>
      <c r="E85" s="27" t="s">
        <v>3042</v>
      </c>
      <c r="F85" s="28" t="s">
        <v>199</v>
      </c>
      <c r="G85" s="29">
        <v>25</v>
      </c>
      <c r="H85" s="28">
        <v>0</v>
      </c>
      <c r="I85" s="30">
        <f>ROUND(G85*H85,P4)</f>
        <v>0</v>
      </c>
      <c r="L85" s="31">
        <v>0</v>
      </c>
      <c r="M85" s="24">
        <f>ROUND(G85*L85,P4)</f>
        <v>0</v>
      </c>
      <c r="N85" s="25" t="s">
        <v>187</v>
      </c>
      <c r="O85" s="32">
        <f>M85*AA85</f>
        <v>0</v>
      </c>
      <c r="P85" s="1">
        <v>3</v>
      </c>
      <c r="AA85" s="1">
        <f>IF(P85=1,$O$3,IF(P85=2,$O$4,$O$5))</f>
        <v>0</v>
      </c>
    </row>
    <row r="86">
      <c r="A86" s="1" t="s">
        <v>165</v>
      </c>
      <c r="E86" s="27" t="s">
        <v>188</v>
      </c>
    </row>
    <row r="87">
      <c r="A87" s="1" t="s">
        <v>167</v>
      </c>
      <c r="E87" s="33" t="s">
        <v>3043</v>
      </c>
    </row>
    <row r="88" ht="38.25">
      <c r="A88" s="1" t="s">
        <v>168</v>
      </c>
      <c r="E88" s="27" t="s">
        <v>2897</v>
      </c>
    </row>
    <row r="89" ht="25.5">
      <c r="A89" s="1" t="s">
        <v>159</v>
      </c>
      <c r="B89" s="1">
        <v>20</v>
      </c>
      <c r="C89" s="26" t="s">
        <v>2898</v>
      </c>
      <c r="D89" t="s">
        <v>157</v>
      </c>
      <c r="E89" s="27" t="s">
        <v>2899</v>
      </c>
      <c r="F89" s="28" t="s">
        <v>196</v>
      </c>
      <c r="G89" s="29">
        <v>2</v>
      </c>
      <c r="H89" s="28">
        <v>0</v>
      </c>
      <c r="I89" s="30">
        <f>ROUND(G89*H89,P4)</f>
        <v>0</v>
      </c>
      <c r="L89" s="31">
        <v>0</v>
      </c>
      <c r="M89" s="24">
        <f>ROUND(G89*L89,P4)</f>
        <v>0</v>
      </c>
      <c r="N89" s="25" t="s">
        <v>187</v>
      </c>
      <c r="O89" s="32">
        <f>M89*AA89</f>
        <v>0</v>
      </c>
      <c r="P89" s="1">
        <v>3</v>
      </c>
      <c r="AA89" s="1">
        <f>IF(P89=1,$O$3,IF(P89=2,$O$4,$O$5))</f>
        <v>0</v>
      </c>
    </row>
    <row r="90">
      <c r="A90" s="1" t="s">
        <v>165</v>
      </c>
      <c r="E90" s="27" t="s">
        <v>188</v>
      </c>
    </row>
    <row r="91">
      <c r="A91" s="1" t="s">
        <v>167</v>
      </c>
      <c r="E91" s="33" t="s">
        <v>3044</v>
      </c>
    </row>
    <row r="92" ht="51">
      <c r="A92" s="1" t="s">
        <v>168</v>
      </c>
      <c r="E92" s="27" t="s">
        <v>2901</v>
      </c>
    </row>
    <row r="93" ht="25.5">
      <c r="A93" s="1" t="s">
        <v>159</v>
      </c>
      <c r="B93" s="1">
        <v>21</v>
      </c>
      <c r="C93" s="26" t="s">
        <v>440</v>
      </c>
      <c r="D93" t="s">
        <v>157</v>
      </c>
      <c r="E93" s="27" t="s">
        <v>441</v>
      </c>
      <c r="F93" s="28" t="s">
        <v>196</v>
      </c>
      <c r="G93" s="29">
        <v>4</v>
      </c>
      <c r="H93" s="28">
        <v>0</v>
      </c>
      <c r="I93" s="30">
        <f>ROUND(G93*H93,P4)</f>
        <v>0</v>
      </c>
      <c r="L93" s="31">
        <v>0</v>
      </c>
      <c r="M93" s="24">
        <f>ROUND(G93*L93,P4)</f>
        <v>0</v>
      </c>
      <c r="N93" s="25" t="s">
        <v>187</v>
      </c>
      <c r="O93" s="32">
        <f>M93*AA93</f>
        <v>0</v>
      </c>
      <c r="P93" s="1">
        <v>3</v>
      </c>
      <c r="AA93" s="1">
        <f>IF(P93=1,$O$3,IF(P93=2,$O$4,$O$5))</f>
        <v>0</v>
      </c>
    </row>
    <row r="94">
      <c r="A94" s="1" t="s">
        <v>165</v>
      </c>
      <c r="E94" s="27" t="s">
        <v>188</v>
      </c>
    </row>
    <row r="95">
      <c r="A95" s="1" t="s">
        <v>167</v>
      </c>
      <c r="E95" s="33" t="s">
        <v>3045</v>
      </c>
    </row>
    <row r="96" ht="89.25">
      <c r="A96" s="1" t="s">
        <v>168</v>
      </c>
      <c r="E96" s="27" t="s">
        <v>2855</v>
      </c>
    </row>
    <row r="97" ht="25.5">
      <c r="A97" s="1" t="s">
        <v>159</v>
      </c>
      <c r="B97" s="1">
        <v>22</v>
      </c>
      <c r="C97" s="26" t="s">
        <v>798</v>
      </c>
      <c r="D97" t="s">
        <v>157</v>
      </c>
      <c r="E97" s="27" t="s">
        <v>799</v>
      </c>
      <c r="F97" s="28" t="s">
        <v>196</v>
      </c>
      <c r="G97" s="29">
        <v>4</v>
      </c>
      <c r="H97" s="28">
        <v>0</v>
      </c>
      <c r="I97" s="30">
        <f>ROUND(G97*H97,P4)</f>
        <v>0</v>
      </c>
      <c r="L97" s="31">
        <v>0</v>
      </c>
      <c r="M97" s="24">
        <f>ROUND(G97*L97,P4)</f>
        <v>0</v>
      </c>
      <c r="N97" s="25" t="s">
        <v>187</v>
      </c>
      <c r="O97" s="32">
        <f>M97*AA97</f>
        <v>0</v>
      </c>
      <c r="P97" s="1">
        <v>3</v>
      </c>
      <c r="AA97" s="1">
        <f>IF(P97=1,$O$3,IF(P97=2,$O$4,$O$5))</f>
        <v>0</v>
      </c>
    </row>
    <row r="98">
      <c r="A98" s="1" t="s">
        <v>165</v>
      </c>
      <c r="E98" s="27" t="s">
        <v>188</v>
      </c>
    </row>
    <row r="99" ht="38.25">
      <c r="A99" s="1" t="s">
        <v>167</v>
      </c>
      <c r="E99" s="33" t="s">
        <v>3046</v>
      </c>
    </row>
    <row r="100" ht="89.25">
      <c r="A100" s="1" t="s">
        <v>168</v>
      </c>
      <c r="E100" s="27" t="s">
        <v>2855</v>
      </c>
    </row>
    <row r="101" ht="25.5">
      <c r="A101" s="1" t="s">
        <v>159</v>
      </c>
      <c r="B101" s="1">
        <v>23</v>
      </c>
      <c r="C101" s="26" t="s">
        <v>2918</v>
      </c>
      <c r="D101" t="s">
        <v>157</v>
      </c>
      <c r="E101" s="27" t="s">
        <v>2919</v>
      </c>
      <c r="F101" s="28" t="s">
        <v>196</v>
      </c>
      <c r="G101" s="29">
        <v>20</v>
      </c>
      <c r="H101" s="28">
        <v>0</v>
      </c>
      <c r="I101" s="30">
        <f>ROUND(G101*H101,P4)</f>
        <v>0</v>
      </c>
      <c r="L101" s="31">
        <v>0</v>
      </c>
      <c r="M101" s="24">
        <f>ROUND(G101*L101,P4)</f>
        <v>0</v>
      </c>
      <c r="N101" s="25" t="s">
        <v>187</v>
      </c>
      <c r="O101" s="32">
        <f>M101*AA101</f>
        <v>0</v>
      </c>
      <c r="P101" s="1">
        <v>3</v>
      </c>
      <c r="AA101" s="1">
        <f>IF(P101=1,$O$3,IF(P101=2,$O$4,$O$5))</f>
        <v>0</v>
      </c>
    </row>
    <row r="102">
      <c r="A102" s="1" t="s">
        <v>165</v>
      </c>
      <c r="E102" s="27" t="s">
        <v>188</v>
      </c>
    </row>
    <row r="103" ht="38.25">
      <c r="A103" s="1" t="s">
        <v>167</v>
      </c>
      <c r="E103" s="33" t="s">
        <v>3047</v>
      </c>
    </row>
    <row r="104" ht="89.25">
      <c r="A104" s="1" t="s">
        <v>168</v>
      </c>
      <c r="E104" s="27" t="s">
        <v>2855</v>
      </c>
    </row>
    <row r="105" ht="25.5">
      <c r="A105" s="1" t="s">
        <v>159</v>
      </c>
      <c r="B105" s="1">
        <v>24</v>
      </c>
      <c r="C105" s="26" t="s">
        <v>2921</v>
      </c>
      <c r="D105" t="s">
        <v>157</v>
      </c>
      <c r="E105" s="27" t="s">
        <v>2922</v>
      </c>
      <c r="F105" s="28" t="s">
        <v>196</v>
      </c>
      <c r="G105" s="29">
        <v>24</v>
      </c>
      <c r="H105" s="28">
        <v>0</v>
      </c>
      <c r="I105" s="30">
        <f>ROUND(G105*H105,P4)</f>
        <v>0</v>
      </c>
      <c r="L105" s="31">
        <v>0</v>
      </c>
      <c r="M105" s="24">
        <f>ROUND(G105*L105,P4)</f>
        <v>0</v>
      </c>
      <c r="N105" s="25" t="s">
        <v>187</v>
      </c>
      <c r="O105" s="32">
        <f>M105*AA105</f>
        <v>0</v>
      </c>
      <c r="P105" s="1">
        <v>3</v>
      </c>
      <c r="AA105" s="1">
        <f>IF(P105=1,$O$3,IF(P105=2,$O$4,$O$5))</f>
        <v>0</v>
      </c>
    </row>
    <row r="106">
      <c r="A106" s="1" t="s">
        <v>165</v>
      </c>
      <c r="E106" s="27" t="s">
        <v>188</v>
      </c>
    </row>
    <row r="107" ht="38.25">
      <c r="A107" s="1" t="s">
        <v>167</v>
      </c>
      <c r="E107" s="33" t="s">
        <v>3048</v>
      </c>
    </row>
    <row r="108" ht="89.25">
      <c r="A108" s="1" t="s">
        <v>168</v>
      </c>
      <c r="E108" s="27" t="s">
        <v>2855</v>
      </c>
    </row>
    <row r="109">
      <c r="A109" s="1" t="s">
        <v>159</v>
      </c>
      <c r="B109" s="1">
        <v>25</v>
      </c>
      <c r="C109" s="26" t="s">
        <v>3049</v>
      </c>
      <c r="D109" t="s">
        <v>157</v>
      </c>
      <c r="E109" s="27" t="s">
        <v>3050</v>
      </c>
      <c r="F109" s="28" t="s">
        <v>196</v>
      </c>
      <c r="G109" s="29">
        <v>6</v>
      </c>
      <c r="H109" s="28">
        <v>0</v>
      </c>
      <c r="I109" s="30">
        <f>ROUND(G109*H109,P4)</f>
        <v>0</v>
      </c>
      <c r="L109" s="31">
        <v>0</v>
      </c>
      <c r="M109" s="24">
        <f>ROUND(G109*L109,P4)</f>
        <v>0</v>
      </c>
      <c r="N109" s="25" t="s">
        <v>187</v>
      </c>
      <c r="O109" s="32">
        <f>M109*AA109</f>
        <v>0</v>
      </c>
      <c r="P109" s="1">
        <v>3</v>
      </c>
      <c r="AA109" s="1">
        <f>IF(P109=1,$O$3,IF(P109=2,$O$4,$O$5))</f>
        <v>0</v>
      </c>
    </row>
    <row r="110">
      <c r="A110" s="1" t="s">
        <v>165</v>
      </c>
      <c r="E110" s="27" t="s">
        <v>188</v>
      </c>
    </row>
    <row r="111">
      <c r="A111" s="1" t="s">
        <v>167</v>
      </c>
      <c r="E111" s="33" t="s">
        <v>3051</v>
      </c>
    </row>
    <row r="112" ht="89.25">
      <c r="A112" s="1" t="s">
        <v>168</v>
      </c>
      <c r="E112" s="27" t="s">
        <v>2855</v>
      </c>
    </row>
    <row r="113">
      <c r="A113" s="1" t="s">
        <v>159</v>
      </c>
      <c r="B113" s="1">
        <v>26</v>
      </c>
      <c r="C113" s="26" t="s">
        <v>214</v>
      </c>
      <c r="D113" t="s">
        <v>157</v>
      </c>
      <c r="E113" s="27" t="s">
        <v>215</v>
      </c>
      <c r="F113" s="28" t="s">
        <v>199</v>
      </c>
      <c r="G113" s="29">
        <v>188</v>
      </c>
      <c r="H113" s="28">
        <v>0</v>
      </c>
      <c r="I113" s="30">
        <f>ROUND(G113*H113,P4)</f>
        <v>0</v>
      </c>
      <c r="L113" s="31">
        <v>0</v>
      </c>
      <c r="M113" s="24">
        <f>ROUND(G113*L113,P4)</f>
        <v>0</v>
      </c>
      <c r="N113" s="25" t="s">
        <v>187</v>
      </c>
      <c r="O113" s="32">
        <f>M113*AA113</f>
        <v>0</v>
      </c>
      <c r="P113" s="1">
        <v>3</v>
      </c>
      <c r="AA113" s="1">
        <f>IF(P113=1,$O$3,IF(P113=2,$O$4,$O$5))</f>
        <v>0</v>
      </c>
    </row>
    <row r="114">
      <c r="A114" s="1" t="s">
        <v>165</v>
      </c>
      <c r="E114" s="27" t="s">
        <v>188</v>
      </c>
    </row>
    <row r="115" ht="25.5">
      <c r="A115" s="1" t="s">
        <v>167</v>
      </c>
      <c r="E115" s="33" t="s">
        <v>3052</v>
      </c>
    </row>
    <row r="116" ht="76.5">
      <c r="A116" s="1" t="s">
        <v>168</v>
      </c>
      <c r="E116" s="27" t="s">
        <v>2925</v>
      </c>
    </row>
    <row r="117">
      <c r="A117" s="1" t="s">
        <v>159</v>
      </c>
      <c r="B117" s="1">
        <v>27</v>
      </c>
      <c r="C117" s="26" t="s">
        <v>216</v>
      </c>
      <c r="D117" t="s">
        <v>157</v>
      </c>
      <c r="E117" s="27" t="s">
        <v>217</v>
      </c>
      <c r="F117" s="28" t="s">
        <v>196</v>
      </c>
      <c r="G117" s="29">
        <v>50</v>
      </c>
      <c r="H117" s="28">
        <v>0</v>
      </c>
      <c r="I117" s="30">
        <f>ROUND(G117*H117,P4)</f>
        <v>0</v>
      </c>
      <c r="L117" s="31">
        <v>0</v>
      </c>
      <c r="M117" s="24">
        <f>ROUND(G117*L117,P4)</f>
        <v>0</v>
      </c>
      <c r="N117" s="25" t="s">
        <v>187</v>
      </c>
      <c r="O117" s="32">
        <f>M117*AA117</f>
        <v>0</v>
      </c>
      <c r="P117" s="1">
        <v>3</v>
      </c>
      <c r="AA117" s="1">
        <f>IF(P117=1,$O$3,IF(P117=2,$O$4,$O$5))</f>
        <v>0</v>
      </c>
    </row>
    <row r="118">
      <c r="A118" s="1" t="s">
        <v>165</v>
      </c>
      <c r="E118" s="27" t="s">
        <v>188</v>
      </c>
    </row>
    <row r="119">
      <c r="A119" s="1" t="s">
        <v>167</v>
      </c>
      <c r="E119" s="33" t="s">
        <v>3053</v>
      </c>
    </row>
    <row r="120" ht="89.25">
      <c r="A120" s="1" t="s">
        <v>168</v>
      </c>
      <c r="E120" s="27" t="s">
        <v>2927</v>
      </c>
    </row>
    <row r="121">
      <c r="A121" s="1" t="s">
        <v>159</v>
      </c>
      <c r="B121" s="1">
        <v>28</v>
      </c>
      <c r="C121" s="26" t="s">
        <v>2928</v>
      </c>
      <c r="D121" t="s">
        <v>157</v>
      </c>
      <c r="E121" s="27" t="s">
        <v>2929</v>
      </c>
      <c r="F121" s="28" t="s">
        <v>196</v>
      </c>
      <c r="G121" s="29">
        <v>10</v>
      </c>
      <c r="H121" s="28">
        <v>0</v>
      </c>
      <c r="I121" s="30">
        <f>ROUND(G121*H121,P4)</f>
        <v>0</v>
      </c>
      <c r="L121" s="31">
        <v>0</v>
      </c>
      <c r="M121" s="24">
        <f>ROUND(G121*L121,P4)</f>
        <v>0</v>
      </c>
      <c r="N121" s="25" t="s">
        <v>187</v>
      </c>
      <c r="O121" s="32">
        <f>M121*AA121</f>
        <v>0</v>
      </c>
      <c r="P121" s="1">
        <v>3</v>
      </c>
      <c r="AA121" s="1">
        <f>IF(P121=1,$O$3,IF(P121=2,$O$4,$O$5))</f>
        <v>0</v>
      </c>
    </row>
    <row r="122">
      <c r="A122" s="1" t="s">
        <v>165</v>
      </c>
      <c r="E122" s="27" t="s">
        <v>188</v>
      </c>
    </row>
    <row r="123">
      <c r="A123" s="1" t="s">
        <v>167</v>
      </c>
      <c r="E123" s="33" t="s">
        <v>2839</v>
      </c>
    </row>
    <row r="124" ht="102">
      <c r="A124" s="1" t="s">
        <v>168</v>
      </c>
      <c r="E124" s="27" t="s">
        <v>2931</v>
      </c>
    </row>
    <row r="125" ht="25.5">
      <c r="A125" s="1" t="s">
        <v>159</v>
      </c>
      <c r="B125" s="1">
        <v>29</v>
      </c>
      <c r="C125" s="26" t="s">
        <v>3054</v>
      </c>
      <c r="D125" t="s">
        <v>157</v>
      </c>
      <c r="E125" s="27" t="s">
        <v>3055</v>
      </c>
      <c r="F125" s="28" t="s">
        <v>196</v>
      </c>
      <c r="G125" s="29">
        <v>1</v>
      </c>
      <c r="H125" s="28">
        <v>0</v>
      </c>
      <c r="I125" s="30">
        <f>ROUND(G125*H125,P4)</f>
        <v>0</v>
      </c>
      <c r="L125" s="31">
        <v>0</v>
      </c>
      <c r="M125" s="24">
        <f>ROUND(G125*L125,P4)</f>
        <v>0</v>
      </c>
      <c r="N125" s="25" t="s">
        <v>187</v>
      </c>
      <c r="O125" s="32">
        <f>M125*AA125</f>
        <v>0</v>
      </c>
      <c r="P125" s="1">
        <v>3</v>
      </c>
      <c r="AA125" s="1">
        <f>IF(P125=1,$O$3,IF(P125=2,$O$4,$O$5))</f>
        <v>0</v>
      </c>
    </row>
    <row r="126">
      <c r="A126" s="1" t="s">
        <v>165</v>
      </c>
      <c r="E126" s="27" t="s">
        <v>188</v>
      </c>
    </row>
    <row r="127" ht="25.5">
      <c r="A127" s="1" t="s">
        <v>167</v>
      </c>
      <c r="E127" s="33" t="s">
        <v>3056</v>
      </c>
    </row>
    <row r="128" ht="89.25">
      <c r="A128" s="1" t="s">
        <v>168</v>
      </c>
      <c r="E128" s="27" t="s">
        <v>3057</v>
      </c>
    </row>
    <row r="129" ht="38.25">
      <c r="A129" s="1" t="s">
        <v>159</v>
      </c>
      <c r="B129" s="1">
        <v>30</v>
      </c>
      <c r="C129" s="26" t="s">
        <v>3058</v>
      </c>
      <c r="D129" t="s">
        <v>157</v>
      </c>
      <c r="E129" s="27" t="s">
        <v>3059</v>
      </c>
      <c r="F129" s="28" t="s">
        <v>196</v>
      </c>
      <c r="G129" s="29">
        <v>1</v>
      </c>
      <c r="H129" s="28">
        <v>0</v>
      </c>
      <c r="I129" s="30">
        <f>ROUND(G129*H129,P4)</f>
        <v>0</v>
      </c>
      <c r="L129" s="31">
        <v>0</v>
      </c>
      <c r="M129" s="24">
        <f>ROUND(G129*L129,P4)</f>
        <v>0</v>
      </c>
      <c r="N129" s="25" t="s">
        <v>187</v>
      </c>
      <c r="O129" s="32">
        <f>M129*AA129</f>
        <v>0</v>
      </c>
      <c r="P129" s="1">
        <v>3</v>
      </c>
      <c r="AA129" s="1">
        <f>IF(P129=1,$O$3,IF(P129=2,$O$4,$O$5))</f>
        <v>0</v>
      </c>
    </row>
    <row r="130">
      <c r="A130" s="1" t="s">
        <v>165</v>
      </c>
      <c r="E130" s="27" t="s">
        <v>188</v>
      </c>
    </row>
    <row r="131">
      <c r="A131" s="1" t="s">
        <v>167</v>
      </c>
      <c r="E131" s="33" t="s">
        <v>3060</v>
      </c>
    </row>
    <row r="132" ht="153">
      <c r="A132" s="1" t="s">
        <v>168</v>
      </c>
      <c r="E132" s="27" t="s">
        <v>3061</v>
      </c>
    </row>
    <row r="133" ht="38.25">
      <c r="A133" s="1" t="s">
        <v>159</v>
      </c>
      <c r="B133" s="1">
        <v>31</v>
      </c>
      <c r="C133" s="26" t="s">
        <v>3062</v>
      </c>
      <c r="D133" t="s">
        <v>157</v>
      </c>
      <c r="E133" s="27" t="s">
        <v>3063</v>
      </c>
      <c r="F133" s="28" t="s">
        <v>196</v>
      </c>
      <c r="G133" s="29">
        <v>12</v>
      </c>
      <c r="H133" s="28">
        <v>0</v>
      </c>
      <c r="I133" s="30">
        <f>ROUND(G133*H133,P4)</f>
        <v>0</v>
      </c>
      <c r="L133" s="31">
        <v>0</v>
      </c>
      <c r="M133" s="24">
        <f>ROUND(G133*L133,P4)</f>
        <v>0</v>
      </c>
      <c r="N133" s="25" t="s">
        <v>187</v>
      </c>
      <c r="O133" s="32">
        <f>M133*AA133</f>
        <v>0</v>
      </c>
      <c r="P133" s="1">
        <v>3</v>
      </c>
      <c r="AA133" s="1">
        <f>IF(P133=1,$O$3,IF(P133=2,$O$4,$O$5))</f>
        <v>0</v>
      </c>
    </row>
    <row r="134">
      <c r="A134" s="1" t="s">
        <v>165</v>
      </c>
      <c r="E134" s="27" t="s">
        <v>188</v>
      </c>
    </row>
    <row r="135">
      <c r="A135" s="1" t="s">
        <v>167</v>
      </c>
      <c r="E135" s="33" t="s">
        <v>3064</v>
      </c>
    </row>
    <row r="136" ht="89.25">
      <c r="A136" s="1" t="s">
        <v>168</v>
      </c>
      <c r="E136" s="27" t="s">
        <v>3065</v>
      </c>
    </row>
    <row r="137" ht="38.25">
      <c r="A137" s="1" t="s">
        <v>159</v>
      </c>
      <c r="B137" s="1">
        <v>32</v>
      </c>
      <c r="C137" s="26" t="s">
        <v>3066</v>
      </c>
      <c r="D137" t="s">
        <v>157</v>
      </c>
      <c r="E137" s="27" t="s">
        <v>3067</v>
      </c>
      <c r="F137" s="28" t="s">
        <v>196</v>
      </c>
      <c r="G137" s="29">
        <v>1</v>
      </c>
      <c r="H137" s="28">
        <v>0</v>
      </c>
      <c r="I137" s="30">
        <f>ROUND(G137*H137,P4)</f>
        <v>0</v>
      </c>
      <c r="L137" s="31">
        <v>0</v>
      </c>
      <c r="M137" s="24">
        <f>ROUND(G137*L137,P4)</f>
        <v>0</v>
      </c>
      <c r="N137" s="25" t="s">
        <v>187</v>
      </c>
      <c r="O137" s="32">
        <f>M137*AA137</f>
        <v>0</v>
      </c>
      <c r="P137" s="1">
        <v>3</v>
      </c>
      <c r="AA137" s="1">
        <f>IF(P137=1,$O$3,IF(P137=2,$O$4,$O$5))</f>
        <v>0</v>
      </c>
    </row>
    <row r="138">
      <c r="A138" s="1" t="s">
        <v>165</v>
      </c>
      <c r="E138" s="27" t="s">
        <v>188</v>
      </c>
    </row>
    <row r="139">
      <c r="A139" s="1" t="s">
        <v>167</v>
      </c>
      <c r="E139" s="33" t="s">
        <v>3068</v>
      </c>
    </row>
    <row r="140" ht="89.25">
      <c r="A140" s="1" t="s">
        <v>168</v>
      </c>
      <c r="E140" s="27" t="s">
        <v>3069</v>
      </c>
    </row>
    <row r="141">
      <c r="A141" s="1" t="s">
        <v>159</v>
      </c>
      <c r="B141" s="1">
        <v>33</v>
      </c>
      <c r="C141" s="26" t="s">
        <v>3070</v>
      </c>
      <c r="D141" t="s">
        <v>157</v>
      </c>
      <c r="E141" s="27" t="s">
        <v>3071</v>
      </c>
      <c r="F141" s="28" t="s">
        <v>196</v>
      </c>
      <c r="G141" s="29">
        <v>1</v>
      </c>
      <c r="H141" s="28">
        <v>0</v>
      </c>
      <c r="I141" s="30">
        <f>ROUND(G141*H141,P4)</f>
        <v>0</v>
      </c>
      <c r="L141" s="31">
        <v>0</v>
      </c>
      <c r="M141" s="24">
        <f>ROUND(G141*L141,P4)</f>
        <v>0</v>
      </c>
      <c r="N141" s="25" t="s">
        <v>187</v>
      </c>
      <c r="O141" s="32">
        <f>M141*AA141</f>
        <v>0</v>
      </c>
      <c r="P141" s="1">
        <v>3</v>
      </c>
      <c r="AA141" s="1">
        <f>IF(P141=1,$O$3,IF(P141=2,$O$4,$O$5))</f>
        <v>0</v>
      </c>
    </row>
    <row r="142">
      <c r="A142" s="1" t="s">
        <v>165</v>
      </c>
      <c r="E142" s="27" t="s">
        <v>188</v>
      </c>
    </row>
    <row r="143">
      <c r="A143" s="1" t="s">
        <v>167</v>
      </c>
      <c r="E143" s="33" t="s">
        <v>3072</v>
      </c>
    </row>
    <row r="144" ht="89.25">
      <c r="A144" s="1" t="s">
        <v>168</v>
      </c>
      <c r="E144" s="27" t="s">
        <v>3073</v>
      </c>
    </row>
    <row r="145">
      <c r="A145" s="1" t="s">
        <v>156</v>
      </c>
      <c r="C145" s="22" t="s">
        <v>2207</v>
      </c>
      <c r="E145" s="23" t="s">
        <v>2208</v>
      </c>
      <c r="L145" s="24">
        <f>SUMIFS(L146:L189,A146:A189,"P")</f>
        <v>0</v>
      </c>
      <c r="M145" s="24">
        <f>SUMIFS(M146:M189,A146:A189,"P")</f>
        <v>0</v>
      </c>
      <c r="N145" s="25"/>
    </row>
    <row r="146" ht="25.5">
      <c r="A146" s="1" t="s">
        <v>159</v>
      </c>
      <c r="B146" s="1">
        <v>34</v>
      </c>
      <c r="C146" s="26" t="s">
        <v>812</v>
      </c>
      <c r="D146" t="s">
        <v>157</v>
      </c>
      <c r="E146" s="27" t="s">
        <v>2213</v>
      </c>
      <c r="F146" s="28" t="s">
        <v>196</v>
      </c>
      <c r="G146" s="29">
        <v>1</v>
      </c>
      <c r="H146" s="28">
        <v>0</v>
      </c>
      <c r="I146" s="30">
        <f>ROUND(G146*H146,P4)</f>
        <v>0</v>
      </c>
      <c r="L146" s="31">
        <v>0</v>
      </c>
      <c r="M146" s="24">
        <f>ROUND(G146*L146,P4)</f>
        <v>0</v>
      </c>
      <c r="N146" s="25" t="s">
        <v>187</v>
      </c>
      <c r="O146" s="32">
        <f>M146*AA146</f>
        <v>0</v>
      </c>
      <c r="P146" s="1">
        <v>3</v>
      </c>
      <c r="AA146" s="1">
        <f>IF(P146=1,$O$3,IF(P146=2,$O$4,$O$5))</f>
        <v>0</v>
      </c>
    </row>
    <row r="147">
      <c r="A147" s="1" t="s">
        <v>165</v>
      </c>
      <c r="E147" s="27" t="s">
        <v>188</v>
      </c>
    </row>
    <row r="148">
      <c r="A148" s="1" t="s">
        <v>167</v>
      </c>
      <c r="E148" s="33" t="s">
        <v>2997</v>
      </c>
    </row>
    <row r="149" ht="102">
      <c r="A149" s="1" t="s">
        <v>168</v>
      </c>
      <c r="E149" s="27" t="s">
        <v>2214</v>
      </c>
    </row>
    <row r="150" ht="25.5">
      <c r="A150" s="1" t="s">
        <v>159</v>
      </c>
      <c r="B150" s="1">
        <v>35</v>
      </c>
      <c r="C150" s="26" t="s">
        <v>816</v>
      </c>
      <c r="D150" t="s">
        <v>157</v>
      </c>
      <c r="E150" s="27" t="s">
        <v>817</v>
      </c>
      <c r="F150" s="28" t="s">
        <v>196</v>
      </c>
      <c r="G150" s="29">
        <v>1</v>
      </c>
      <c r="H150" s="28">
        <v>0</v>
      </c>
      <c r="I150" s="30">
        <f>ROUND(G150*H150,P4)</f>
        <v>0</v>
      </c>
      <c r="L150" s="31">
        <v>0</v>
      </c>
      <c r="M150" s="24">
        <f>ROUND(G150*L150,P4)</f>
        <v>0</v>
      </c>
      <c r="N150" s="25" t="s">
        <v>187</v>
      </c>
      <c r="O150" s="32">
        <f>M150*AA150</f>
        <v>0</v>
      </c>
      <c r="P150" s="1">
        <v>3</v>
      </c>
      <c r="AA150" s="1">
        <f>IF(P150=1,$O$3,IF(P150=2,$O$4,$O$5))</f>
        <v>0</v>
      </c>
    </row>
    <row r="151">
      <c r="A151" s="1" t="s">
        <v>165</v>
      </c>
      <c r="E151" s="27" t="s">
        <v>188</v>
      </c>
    </row>
    <row r="152">
      <c r="A152" s="1" t="s">
        <v>167</v>
      </c>
      <c r="E152" s="33" t="s">
        <v>2997</v>
      </c>
    </row>
    <row r="153" ht="89.25">
      <c r="A153" s="1" t="s">
        <v>168</v>
      </c>
      <c r="E153" s="27" t="s">
        <v>2215</v>
      </c>
    </row>
    <row r="154">
      <c r="A154" s="1" t="s">
        <v>159</v>
      </c>
      <c r="B154" s="1">
        <v>36</v>
      </c>
      <c r="C154" s="26" t="s">
        <v>3002</v>
      </c>
      <c r="D154" t="s">
        <v>157</v>
      </c>
      <c r="E154" s="27" t="s">
        <v>3003</v>
      </c>
      <c r="F154" s="28" t="s">
        <v>196</v>
      </c>
      <c r="G154" s="29">
        <v>2</v>
      </c>
      <c r="H154" s="28">
        <v>0</v>
      </c>
      <c r="I154" s="30">
        <f>ROUND(G154*H154,P4)</f>
        <v>0</v>
      </c>
      <c r="L154" s="31">
        <v>0</v>
      </c>
      <c r="M154" s="24">
        <f>ROUND(G154*L154,P4)</f>
        <v>0</v>
      </c>
      <c r="N154" s="25" t="s">
        <v>187</v>
      </c>
      <c r="O154" s="32">
        <f>M154*AA154</f>
        <v>0</v>
      </c>
      <c r="P154" s="1">
        <v>3</v>
      </c>
      <c r="AA154" s="1">
        <f>IF(P154=1,$O$3,IF(P154=2,$O$4,$O$5))</f>
        <v>0</v>
      </c>
    </row>
    <row r="155">
      <c r="A155" s="1" t="s">
        <v>165</v>
      </c>
      <c r="E155" s="27" t="s">
        <v>188</v>
      </c>
    </row>
    <row r="156">
      <c r="A156" s="1" t="s">
        <v>167</v>
      </c>
      <c r="E156" s="33" t="s">
        <v>3074</v>
      </c>
    </row>
    <row r="157" ht="76.5">
      <c r="A157" s="1" t="s">
        <v>168</v>
      </c>
      <c r="E157" s="27" t="s">
        <v>2225</v>
      </c>
    </row>
    <row r="158">
      <c r="A158" s="1" t="s">
        <v>159</v>
      </c>
      <c r="B158" s="1">
        <v>37</v>
      </c>
      <c r="C158" s="26" t="s">
        <v>3075</v>
      </c>
      <c r="D158" t="s">
        <v>157</v>
      </c>
      <c r="E158" s="27" t="s">
        <v>3076</v>
      </c>
      <c r="F158" s="28" t="s">
        <v>196</v>
      </c>
      <c r="G158" s="29">
        <v>23</v>
      </c>
      <c r="H158" s="28">
        <v>0</v>
      </c>
      <c r="I158" s="30">
        <f>ROUND(G158*H158,P4)</f>
        <v>0</v>
      </c>
      <c r="L158" s="31">
        <v>0</v>
      </c>
      <c r="M158" s="24">
        <f>ROUND(G158*L158,P4)</f>
        <v>0</v>
      </c>
      <c r="N158" s="25" t="s">
        <v>187</v>
      </c>
      <c r="O158" s="32">
        <f>M158*AA158</f>
        <v>0</v>
      </c>
      <c r="P158" s="1">
        <v>3</v>
      </c>
      <c r="AA158" s="1">
        <f>IF(P158=1,$O$3,IF(P158=2,$O$4,$O$5))</f>
        <v>0</v>
      </c>
    </row>
    <row r="159">
      <c r="A159" s="1" t="s">
        <v>165</v>
      </c>
      <c r="E159" s="27" t="s">
        <v>188</v>
      </c>
    </row>
    <row r="160">
      <c r="A160" s="1" t="s">
        <v>167</v>
      </c>
      <c r="E160" s="33" t="s">
        <v>3077</v>
      </c>
    </row>
    <row r="161" ht="76.5">
      <c r="A161" s="1" t="s">
        <v>168</v>
      </c>
      <c r="E161" s="27" t="s">
        <v>2225</v>
      </c>
    </row>
    <row r="162">
      <c r="A162" s="1" t="s">
        <v>159</v>
      </c>
      <c r="B162" s="1">
        <v>38</v>
      </c>
      <c r="C162" s="26" t="s">
        <v>818</v>
      </c>
      <c r="D162" t="s">
        <v>157</v>
      </c>
      <c r="E162" s="27" t="s">
        <v>819</v>
      </c>
      <c r="F162" s="28" t="s">
        <v>261</v>
      </c>
      <c r="G162" s="29">
        <v>48</v>
      </c>
      <c r="H162" s="28">
        <v>0</v>
      </c>
      <c r="I162" s="30">
        <f>ROUND(G162*H162,P4)</f>
        <v>0</v>
      </c>
      <c r="L162" s="31">
        <v>0</v>
      </c>
      <c r="M162" s="24">
        <f>ROUND(G162*L162,P4)</f>
        <v>0</v>
      </c>
      <c r="N162" s="25" t="s">
        <v>187</v>
      </c>
      <c r="O162" s="32">
        <f>M162*AA162</f>
        <v>0</v>
      </c>
      <c r="P162" s="1">
        <v>3</v>
      </c>
      <c r="AA162" s="1">
        <f>IF(P162=1,$O$3,IF(P162=2,$O$4,$O$5))</f>
        <v>0</v>
      </c>
    </row>
    <row r="163">
      <c r="A163" s="1" t="s">
        <v>165</v>
      </c>
      <c r="E163" s="27" t="s">
        <v>188</v>
      </c>
    </row>
    <row r="164">
      <c r="A164" s="1" t="s">
        <v>167</v>
      </c>
      <c r="E164" s="33" t="s">
        <v>3017</v>
      </c>
    </row>
    <row r="165" ht="89.25">
      <c r="A165" s="1" t="s">
        <v>168</v>
      </c>
      <c r="E165" s="27" t="s">
        <v>2229</v>
      </c>
    </row>
    <row r="166">
      <c r="A166" s="1" t="s">
        <v>159</v>
      </c>
      <c r="B166" s="1">
        <v>39</v>
      </c>
      <c r="C166" s="26" t="s">
        <v>820</v>
      </c>
      <c r="D166" t="s">
        <v>157</v>
      </c>
      <c r="E166" s="27" t="s">
        <v>821</v>
      </c>
      <c r="F166" s="28" t="s">
        <v>261</v>
      </c>
      <c r="G166" s="29">
        <v>48</v>
      </c>
      <c r="H166" s="28">
        <v>0</v>
      </c>
      <c r="I166" s="30">
        <f>ROUND(G166*H166,P4)</f>
        <v>0</v>
      </c>
      <c r="L166" s="31">
        <v>0</v>
      </c>
      <c r="M166" s="24">
        <f>ROUND(G166*L166,P4)</f>
        <v>0</v>
      </c>
      <c r="N166" s="25" t="s">
        <v>187</v>
      </c>
      <c r="O166" s="32">
        <f>M166*AA166</f>
        <v>0</v>
      </c>
      <c r="P166" s="1">
        <v>3</v>
      </c>
      <c r="AA166" s="1">
        <f>IF(P166=1,$O$3,IF(P166=2,$O$4,$O$5))</f>
        <v>0</v>
      </c>
    </row>
    <row r="167">
      <c r="A167" s="1" t="s">
        <v>165</v>
      </c>
      <c r="E167" s="27" t="s">
        <v>188</v>
      </c>
    </row>
    <row r="168">
      <c r="A168" s="1" t="s">
        <v>167</v>
      </c>
      <c r="E168" s="33" t="s">
        <v>3017</v>
      </c>
    </row>
    <row r="169" ht="102">
      <c r="A169" s="1" t="s">
        <v>168</v>
      </c>
      <c r="E169" s="27" t="s">
        <v>3015</v>
      </c>
    </row>
    <row r="170">
      <c r="A170" s="1" t="s">
        <v>159</v>
      </c>
      <c r="B170" s="1">
        <v>40</v>
      </c>
      <c r="C170" s="26" t="s">
        <v>823</v>
      </c>
      <c r="D170" t="s">
        <v>157</v>
      </c>
      <c r="E170" s="27" t="s">
        <v>824</v>
      </c>
      <c r="F170" s="28" t="s">
        <v>261</v>
      </c>
      <c r="G170" s="29">
        <v>24</v>
      </c>
      <c r="H170" s="28">
        <v>0</v>
      </c>
      <c r="I170" s="30">
        <f>ROUND(G170*H170,P4)</f>
        <v>0</v>
      </c>
      <c r="L170" s="31">
        <v>0</v>
      </c>
      <c r="M170" s="24">
        <f>ROUND(G170*L170,P4)</f>
        <v>0</v>
      </c>
      <c r="N170" s="25" t="s">
        <v>187</v>
      </c>
      <c r="O170" s="32">
        <f>M170*AA170</f>
        <v>0</v>
      </c>
      <c r="P170" s="1">
        <v>3</v>
      </c>
      <c r="AA170" s="1">
        <f>IF(P170=1,$O$3,IF(P170=2,$O$4,$O$5))</f>
        <v>0</v>
      </c>
    </row>
    <row r="171">
      <c r="A171" s="1" t="s">
        <v>165</v>
      </c>
      <c r="E171" s="27" t="s">
        <v>188</v>
      </c>
    </row>
    <row r="172">
      <c r="A172" s="1" t="s">
        <v>167</v>
      </c>
      <c r="E172" s="33" t="s">
        <v>3078</v>
      </c>
    </row>
    <row r="173" ht="89.25">
      <c r="A173" s="1" t="s">
        <v>168</v>
      </c>
      <c r="E173" s="27" t="s">
        <v>2230</v>
      </c>
    </row>
    <row r="174">
      <c r="A174" s="1" t="s">
        <v>159</v>
      </c>
      <c r="B174" s="1">
        <v>41</v>
      </c>
      <c r="C174" s="26" t="s">
        <v>826</v>
      </c>
      <c r="D174" t="s">
        <v>157</v>
      </c>
      <c r="E174" s="27" t="s">
        <v>827</v>
      </c>
      <c r="F174" s="28" t="s">
        <v>261</v>
      </c>
      <c r="G174" s="29">
        <v>24</v>
      </c>
      <c r="H174" s="28">
        <v>0</v>
      </c>
      <c r="I174" s="30">
        <f>ROUND(G174*H174,P4)</f>
        <v>0</v>
      </c>
      <c r="L174" s="31">
        <v>0</v>
      </c>
      <c r="M174" s="24">
        <f>ROUND(G174*L174,P4)</f>
        <v>0</v>
      </c>
      <c r="N174" s="25" t="s">
        <v>187</v>
      </c>
      <c r="O174" s="32">
        <f>M174*AA174</f>
        <v>0</v>
      </c>
      <c r="P174" s="1">
        <v>3</v>
      </c>
      <c r="AA174" s="1">
        <f>IF(P174=1,$O$3,IF(P174=2,$O$4,$O$5))</f>
        <v>0</v>
      </c>
    </row>
    <row r="175">
      <c r="A175" s="1" t="s">
        <v>165</v>
      </c>
      <c r="E175" s="27" t="s">
        <v>188</v>
      </c>
    </row>
    <row r="176">
      <c r="A176" s="1" t="s">
        <v>167</v>
      </c>
      <c r="E176" s="33" t="s">
        <v>3078</v>
      </c>
    </row>
    <row r="177" ht="89.25">
      <c r="A177" s="1" t="s">
        <v>168</v>
      </c>
      <c r="E177" s="27" t="s">
        <v>2231</v>
      </c>
    </row>
    <row r="178">
      <c r="A178" s="1" t="s">
        <v>159</v>
      </c>
      <c r="B178" s="1">
        <v>42</v>
      </c>
      <c r="C178" s="26" t="s">
        <v>828</v>
      </c>
      <c r="D178" t="s">
        <v>157</v>
      </c>
      <c r="E178" s="27" t="s">
        <v>829</v>
      </c>
      <c r="F178" s="28" t="s">
        <v>261</v>
      </c>
      <c r="G178" s="29">
        <v>24</v>
      </c>
      <c r="H178" s="28">
        <v>0</v>
      </c>
      <c r="I178" s="30">
        <f>ROUND(G178*H178,P4)</f>
        <v>0</v>
      </c>
      <c r="L178" s="31">
        <v>0</v>
      </c>
      <c r="M178" s="24">
        <f>ROUND(G178*L178,P4)</f>
        <v>0</v>
      </c>
      <c r="N178" s="25" t="s">
        <v>187</v>
      </c>
      <c r="O178" s="32">
        <f>M178*AA178</f>
        <v>0</v>
      </c>
      <c r="P178" s="1">
        <v>3</v>
      </c>
      <c r="AA178" s="1">
        <f>IF(P178=1,$O$3,IF(P178=2,$O$4,$O$5))</f>
        <v>0</v>
      </c>
    </row>
    <row r="179">
      <c r="A179" s="1" t="s">
        <v>165</v>
      </c>
      <c r="E179" s="27" t="s">
        <v>188</v>
      </c>
    </row>
    <row r="180">
      <c r="A180" s="1" t="s">
        <v>167</v>
      </c>
      <c r="E180" s="33" t="s">
        <v>3078</v>
      </c>
    </row>
    <row r="181" ht="89.25">
      <c r="A181" s="1" t="s">
        <v>168</v>
      </c>
      <c r="E181" s="27" t="s">
        <v>2233</v>
      </c>
    </row>
    <row r="182">
      <c r="A182" s="1" t="s">
        <v>159</v>
      </c>
      <c r="B182" s="1">
        <v>43</v>
      </c>
      <c r="C182" s="26" t="s">
        <v>830</v>
      </c>
      <c r="D182" t="s">
        <v>157</v>
      </c>
      <c r="E182" s="27" t="s">
        <v>831</v>
      </c>
      <c r="F182" s="28" t="s">
        <v>261</v>
      </c>
      <c r="G182" s="29">
        <v>24</v>
      </c>
      <c r="H182" s="28">
        <v>0</v>
      </c>
      <c r="I182" s="30">
        <f>ROUND(G182*H182,P4)</f>
        <v>0</v>
      </c>
      <c r="L182" s="31">
        <v>0</v>
      </c>
      <c r="M182" s="24">
        <f>ROUND(G182*L182,P4)</f>
        <v>0</v>
      </c>
      <c r="N182" s="25" t="s">
        <v>187</v>
      </c>
      <c r="O182" s="32">
        <f>M182*AA182</f>
        <v>0</v>
      </c>
      <c r="P182" s="1">
        <v>3</v>
      </c>
      <c r="AA182" s="1">
        <f>IF(P182=1,$O$3,IF(P182=2,$O$4,$O$5))</f>
        <v>0</v>
      </c>
    </row>
    <row r="183">
      <c r="A183" s="1" t="s">
        <v>165</v>
      </c>
      <c r="E183" s="27" t="s">
        <v>188</v>
      </c>
    </row>
    <row r="184">
      <c r="A184" s="1" t="s">
        <v>167</v>
      </c>
      <c r="E184" s="33" t="s">
        <v>3078</v>
      </c>
    </row>
    <row r="185" ht="89.25">
      <c r="A185" s="1" t="s">
        <v>168</v>
      </c>
      <c r="E185" s="27" t="s">
        <v>2234</v>
      </c>
    </row>
    <row r="186">
      <c r="A186" s="1" t="s">
        <v>159</v>
      </c>
      <c r="B186" s="1">
        <v>44</v>
      </c>
      <c r="C186" s="26" t="s">
        <v>3020</v>
      </c>
      <c r="D186" t="s">
        <v>157</v>
      </c>
      <c r="E186" s="27" t="s">
        <v>3021</v>
      </c>
      <c r="F186" s="28" t="s">
        <v>261</v>
      </c>
      <c r="G186" s="29">
        <v>24</v>
      </c>
      <c r="H186" s="28">
        <v>0</v>
      </c>
      <c r="I186" s="30">
        <f>ROUND(G186*H186,P4)</f>
        <v>0</v>
      </c>
      <c r="L186" s="31">
        <v>0</v>
      </c>
      <c r="M186" s="24">
        <f>ROUND(G186*L186,P4)</f>
        <v>0</v>
      </c>
      <c r="N186" s="25" t="s">
        <v>187</v>
      </c>
      <c r="O186" s="32">
        <f>M186*AA186</f>
        <v>0</v>
      </c>
      <c r="P186" s="1">
        <v>3</v>
      </c>
      <c r="AA186" s="1">
        <f>IF(P186=1,$O$3,IF(P186=2,$O$4,$O$5))</f>
        <v>0</v>
      </c>
    </row>
    <row r="187">
      <c r="A187" s="1" t="s">
        <v>165</v>
      </c>
      <c r="E187" s="27" t="s">
        <v>188</v>
      </c>
    </row>
    <row r="188">
      <c r="A188" s="1" t="s">
        <v>167</v>
      </c>
      <c r="E188" s="33" t="s">
        <v>3078</v>
      </c>
    </row>
    <row r="189" ht="89.25">
      <c r="A189" s="1" t="s">
        <v>168</v>
      </c>
      <c r="E189" s="27" t="s">
        <v>2238</v>
      </c>
    </row>
  </sheetData>
  <sheetProtection sheet="1" objects="1" scenarios="1" spinCount="100000" saltValue="5AFmR+1KWq9sx/s6o+fVTeCPA+u7NMpCT+VF2lxLTdyYzT0qYzhUCz7y5DL9rNMsHsjJy63MBg4NAiM1JwapaQ==" hashValue="/sT1qo+74deh4tCId0kTYMvDKQFkgoezyV/kgmlkPhHXmVYt/sCRzVr5eUfR+gOv2m3hwn+rSqgOBmUe+q2c3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98</v>
      </c>
      <c r="M3" s="20">
        <f>Rekapitulace!C53</f>
        <v>0</v>
      </c>
      <c r="N3" s="6" t="s">
        <v>3</v>
      </c>
      <c r="O3">
        <v>0</v>
      </c>
      <c r="P3">
        <v>2</v>
      </c>
    </row>
    <row r="4" ht="34.01575" customHeight="1">
      <c r="A4" s="16" t="s">
        <v>137</v>
      </c>
      <c r="B4" s="17" t="s">
        <v>138</v>
      </c>
      <c r="C4" s="18" t="s">
        <v>98</v>
      </c>
      <c r="D4" s="1"/>
      <c r="E4" s="17" t="s">
        <v>99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COUNTIFS(L8:L270,"=0",A8:A270,"P")+COUNTIFS(L8:L270,"",A8:A270,"P")+SUM(Q8:Q270)</f>
        <v>0</v>
      </c>
    </row>
    <row r="8">
      <c r="A8" s="1" t="s">
        <v>154</v>
      </c>
      <c r="C8" s="22" t="s">
        <v>3079</v>
      </c>
      <c r="E8" s="23" t="s">
        <v>105</v>
      </c>
      <c r="L8" s="24">
        <f>L9+L50+L67+L108+L209</f>
        <v>0</v>
      </c>
      <c r="M8" s="24">
        <f>M9+M50+M67+M108+M209</f>
        <v>0</v>
      </c>
      <c r="N8" s="25"/>
    </row>
    <row r="9">
      <c r="A9" s="1" t="s">
        <v>156</v>
      </c>
      <c r="C9" s="22" t="s">
        <v>2136</v>
      </c>
      <c r="E9" s="23" t="s">
        <v>183</v>
      </c>
      <c r="L9" s="24">
        <f>SUMIFS(L10:L49,A10:A49,"P")</f>
        <v>0</v>
      </c>
      <c r="M9" s="24">
        <f>SUMIFS(M10:M49,A10:A49,"P")</f>
        <v>0</v>
      </c>
      <c r="N9" s="25"/>
    </row>
    <row r="10">
      <c r="A10" s="1" t="s">
        <v>159</v>
      </c>
      <c r="B10" s="1">
        <v>5</v>
      </c>
      <c r="C10" s="26" t="s">
        <v>2765</v>
      </c>
      <c r="D10" t="s">
        <v>157</v>
      </c>
      <c r="E10" s="27" t="s">
        <v>2766</v>
      </c>
      <c r="F10" s="28" t="s">
        <v>2767</v>
      </c>
      <c r="G10" s="29">
        <v>200.59999999999999</v>
      </c>
      <c r="H10" s="28">
        <v>0</v>
      </c>
      <c r="I10" s="30">
        <f>ROUND(G10*H10,P4)</f>
        <v>0</v>
      </c>
      <c r="L10" s="31">
        <v>0</v>
      </c>
      <c r="M10" s="24">
        <f>ROUND(G10*L10,P4)</f>
        <v>0</v>
      </c>
      <c r="N10" s="25" t="s">
        <v>187</v>
      </c>
      <c r="O10" s="32">
        <f>M10*AA10</f>
        <v>0</v>
      </c>
      <c r="P10" s="1">
        <v>3</v>
      </c>
      <c r="AA10" s="1">
        <f>IF(P10=1,$O$3,IF(P10=2,$O$4,$O$5))</f>
        <v>0</v>
      </c>
    </row>
    <row r="11">
      <c r="A11" s="1" t="s">
        <v>165</v>
      </c>
      <c r="E11" s="27" t="s">
        <v>188</v>
      </c>
    </row>
    <row r="12" ht="38.25">
      <c r="A12" s="1" t="s">
        <v>167</v>
      </c>
      <c r="E12" s="33" t="s">
        <v>3080</v>
      </c>
    </row>
    <row r="13">
      <c r="A13" s="1" t="s">
        <v>168</v>
      </c>
      <c r="E13" s="27" t="s">
        <v>2140</v>
      </c>
    </row>
    <row r="14">
      <c r="A14" s="1" t="s">
        <v>159</v>
      </c>
      <c r="B14" s="1">
        <v>6</v>
      </c>
      <c r="C14" s="26" t="s">
        <v>2141</v>
      </c>
      <c r="D14" t="s">
        <v>157</v>
      </c>
      <c r="E14" s="27" t="s">
        <v>2142</v>
      </c>
      <c r="F14" s="28" t="s">
        <v>342</v>
      </c>
      <c r="G14" s="29">
        <v>200.59999999999999</v>
      </c>
      <c r="H14" s="28">
        <v>0</v>
      </c>
      <c r="I14" s="30">
        <f>ROUND(G14*H14,P4)</f>
        <v>0</v>
      </c>
      <c r="L14" s="31">
        <v>0</v>
      </c>
      <c r="M14" s="24">
        <f>ROUND(G14*L14,P4)</f>
        <v>0</v>
      </c>
      <c r="N14" s="25" t="s">
        <v>187</v>
      </c>
      <c r="O14" s="32">
        <f>M14*AA14</f>
        <v>0</v>
      </c>
      <c r="P14" s="1">
        <v>3</v>
      </c>
      <c r="AA14" s="1">
        <f>IF(P14=1,$O$3,IF(P14=2,$O$4,$O$5))</f>
        <v>0</v>
      </c>
    </row>
    <row r="15">
      <c r="A15" s="1" t="s">
        <v>165</v>
      </c>
      <c r="E15" s="27" t="s">
        <v>188</v>
      </c>
    </row>
    <row r="16" ht="25.5">
      <c r="A16" s="1" t="s">
        <v>167</v>
      </c>
      <c r="E16" s="33" t="s">
        <v>3081</v>
      </c>
    </row>
    <row r="17" ht="38.25">
      <c r="A17" s="1" t="s">
        <v>168</v>
      </c>
      <c r="E17" s="27" t="s">
        <v>2144</v>
      </c>
    </row>
    <row r="18">
      <c r="A18" s="1" t="s">
        <v>159</v>
      </c>
      <c r="B18" s="1">
        <v>7</v>
      </c>
      <c r="C18" s="26" t="s">
        <v>348</v>
      </c>
      <c r="D18" t="s">
        <v>157</v>
      </c>
      <c r="E18" s="27" t="s">
        <v>349</v>
      </c>
      <c r="F18" s="28" t="s">
        <v>186</v>
      </c>
      <c r="G18" s="29">
        <v>2.8799999999999999</v>
      </c>
      <c r="H18" s="28">
        <v>0</v>
      </c>
      <c r="I18" s="30">
        <f>ROUND(G18*H18,P4)</f>
        <v>0</v>
      </c>
      <c r="L18" s="31">
        <v>0</v>
      </c>
      <c r="M18" s="24">
        <f>ROUND(G18*L18,P4)</f>
        <v>0</v>
      </c>
      <c r="N18" s="25" t="s">
        <v>187</v>
      </c>
      <c r="O18" s="32">
        <f>M18*AA18</f>
        <v>0</v>
      </c>
      <c r="P18" s="1">
        <v>3</v>
      </c>
      <c r="AA18" s="1">
        <f>IF(P18=1,$O$3,IF(P18=2,$O$4,$O$5))</f>
        <v>0</v>
      </c>
    </row>
    <row r="19">
      <c r="A19" s="1" t="s">
        <v>165</v>
      </c>
      <c r="E19" s="27" t="s">
        <v>188</v>
      </c>
    </row>
    <row r="20" ht="25.5">
      <c r="A20" s="1" t="s">
        <v>167</v>
      </c>
      <c r="E20" s="33" t="s">
        <v>3082</v>
      </c>
    </row>
    <row r="21" ht="318.75">
      <c r="A21" s="1" t="s">
        <v>168</v>
      </c>
      <c r="E21" s="27" t="s">
        <v>2146</v>
      </c>
    </row>
    <row r="22">
      <c r="A22" s="1" t="s">
        <v>159</v>
      </c>
      <c r="B22" s="1">
        <v>8</v>
      </c>
      <c r="C22" s="26" t="s">
        <v>184</v>
      </c>
      <c r="D22" t="s">
        <v>157</v>
      </c>
      <c r="E22" s="27" t="s">
        <v>185</v>
      </c>
      <c r="F22" s="28" t="s">
        <v>186</v>
      </c>
      <c r="G22" s="29">
        <v>64.542000000000002</v>
      </c>
      <c r="H22" s="28">
        <v>0</v>
      </c>
      <c r="I22" s="30">
        <f>ROUND(G22*H22,P4)</f>
        <v>0</v>
      </c>
      <c r="L22" s="31">
        <v>0</v>
      </c>
      <c r="M22" s="24">
        <f>ROUND(G22*L22,P4)</f>
        <v>0</v>
      </c>
      <c r="N22" s="25" t="s">
        <v>187</v>
      </c>
      <c r="O22" s="32">
        <f>M22*AA22</f>
        <v>0</v>
      </c>
      <c r="P22" s="1">
        <v>3</v>
      </c>
      <c r="AA22" s="1">
        <f>IF(P22=1,$O$3,IF(P22=2,$O$4,$O$5))</f>
        <v>0</v>
      </c>
    </row>
    <row r="23">
      <c r="A23" s="1" t="s">
        <v>165</v>
      </c>
      <c r="E23" s="27" t="s">
        <v>188</v>
      </c>
    </row>
    <row r="24" ht="76.5">
      <c r="A24" s="1" t="s">
        <v>167</v>
      </c>
      <c r="E24" s="33" t="s">
        <v>3083</v>
      </c>
    </row>
    <row r="25" ht="318.75">
      <c r="A25" s="1" t="s">
        <v>168</v>
      </c>
      <c r="E25" s="27" t="s">
        <v>2146</v>
      </c>
    </row>
    <row r="26">
      <c r="A26" s="1" t="s">
        <v>159</v>
      </c>
      <c r="B26" s="1">
        <v>9</v>
      </c>
      <c r="C26" s="26" t="s">
        <v>190</v>
      </c>
      <c r="D26" t="s">
        <v>157</v>
      </c>
      <c r="E26" s="27" t="s">
        <v>191</v>
      </c>
      <c r="F26" s="28" t="s">
        <v>186</v>
      </c>
      <c r="G26" s="29">
        <v>68.421999999999997</v>
      </c>
      <c r="H26" s="28">
        <v>0</v>
      </c>
      <c r="I26" s="30">
        <f>ROUND(G26*H26,P4)</f>
        <v>0</v>
      </c>
      <c r="L26" s="31">
        <v>0</v>
      </c>
      <c r="M26" s="24">
        <f>ROUND(G26*L26,P4)</f>
        <v>0</v>
      </c>
      <c r="N26" s="25" t="s">
        <v>187</v>
      </c>
      <c r="O26" s="32">
        <f>M26*AA26</f>
        <v>0</v>
      </c>
      <c r="P26" s="1">
        <v>3</v>
      </c>
      <c r="AA26" s="1">
        <f>IF(P26=1,$O$3,IF(P26=2,$O$4,$O$5))</f>
        <v>0</v>
      </c>
    </row>
    <row r="27">
      <c r="A27" s="1" t="s">
        <v>165</v>
      </c>
      <c r="E27" s="27" t="s">
        <v>188</v>
      </c>
    </row>
    <row r="28" ht="38.25">
      <c r="A28" s="1" t="s">
        <v>167</v>
      </c>
      <c r="E28" s="33" t="s">
        <v>3084</v>
      </c>
    </row>
    <row r="29" ht="229.5">
      <c r="A29" s="1" t="s">
        <v>168</v>
      </c>
      <c r="E29" s="27" t="s">
        <v>2148</v>
      </c>
    </row>
    <row r="30">
      <c r="A30" s="1" t="s">
        <v>159</v>
      </c>
      <c r="B30" s="1">
        <v>10</v>
      </c>
      <c r="C30" s="26" t="s">
        <v>2654</v>
      </c>
      <c r="D30" t="s">
        <v>157</v>
      </c>
      <c r="E30" s="27" t="s">
        <v>2655</v>
      </c>
      <c r="F30" s="28" t="s">
        <v>186</v>
      </c>
      <c r="G30" s="29">
        <v>2.7519999999999998</v>
      </c>
      <c r="H30" s="28">
        <v>0</v>
      </c>
      <c r="I30" s="30">
        <f>ROUND(G30*H30,P4)</f>
        <v>0</v>
      </c>
      <c r="L30" s="31">
        <v>0</v>
      </c>
      <c r="M30" s="24">
        <f>ROUND(G30*L30,P4)</f>
        <v>0</v>
      </c>
      <c r="N30" s="25" t="s">
        <v>187</v>
      </c>
      <c r="O30" s="32">
        <f>M30*AA30</f>
        <v>0</v>
      </c>
      <c r="P30" s="1">
        <v>3</v>
      </c>
      <c r="AA30" s="1">
        <f>IF(P30=1,$O$3,IF(P30=2,$O$4,$O$5))</f>
        <v>0</v>
      </c>
    </row>
    <row r="31">
      <c r="A31" s="1" t="s">
        <v>165</v>
      </c>
      <c r="E31" s="27" t="s">
        <v>188</v>
      </c>
    </row>
    <row r="32" ht="51">
      <c r="A32" s="1" t="s">
        <v>167</v>
      </c>
      <c r="E32" s="33" t="s">
        <v>3085</v>
      </c>
    </row>
    <row r="33" ht="229.5">
      <c r="A33" s="1" t="s">
        <v>168</v>
      </c>
      <c r="E33" s="27" t="s">
        <v>2779</v>
      </c>
    </row>
    <row r="34">
      <c r="A34" s="1" t="s">
        <v>159</v>
      </c>
      <c r="B34" s="1">
        <v>11</v>
      </c>
      <c r="C34" s="26" t="s">
        <v>2149</v>
      </c>
      <c r="D34" t="s">
        <v>157</v>
      </c>
      <c r="E34" s="27" t="s">
        <v>2150</v>
      </c>
      <c r="F34" s="28" t="s">
        <v>342</v>
      </c>
      <c r="G34" s="29">
        <v>200.59999999999999</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3086</v>
      </c>
    </row>
    <row r="37" ht="38.25">
      <c r="A37" s="1" t="s">
        <v>168</v>
      </c>
      <c r="E37" s="27" t="s">
        <v>2152</v>
      </c>
    </row>
    <row r="38">
      <c r="A38" s="1" t="s">
        <v>159</v>
      </c>
      <c r="B38" s="1">
        <v>12</v>
      </c>
      <c r="C38" s="26" t="s">
        <v>2781</v>
      </c>
      <c r="D38" t="s">
        <v>157</v>
      </c>
      <c r="E38" s="27" t="s">
        <v>2782</v>
      </c>
      <c r="F38" s="28" t="s">
        <v>342</v>
      </c>
      <c r="G38" s="29">
        <v>18</v>
      </c>
      <c r="H38" s="28">
        <v>0</v>
      </c>
      <c r="I38" s="30">
        <f>ROUND(G38*H38,P4)</f>
        <v>0</v>
      </c>
      <c r="L38" s="31">
        <v>0</v>
      </c>
      <c r="M38" s="24">
        <f>ROUND(G38*L38,P4)</f>
        <v>0</v>
      </c>
      <c r="N38" s="25" t="s">
        <v>187</v>
      </c>
      <c r="O38" s="32">
        <f>M38*AA38</f>
        <v>0</v>
      </c>
      <c r="P38" s="1">
        <v>3</v>
      </c>
      <c r="AA38" s="1">
        <f>IF(P38=1,$O$3,IF(P38=2,$O$4,$O$5))</f>
        <v>0</v>
      </c>
    </row>
    <row r="39">
      <c r="A39" s="1" t="s">
        <v>165</v>
      </c>
      <c r="E39" s="27" t="s">
        <v>188</v>
      </c>
    </row>
    <row r="40" ht="38.25">
      <c r="A40" s="1" t="s">
        <v>167</v>
      </c>
      <c r="E40" s="33" t="s">
        <v>3087</v>
      </c>
    </row>
    <row r="41" ht="102">
      <c r="A41" s="1" t="s">
        <v>168</v>
      </c>
      <c r="E41" s="27" t="s">
        <v>2784</v>
      </c>
    </row>
    <row r="42">
      <c r="A42" s="1" t="s">
        <v>159</v>
      </c>
      <c r="B42" s="1">
        <v>13</v>
      </c>
      <c r="C42" s="26" t="s">
        <v>2153</v>
      </c>
      <c r="D42" t="s">
        <v>157</v>
      </c>
      <c r="E42" s="27" t="s">
        <v>2154</v>
      </c>
      <c r="F42" s="28" t="s">
        <v>186</v>
      </c>
      <c r="G42" s="29">
        <v>2.5920000000000001</v>
      </c>
      <c r="H42" s="28">
        <v>0</v>
      </c>
      <c r="I42" s="30">
        <f>ROUND(G42*H42,P4)</f>
        <v>0</v>
      </c>
      <c r="L42" s="31">
        <v>0</v>
      </c>
      <c r="M42" s="24">
        <f>ROUND(G42*L42,P4)</f>
        <v>0</v>
      </c>
      <c r="N42" s="25" t="s">
        <v>187</v>
      </c>
      <c r="O42" s="32">
        <f>M42*AA42</f>
        <v>0</v>
      </c>
      <c r="P42" s="1">
        <v>3</v>
      </c>
      <c r="AA42" s="1">
        <f>IF(P42=1,$O$3,IF(P42=2,$O$4,$O$5))</f>
        <v>0</v>
      </c>
    </row>
    <row r="43">
      <c r="A43" s="1" t="s">
        <v>165</v>
      </c>
      <c r="E43" s="27" t="s">
        <v>188</v>
      </c>
    </row>
    <row r="44" ht="38.25">
      <c r="A44" s="1" t="s">
        <v>167</v>
      </c>
      <c r="E44" s="33" t="s">
        <v>3088</v>
      </c>
    </row>
    <row r="45" ht="357">
      <c r="A45" s="1" t="s">
        <v>168</v>
      </c>
      <c r="E45" s="27" t="s">
        <v>2156</v>
      </c>
    </row>
    <row r="46">
      <c r="A46" s="1" t="s">
        <v>159</v>
      </c>
      <c r="B46" s="1">
        <v>14</v>
      </c>
      <c r="C46" s="26" t="s">
        <v>2786</v>
      </c>
      <c r="D46" t="s">
        <v>157</v>
      </c>
      <c r="E46" s="27" t="s">
        <v>2787</v>
      </c>
      <c r="F46" s="28" t="s">
        <v>163</v>
      </c>
      <c r="G46" s="29">
        <v>0.25</v>
      </c>
      <c r="H46" s="28">
        <v>0</v>
      </c>
      <c r="I46" s="30">
        <f>ROUND(G46*H46,P4)</f>
        <v>0</v>
      </c>
      <c r="L46" s="31">
        <v>0</v>
      </c>
      <c r="M46" s="24">
        <f>ROUND(G46*L46,P4)</f>
        <v>0</v>
      </c>
      <c r="N46" s="25" t="s">
        <v>187</v>
      </c>
      <c r="O46" s="32">
        <f>M46*AA46</f>
        <v>0</v>
      </c>
      <c r="P46" s="1">
        <v>3</v>
      </c>
      <c r="AA46" s="1">
        <f>IF(P46=1,$O$3,IF(P46=2,$O$4,$O$5))</f>
        <v>0</v>
      </c>
    </row>
    <row r="47">
      <c r="A47" s="1" t="s">
        <v>165</v>
      </c>
      <c r="E47" s="27" t="s">
        <v>188</v>
      </c>
    </row>
    <row r="48" ht="25.5">
      <c r="A48" s="1" t="s">
        <v>167</v>
      </c>
      <c r="E48" s="33" t="s">
        <v>2788</v>
      </c>
    </row>
    <row r="49" ht="267.75">
      <c r="A49" s="1" t="s">
        <v>168</v>
      </c>
      <c r="E49" s="27" t="s">
        <v>2789</v>
      </c>
    </row>
    <row r="50">
      <c r="A50" s="1" t="s">
        <v>156</v>
      </c>
      <c r="C50" s="22" t="s">
        <v>2157</v>
      </c>
      <c r="E50" s="23" t="s">
        <v>2158</v>
      </c>
      <c r="L50" s="24">
        <f>SUMIFS(L51:L66,A51:A66,"P")</f>
        <v>0</v>
      </c>
      <c r="M50" s="24">
        <f>SUMIFS(M51:M66,A51:A66,"P")</f>
        <v>0</v>
      </c>
      <c r="N50" s="25"/>
    </row>
    <row r="51" ht="25.5">
      <c r="A51" s="1" t="s">
        <v>159</v>
      </c>
      <c r="B51" s="1">
        <v>1</v>
      </c>
      <c r="C51" s="26" t="s">
        <v>160</v>
      </c>
      <c r="D51" t="s">
        <v>161</v>
      </c>
      <c r="E51" s="27" t="s">
        <v>162</v>
      </c>
      <c r="F51" s="28" t="s">
        <v>163</v>
      </c>
      <c r="G51" s="29">
        <v>21.574999999999999</v>
      </c>
      <c r="H51" s="28">
        <v>0</v>
      </c>
      <c r="I51" s="30">
        <f>ROUND(G51*H51,P4)</f>
        <v>0</v>
      </c>
      <c r="L51" s="31">
        <v>0</v>
      </c>
      <c r="M51" s="24">
        <f>ROUND(G51*L51,P4)</f>
        <v>0</v>
      </c>
      <c r="N51" s="25" t="s">
        <v>164</v>
      </c>
      <c r="O51" s="32">
        <f>M51*AA51</f>
        <v>0</v>
      </c>
      <c r="P51" s="1">
        <v>3</v>
      </c>
      <c r="AA51" s="1">
        <f>IF(P51=1,$O$3,IF(P51=2,$O$4,$O$5))</f>
        <v>0</v>
      </c>
    </row>
    <row r="52">
      <c r="A52" s="1" t="s">
        <v>165</v>
      </c>
      <c r="E52" s="27" t="s">
        <v>166</v>
      </c>
    </row>
    <row r="53" ht="25.5">
      <c r="A53" s="1" t="s">
        <v>167</v>
      </c>
      <c r="E53" s="33" t="s">
        <v>3089</v>
      </c>
    </row>
    <row r="54" ht="153">
      <c r="A54" s="1" t="s">
        <v>168</v>
      </c>
      <c r="E54" s="27" t="s">
        <v>169</v>
      </c>
    </row>
    <row r="55" ht="25.5">
      <c r="A55" s="1" t="s">
        <v>159</v>
      </c>
      <c r="B55" s="1">
        <v>2</v>
      </c>
      <c r="C55" s="26" t="s">
        <v>170</v>
      </c>
      <c r="D55" t="s">
        <v>171</v>
      </c>
      <c r="E55" s="27" t="s">
        <v>172</v>
      </c>
      <c r="F55" s="28" t="s">
        <v>163</v>
      </c>
      <c r="G55" s="29">
        <v>1.204</v>
      </c>
      <c r="H55" s="28">
        <v>0</v>
      </c>
      <c r="I55" s="30">
        <f>ROUND(G55*H55,P4)</f>
        <v>0</v>
      </c>
      <c r="L55" s="31">
        <v>0</v>
      </c>
      <c r="M55" s="24">
        <f>ROUND(G55*L55,P4)</f>
        <v>0</v>
      </c>
      <c r="N55" s="25" t="s">
        <v>164</v>
      </c>
      <c r="O55" s="32">
        <f>M55*AA55</f>
        <v>0</v>
      </c>
      <c r="P55" s="1">
        <v>3</v>
      </c>
      <c r="AA55" s="1">
        <f>IF(P55=1,$O$3,IF(P55=2,$O$4,$O$5))</f>
        <v>0</v>
      </c>
    </row>
    <row r="56">
      <c r="A56" s="1" t="s">
        <v>165</v>
      </c>
      <c r="E56" s="27" t="s">
        <v>166</v>
      </c>
    </row>
    <row r="57" ht="25.5">
      <c r="A57" s="1" t="s">
        <v>167</v>
      </c>
      <c r="E57" s="33" t="s">
        <v>3090</v>
      </c>
    </row>
    <row r="58" ht="153">
      <c r="A58" s="1" t="s">
        <v>168</v>
      </c>
      <c r="E58" s="27" t="s">
        <v>169</v>
      </c>
    </row>
    <row r="59" ht="25.5">
      <c r="A59" s="1" t="s">
        <v>159</v>
      </c>
      <c r="B59" s="1">
        <v>3</v>
      </c>
      <c r="C59" s="26" t="s">
        <v>176</v>
      </c>
      <c r="D59" t="s">
        <v>177</v>
      </c>
      <c r="E59" s="27" t="s">
        <v>178</v>
      </c>
      <c r="F59" s="28" t="s">
        <v>163</v>
      </c>
      <c r="G59" s="29">
        <v>5</v>
      </c>
      <c r="H59" s="28">
        <v>0</v>
      </c>
      <c r="I59" s="30">
        <f>ROUND(G59*H59,P4)</f>
        <v>0</v>
      </c>
      <c r="L59" s="31">
        <v>0</v>
      </c>
      <c r="M59" s="24">
        <f>ROUND(G59*L59,P4)</f>
        <v>0</v>
      </c>
      <c r="N59" s="25" t="s">
        <v>164</v>
      </c>
      <c r="O59" s="32">
        <f>M59*AA59</f>
        <v>0</v>
      </c>
      <c r="P59" s="1">
        <v>3</v>
      </c>
      <c r="AA59" s="1">
        <f>IF(P59=1,$O$3,IF(P59=2,$O$4,$O$5))</f>
        <v>0</v>
      </c>
    </row>
    <row r="60">
      <c r="A60" s="1" t="s">
        <v>165</v>
      </c>
      <c r="E60" s="27" t="s">
        <v>166</v>
      </c>
    </row>
    <row r="61">
      <c r="A61" s="1" t="s">
        <v>167</v>
      </c>
      <c r="E61" s="33" t="s">
        <v>3091</v>
      </c>
    </row>
    <row r="62" ht="153">
      <c r="A62" s="1" t="s">
        <v>168</v>
      </c>
      <c r="E62" s="27" t="s">
        <v>169</v>
      </c>
    </row>
    <row r="63" ht="38.25">
      <c r="A63" s="1" t="s">
        <v>159</v>
      </c>
      <c r="B63" s="1">
        <v>4</v>
      </c>
      <c r="C63" s="26" t="s">
        <v>2162</v>
      </c>
      <c r="D63" t="s">
        <v>2163</v>
      </c>
      <c r="E63" s="27" t="s">
        <v>2164</v>
      </c>
      <c r="F63" s="28" t="s">
        <v>163</v>
      </c>
      <c r="G63" s="29">
        <v>5</v>
      </c>
      <c r="H63" s="28">
        <v>0</v>
      </c>
      <c r="I63" s="30">
        <f>ROUND(G63*H63,P4)</f>
        <v>0</v>
      </c>
      <c r="L63" s="31">
        <v>0</v>
      </c>
      <c r="M63" s="24">
        <f>ROUND(G63*L63,P4)</f>
        <v>0</v>
      </c>
      <c r="N63" s="25" t="s">
        <v>164</v>
      </c>
      <c r="O63" s="32">
        <f>M63*AA63</f>
        <v>0</v>
      </c>
      <c r="P63" s="1">
        <v>3</v>
      </c>
      <c r="AA63" s="1">
        <f>IF(P63=1,$O$3,IF(P63=2,$O$4,$O$5))</f>
        <v>0</v>
      </c>
    </row>
    <row r="64">
      <c r="A64" s="1" t="s">
        <v>165</v>
      </c>
      <c r="E64" s="27" t="s">
        <v>166</v>
      </c>
    </row>
    <row r="65">
      <c r="A65" s="1" t="s">
        <v>167</v>
      </c>
      <c r="E65" s="33" t="s">
        <v>3091</v>
      </c>
    </row>
    <row r="66" ht="153">
      <c r="A66" s="1" t="s">
        <v>168</v>
      </c>
      <c r="E66" s="27" t="s">
        <v>169</v>
      </c>
    </row>
    <row r="67">
      <c r="A67" s="1" t="s">
        <v>156</v>
      </c>
      <c r="C67" s="22" t="s">
        <v>2794</v>
      </c>
      <c r="E67" s="23" t="s">
        <v>2795</v>
      </c>
      <c r="L67" s="24">
        <f>SUMIFS(L68:L107,A68:A107,"P")</f>
        <v>0</v>
      </c>
      <c r="M67" s="24">
        <f>SUMIFS(M68:M107,A68:A107,"P")</f>
        <v>0</v>
      </c>
      <c r="N67" s="25"/>
    </row>
    <row r="68">
      <c r="A68" s="1" t="s">
        <v>159</v>
      </c>
      <c r="B68" s="1">
        <v>15</v>
      </c>
      <c r="C68" s="26" t="s">
        <v>365</v>
      </c>
      <c r="D68" t="s">
        <v>157</v>
      </c>
      <c r="E68" s="27" t="s">
        <v>366</v>
      </c>
      <c r="F68" s="28" t="s">
        <v>196</v>
      </c>
      <c r="G68" s="29">
        <v>26</v>
      </c>
      <c r="H68" s="28">
        <v>0</v>
      </c>
      <c r="I68" s="30">
        <f>ROUND(G68*H68,P4)</f>
        <v>0</v>
      </c>
      <c r="L68" s="31">
        <v>0</v>
      </c>
      <c r="M68" s="24">
        <f>ROUND(G68*L68,P4)</f>
        <v>0</v>
      </c>
      <c r="N68" s="25" t="s">
        <v>187</v>
      </c>
      <c r="O68" s="32">
        <f>M68*AA68</f>
        <v>0</v>
      </c>
      <c r="P68" s="1">
        <v>3</v>
      </c>
      <c r="AA68" s="1">
        <f>IF(P68=1,$O$3,IF(P68=2,$O$4,$O$5))</f>
        <v>0</v>
      </c>
    </row>
    <row r="69">
      <c r="A69" s="1" t="s">
        <v>165</v>
      </c>
      <c r="E69" s="27" t="s">
        <v>188</v>
      </c>
    </row>
    <row r="70">
      <c r="A70" s="1" t="s">
        <v>167</v>
      </c>
      <c r="E70" s="33" t="s">
        <v>3092</v>
      </c>
    </row>
    <row r="71" ht="76.5">
      <c r="A71" s="1" t="s">
        <v>168</v>
      </c>
      <c r="E71" s="27" t="s">
        <v>2169</v>
      </c>
    </row>
    <row r="72">
      <c r="A72" s="1" t="s">
        <v>159</v>
      </c>
      <c r="B72" s="1">
        <v>16</v>
      </c>
      <c r="C72" s="26" t="s">
        <v>197</v>
      </c>
      <c r="D72" t="s">
        <v>157</v>
      </c>
      <c r="E72" s="27" t="s">
        <v>198</v>
      </c>
      <c r="F72" s="28" t="s">
        <v>199</v>
      </c>
      <c r="G72" s="29">
        <v>65</v>
      </c>
      <c r="H72" s="28">
        <v>0</v>
      </c>
      <c r="I72" s="30">
        <f>ROUND(G72*H72,P4)</f>
        <v>0</v>
      </c>
      <c r="L72" s="31">
        <v>0</v>
      </c>
      <c r="M72" s="24">
        <f>ROUND(G72*L72,P4)</f>
        <v>0</v>
      </c>
      <c r="N72" s="25" t="s">
        <v>187</v>
      </c>
      <c r="O72" s="32">
        <f>M72*AA72</f>
        <v>0</v>
      </c>
      <c r="P72" s="1">
        <v>3</v>
      </c>
      <c r="AA72" s="1">
        <f>IF(P72=1,$O$3,IF(P72=2,$O$4,$O$5))</f>
        <v>0</v>
      </c>
    </row>
    <row r="73">
      <c r="A73" s="1" t="s">
        <v>165</v>
      </c>
      <c r="E73" s="27" t="s">
        <v>188</v>
      </c>
    </row>
    <row r="74" ht="38.25">
      <c r="A74" s="1" t="s">
        <v>167</v>
      </c>
      <c r="E74" s="33" t="s">
        <v>3093</v>
      </c>
    </row>
    <row r="75" ht="102">
      <c r="A75" s="1" t="s">
        <v>168</v>
      </c>
      <c r="E75" s="27" t="s">
        <v>2798</v>
      </c>
    </row>
    <row r="76">
      <c r="A76" s="1" t="s">
        <v>159</v>
      </c>
      <c r="B76" s="1">
        <v>17</v>
      </c>
      <c r="C76" s="26" t="s">
        <v>202</v>
      </c>
      <c r="D76" t="s">
        <v>157</v>
      </c>
      <c r="E76" s="27" t="s">
        <v>203</v>
      </c>
      <c r="F76" s="28" t="s">
        <v>199</v>
      </c>
      <c r="G76" s="29">
        <v>30</v>
      </c>
      <c r="H76" s="28">
        <v>0</v>
      </c>
      <c r="I76" s="30">
        <f>ROUND(G76*H76,P4)</f>
        <v>0</v>
      </c>
      <c r="L76" s="31">
        <v>0</v>
      </c>
      <c r="M76" s="24">
        <f>ROUND(G76*L76,P4)</f>
        <v>0</v>
      </c>
      <c r="N76" s="25" t="s">
        <v>187</v>
      </c>
      <c r="O76" s="32">
        <f>M76*AA76</f>
        <v>0</v>
      </c>
      <c r="P76" s="1">
        <v>3</v>
      </c>
      <c r="AA76" s="1">
        <f>IF(P76=1,$O$3,IF(P76=2,$O$4,$O$5))</f>
        <v>0</v>
      </c>
    </row>
    <row r="77">
      <c r="A77" s="1" t="s">
        <v>165</v>
      </c>
      <c r="E77" s="27" t="s">
        <v>188</v>
      </c>
    </row>
    <row r="78">
      <c r="A78" s="1" t="s">
        <v>167</v>
      </c>
      <c r="E78" s="33" t="s">
        <v>3094</v>
      </c>
    </row>
    <row r="79" ht="102">
      <c r="A79" s="1" t="s">
        <v>168</v>
      </c>
      <c r="E79" s="27" t="s">
        <v>2803</v>
      </c>
    </row>
    <row r="80">
      <c r="A80" s="1" t="s">
        <v>159</v>
      </c>
      <c r="B80" s="1">
        <v>18</v>
      </c>
      <c r="C80" s="26" t="s">
        <v>315</v>
      </c>
      <c r="D80" t="s">
        <v>157</v>
      </c>
      <c r="E80" s="27" t="s">
        <v>316</v>
      </c>
      <c r="F80" s="28" t="s">
        <v>199</v>
      </c>
      <c r="G80" s="29">
        <v>70</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c r="E82" s="33" t="s">
        <v>3095</v>
      </c>
    </row>
    <row r="83" ht="140.25">
      <c r="A83" s="1" t="s">
        <v>168</v>
      </c>
      <c r="E83" s="27" t="s">
        <v>2806</v>
      </c>
    </row>
    <row r="84" ht="25.5">
      <c r="A84" s="1" t="s">
        <v>159</v>
      </c>
      <c r="B84" s="1">
        <v>19</v>
      </c>
      <c r="C84" s="26" t="s">
        <v>378</v>
      </c>
      <c r="D84" t="s">
        <v>157</v>
      </c>
      <c r="E84" s="27" t="s">
        <v>379</v>
      </c>
      <c r="F84" s="28" t="s">
        <v>199</v>
      </c>
      <c r="G84" s="29">
        <v>65</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c r="E86" s="33" t="s">
        <v>3096</v>
      </c>
    </row>
    <row r="87" ht="76.5">
      <c r="A87" s="1" t="s">
        <v>168</v>
      </c>
      <c r="E87" s="27" t="s">
        <v>2812</v>
      </c>
    </row>
    <row r="88" ht="25.5">
      <c r="A88" s="1" t="s">
        <v>159</v>
      </c>
      <c r="B88" s="1">
        <v>20</v>
      </c>
      <c r="C88" s="26" t="s">
        <v>2814</v>
      </c>
      <c r="D88" t="s">
        <v>157</v>
      </c>
      <c r="E88" s="27" t="s">
        <v>2815</v>
      </c>
      <c r="F88" s="28" t="s">
        <v>199</v>
      </c>
      <c r="G88" s="29">
        <v>100</v>
      </c>
      <c r="H88" s="28">
        <v>0</v>
      </c>
      <c r="I88" s="30">
        <f>ROUND(G88*H88,P4)</f>
        <v>0</v>
      </c>
      <c r="L88" s="31">
        <v>0</v>
      </c>
      <c r="M88" s="24">
        <f>ROUND(G88*L88,P4)</f>
        <v>0</v>
      </c>
      <c r="N88" s="25" t="s">
        <v>187</v>
      </c>
      <c r="O88" s="32">
        <f>M88*AA88</f>
        <v>0</v>
      </c>
      <c r="P88" s="1">
        <v>3</v>
      </c>
      <c r="AA88" s="1">
        <f>IF(P88=1,$O$3,IF(P88=2,$O$4,$O$5))</f>
        <v>0</v>
      </c>
    </row>
    <row r="89">
      <c r="A89" s="1" t="s">
        <v>165</v>
      </c>
      <c r="E89" s="27" t="s">
        <v>188</v>
      </c>
    </row>
    <row r="90">
      <c r="A90" s="1" t="s">
        <v>167</v>
      </c>
      <c r="E90" s="33" t="s">
        <v>2816</v>
      </c>
    </row>
    <row r="91" ht="102">
      <c r="A91" s="1" t="s">
        <v>168</v>
      </c>
      <c r="E91" s="27" t="s">
        <v>2817</v>
      </c>
    </row>
    <row r="92">
      <c r="A92" s="1" t="s">
        <v>159</v>
      </c>
      <c r="B92" s="1">
        <v>21</v>
      </c>
      <c r="C92" s="26" t="s">
        <v>384</v>
      </c>
      <c r="D92" t="s">
        <v>157</v>
      </c>
      <c r="E92" s="27" t="s">
        <v>385</v>
      </c>
      <c r="F92" s="28" t="s">
        <v>199</v>
      </c>
      <c r="G92" s="29">
        <v>100</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c r="E94" s="33" t="s">
        <v>3097</v>
      </c>
    </row>
    <row r="95" ht="102">
      <c r="A95" s="1" t="s">
        <v>168</v>
      </c>
      <c r="E95" s="27" t="s">
        <v>2819</v>
      </c>
    </row>
    <row r="96" ht="25.5">
      <c r="A96" s="1" t="s">
        <v>159</v>
      </c>
      <c r="B96" s="1">
        <v>22</v>
      </c>
      <c r="C96" s="26" t="s">
        <v>2820</v>
      </c>
      <c r="D96" t="s">
        <v>157</v>
      </c>
      <c r="E96" s="27" t="s">
        <v>2821</v>
      </c>
      <c r="F96" s="28" t="s">
        <v>196</v>
      </c>
      <c r="G96" s="29">
        <v>3</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c r="E98" s="33" t="s">
        <v>3098</v>
      </c>
    </row>
    <row r="99" ht="38.25">
      <c r="A99" s="1" t="s">
        <v>168</v>
      </c>
      <c r="E99" s="27" t="s">
        <v>2823</v>
      </c>
    </row>
    <row r="100" ht="25.5">
      <c r="A100" s="1" t="s">
        <v>159</v>
      </c>
      <c r="B100" s="1">
        <v>23</v>
      </c>
      <c r="C100" s="26" t="s">
        <v>389</v>
      </c>
      <c r="D100" t="s">
        <v>157</v>
      </c>
      <c r="E100" s="27" t="s">
        <v>390</v>
      </c>
      <c r="F100" s="28" t="s">
        <v>196</v>
      </c>
      <c r="G100" s="29">
        <v>20</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c r="E102" s="33" t="s">
        <v>2824</v>
      </c>
    </row>
    <row r="103" ht="38.25">
      <c r="A103" s="1" t="s">
        <v>168</v>
      </c>
      <c r="E103" s="27" t="s">
        <v>2825</v>
      </c>
    </row>
    <row r="104" ht="25.5">
      <c r="A104" s="1" t="s">
        <v>159</v>
      </c>
      <c r="B104" s="1">
        <v>24</v>
      </c>
      <c r="C104" s="26" t="s">
        <v>210</v>
      </c>
      <c r="D104" t="s">
        <v>157</v>
      </c>
      <c r="E104" s="27" t="s">
        <v>211</v>
      </c>
      <c r="F104" s="28" t="s">
        <v>196</v>
      </c>
      <c r="G104" s="29">
        <v>4</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c r="E106" s="33" t="s">
        <v>3099</v>
      </c>
    </row>
    <row r="107" ht="102">
      <c r="A107" s="1" t="s">
        <v>168</v>
      </c>
      <c r="E107" s="27" t="s">
        <v>2798</v>
      </c>
    </row>
    <row r="108">
      <c r="A108" s="1" t="s">
        <v>156</v>
      </c>
      <c r="C108" s="22" t="s">
        <v>2166</v>
      </c>
      <c r="E108" s="23" t="s">
        <v>2167</v>
      </c>
      <c r="L108" s="24">
        <f>SUMIFS(L109:L208,A109:A208,"P")</f>
        <v>0</v>
      </c>
      <c r="M108" s="24">
        <f>SUMIFS(M109:M208,A109:A208,"P")</f>
        <v>0</v>
      </c>
      <c r="N108" s="25"/>
    </row>
    <row r="109">
      <c r="A109" s="1" t="s">
        <v>159</v>
      </c>
      <c r="B109" s="1">
        <v>25</v>
      </c>
      <c r="C109" s="26" t="s">
        <v>2827</v>
      </c>
      <c r="D109" t="s">
        <v>157</v>
      </c>
      <c r="E109" s="27" t="s">
        <v>2828</v>
      </c>
      <c r="F109" s="28" t="s">
        <v>199</v>
      </c>
      <c r="G109" s="29">
        <v>130</v>
      </c>
      <c r="H109" s="28">
        <v>0</v>
      </c>
      <c r="I109" s="30">
        <f>ROUND(G109*H109,P4)</f>
        <v>0</v>
      </c>
      <c r="L109" s="31">
        <v>0</v>
      </c>
      <c r="M109" s="24">
        <f>ROUND(G109*L109,P4)</f>
        <v>0</v>
      </c>
      <c r="N109" s="25" t="s">
        <v>187</v>
      </c>
      <c r="O109" s="32">
        <f>M109*AA109</f>
        <v>0</v>
      </c>
      <c r="P109" s="1">
        <v>3</v>
      </c>
      <c r="AA109" s="1">
        <f>IF(P109=1,$O$3,IF(P109=2,$O$4,$O$5))</f>
        <v>0</v>
      </c>
    </row>
    <row r="110">
      <c r="A110" s="1" t="s">
        <v>165</v>
      </c>
      <c r="E110" s="27" t="s">
        <v>188</v>
      </c>
    </row>
    <row r="111" ht="38.25">
      <c r="A111" s="1" t="s">
        <v>167</v>
      </c>
      <c r="E111" s="33" t="s">
        <v>2829</v>
      </c>
    </row>
    <row r="112" ht="114.75">
      <c r="A112" s="1" t="s">
        <v>168</v>
      </c>
      <c r="E112" s="27" t="s">
        <v>2830</v>
      </c>
    </row>
    <row r="113">
      <c r="A113" s="1" t="s">
        <v>159</v>
      </c>
      <c r="B113" s="1">
        <v>26</v>
      </c>
      <c r="C113" s="26" t="s">
        <v>2831</v>
      </c>
      <c r="D113" t="s">
        <v>157</v>
      </c>
      <c r="E113" s="27" t="s">
        <v>2832</v>
      </c>
      <c r="F113" s="28" t="s">
        <v>196</v>
      </c>
      <c r="G113" s="29">
        <v>9</v>
      </c>
      <c r="H113" s="28">
        <v>0</v>
      </c>
      <c r="I113" s="30">
        <f>ROUND(G113*H113,P4)</f>
        <v>0</v>
      </c>
      <c r="L113" s="31">
        <v>0</v>
      </c>
      <c r="M113" s="24">
        <f>ROUND(G113*L113,P4)</f>
        <v>0</v>
      </c>
      <c r="N113" s="25" t="s">
        <v>187</v>
      </c>
      <c r="O113" s="32">
        <f>M113*AA113</f>
        <v>0</v>
      </c>
      <c r="P113" s="1">
        <v>3</v>
      </c>
      <c r="AA113" s="1">
        <f>IF(P113=1,$O$3,IF(P113=2,$O$4,$O$5))</f>
        <v>0</v>
      </c>
    </row>
    <row r="114">
      <c r="A114" s="1" t="s">
        <v>165</v>
      </c>
      <c r="E114" s="27" t="s">
        <v>188</v>
      </c>
    </row>
    <row r="115" ht="38.25">
      <c r="A115" s="1" t="s">
        <v>167</v>
      </c>
      <c r="E115" s="33" t="s">
        <v>3100</v>
      </c>
    </row>
    <row r="116" ht="102">
      <c r="A116" s="1" t="s">
        <v>168</v>
      </c>
      <c r="E116" s="27" t="s">
        <v>2834</v>
      </c>
    </row>
    <row r="117">
      <c r="A117" s="1" t="s">
        <v>159</v>
      </c>
      <c r="B117" s="1">
        <v>27</v>
      </c>
      <c r="C117" s="26" t="s">
        <v>432</v>
      </c>
      <c r="D117" t="s">
        <v>157</v>
      </c>
      <c r="E117" s="27" t="s">
        <v>433</v>
      </c>
      <c r="F117" s="28" t="s">
        <v>196</v>
      </c>
      <c r="G117" s="29">
        <v>80</v>
      </c>
      <c r="H117" s="28">
        <v>0</v>
      </c>
      <c r="I117" s="30">
        <f>ROUND(G117*H117,P4)</f>
        <v>0</v>
      </c>
      <c r="L117" s="31">
        <v>0</v>
      </c>
      <c r="M117" s="24">
        <f>ROUND(G117*L117,P4)</f>
        <v>0</v>
      </c>
      <c r="N117" s="25" t="s">
        <v>187</v>
      </c>
      <c r="O117" s="32">
        <f>M117*AA117</f>
        <v>0</v>
      </c>
      <c r="P117" s="1">
        <v>3</v>
      </c>
      <c r="AA117" s="1">
        <f>IF(P117=1,$O$3,IF(P117=2,$O$4,$O$5))</f>
        <v>0</v>
      </c>
    </row>
    <row r="118">
      <c r="A118" s="1" t="s">
        <v>165</v>
      </c>
      <c r="E118" s="27" t="s">
        <v>188</v>
      </c>
    </row>
    <row r="119">
      <c r="A119" s="1" t="s">
        <v>167</v>
      </c>
      <c r="E119" s="33" t="s">
        <v>2835</v>
      </c>
    </row>
    <row r="120" ht="76.5">
      <c r="A120" s="1" t="s">
        <v>168</v>
      </c>
      <c r="E120" s="27" t="s">
        <v>2836</v>
      </c>
    </row>
    <row r="121">
      <c r="A121" s="1" t="s">
        <v>159</v>
      </c>
      <c r="B121" s="1">
        <v>28</v>
      </c>
      <c r="C121" s="26" t="s">
        <v>2837</v>
      </c>
      <c r="D121" t="s">
        <v>157</v>
      </c>
      <c r="E121" s="27" t="s">
        <v>2838</v>
      </c>
      <c r="F121" s="28" t="s">
        <v>196</v>
      </c>
      <c r="G121" s="29">
        <v>10</v>
      </c>
      <c r="H121" s="28">
        <v>0</v>
      </c>
      <c r="I121" s="30">
        <f>ROUND(G121*H121,P4)</f>
        <v>0</v>
      </c>
      <c r="L121" s="31">
        <v>0</v>
      </c>
      <c r="M121" s="24">
        <f>ROUND(G121*L121,P4)</f>
        <v>0</v>
      </c>
      <c r="N121" s="25" t="s">
        <v>187</v>
      </c>
      <c r="O121" s="32">
        <f>M121*AA121</f>
        <v>0</v>
      </c>
      <c r="P121" s="1">
        <v>3</v>
      </c>
      <c r="AA121" s="1">
        <f>IF(P121=1,$O$3,IF(P121=2,$O$4,$O$5))</f>
        <v>0</v>
      </c>
    </row>
    <row r="122">
      <c r="A122" s="1" t="s">
        <v>165</v>
      </c>
      <c r="E122" s="27" t="s">
        <v>188</v>
      </c>
    </row>
    <row r="123">
      <c r="A123" s="1" t="s">
        <v>167</v>
      </c>
      <c r="E123" s="33" t="s">
        <v>2839</v>
      </c>
    </row>
    <row r="124" ht="102">
      <c r="A124" s="1" t="s">
        <v>168</v>
      </c>
      <c r="E124" s="27" t="s">
        <v>2840</v>
      </c>
    </row>
    <row r="125">
      <c r="A125" s="1" t="s">
        <v>159</v>
      </c>
      <c r="B125" s="1">
        <v>29</v>
      </c>
      <c r="C125" s="26" t="s">
        <v>2841</v>
      </c>
      <c r="D125" t="s">
        <v>157</v>
      </c>
      <c r="E125" s="27" t="s">
        <v>2842</v>
      </c>
      <c r="F125" s="28" t="s">
        <v>705</v>
      </c>
      <c r="G125" s="29">
        <v>1</v>
      </c>
      <c r="H125" s="28">
        <v>0</v>
      </c>
      <c r="I125" s="30">
        <f>ROUND(G125*H125,P4)</f>
        <v>0</v>
      </c>
      <c r="L125" s="31">
        <v>0</v>
      </c>
      <c r="M125" s="24">
        <f>ROUND(G125*L125,P4)</f>
        <v>0</v>
      </c>
      <c r="N125" s="25" t="s">
        <v>187</v>
      </c>
      <c r="O125" s="32">
        <f>M125*AA125</f>
        <v>0</v>
      </c>
      <c r="P125" s="1">
        <v>3</v>
      </c>
      <c r="AA125" s="1">
        <f>IF(P125=1,$O$3,IF(P125=2,$O$4,$O$5))</f>
        <v>0</v>
      </c>
    </row>
    <row r="126">
      <c r="A126" s="1" t="s">
        <v>165</v>
      </c>
      <c r="E126" s="27" t="s">
        <v>188</v>
      </c>
    </row>
    <row r="127" ht="25.5">
      <c r="A127" s="1" t="s">
        <v>167</v>
      </c>
      <c r="E127" s="33" t="s">
        <v>2843</v>
      </c>
    </row>
    <row r="128" ht="140.25">
      <c r="A128" s="1" t="s">
        <v>168</v>
      </c>
      <c r="E128" s="27" t="s">
        <v>2844</v>
      </c>
    </row>
    <row r="129" ht="25.5">
      <c r="A129" s="1" t="s">
        <v>159</v>
      </c>
      <c r="B129" s="1">
        <v>30</v>
      </c>
      <c r="C129" s="26" t="s">
        <v>2845</v>
      </c>
      <c r="D129" t="s">
        <v>157</v>
      </c>
      <c r="E129" s="27" t="s">
        <v>2846</v>
      </c>
      <c r="F129" s="28" t="s">
        <v>196</v>
      </c>
      <c r="G129" s="29">
        <v>10</v>
      </c>
      <c r="H129" s="28">
        <v>0</v>
      </c>
      <c r="I129" s="30">
        <f>ROUND(G129*H129,P4)</f>
        <v>0</v>
      </c>
      <c r="L129" s="31">
        <v>0</v>
      </c>
      <c r="M129" s="24">
        <f>ROUND(G129*L129,P4)</f>
        <v>0</v>
      </c>
      <c r="N129" s="25" t="s">
        <v>187</v>
      </c>
      <c r="O129" s="32">
        <f>M129*AA129</f>
        <v>0</v>
      </c>
      <c r="P129" s="1">
        <v>3</v>
      </c>
      <c r="AA129" s="1">
        <f>IF(P129=1,$O$3,IF(P129=2,$O$4,$O$5))</f>
        <v>0</v>
      </c>
    </row>
    <row r="130">
      <c r="A130" s="1" t="s">
        <v>165</v>
      </c>
      <c r="E130" s="27" t="s">
        <v>188</v>
      </c>
    </row>
    <row r="131">
      <c r="A131" s="1" t="s">
        <v>167</v>
      </c>
      <c r="E131" s="33" t="s">
        <v>2847</v>
      </c>
    </row>
    <row r="132" ht="89.25">
      <c r="A132" s="1" t="s">
        <v>168</v>
      </c>
      <c r="E132" s="27" t="s">
        <v>2189</v>
      </c>
    </row>
    <row r="133">
      <c r="A133" s="1" t="s">
        <v>159</v>
      </c>
      <c r="B133" s="1">
        <v>31</v>
      </c>
      <c r="C133" s="26" t="s">
        <v>2848</v>
      </c>
      <c r="D133" t="s">
        <v>157</v>
      </c>
      <c r="E133" s="27" t="s">
        <v>2849</v>
      </c>
      <c r="F133" s="28" t="s">
        <v>199</v>
      </c>
      <c r="G133" s="29">
        <v>70</v>
      </c>
      <c r="H133" s="28">
        <v>0</v>
      </c>
      <c r="I133" s="30">
        <f>ROUND(G133*H133,P4)</f>
        <v>0</v>
      </c>
      <c r="L133" s="31">
        <v>0</v>
      </c>
      <c r="M133" s="24">
        <f>ROUND(G133*L133,P4)</f>
        <v>0</v>
      </c>
      <c r="N133" s="25" t="s">
        <v>187</v>
      </c>
      <c r="O133" s="32">
        <f>M133*AA133</f>
        <v>0</v>
      </c>
      <c r="P133" s="1">
        <v>3</v>
      </c>
      <c r="AA133" s="1">
        <f>IF(P133=1,$O$3,IF(P133=2,$O$4,$O$5))</f>
        <v>0</v>
      </c>
    </row>
    <row r="134">
      <c r="A134" s="1" t="s">
        <v>165</v>
      </c>
      <c r="E134" s="27" t="s">
        <v>188</v>
      </c>
    </row>
    <row r="135">
      <c r="A135" s="1" t="s">
        <v>167</v>
      </c>
      <c r="E135" s="33" t="s">
        <v>3101</v>
      </c>
    </row>
    <row r="136" ht="76.5">
      <c r="A136" s="1" t="s">
        <v>168</v>
      </c>
      <c r="E136" s="27" t="s">
        <v>2851</v>
      </c>
    </row>
    <row r="137" ht="25.5">
      <c r="A137" s="1" t="s">
        <v>159</v>
      </c>
      <c r="B137" s="1">
        <v>32</v>
      </c>
      <c r="C137" s="26" t="s">
        <v>2852</v>
      </c>
      <c r="D137" t="s">
        <v>157</v>
      </c>
      <c r="E137" s="27" t="s">
        <v>2853</v>
      </c>
      <c r="F137" s="28" t="s">
        <v>196</v>
      </c>
      <c r="G137" s="29">
        <v>2</v>
      </c>
      <c r="H137" s="28">
        <v>0</v>
      </c>
      <c r="I137" s="30">
        <f>ROUND(G137*H137,P4)</f>
        <v>0</v>
      </c>
      <c r="L137" s="31">
        <v>0</v>
      </c>
      <c r="M137" s="24">
        <f>ROUND(G137*L137,P4)</f>
        <v>0</v>
      </c>
      <c r="N137" s="25" t="s">
        <v>187</v>
      </c>
      <c r="O137" s="32">
        <f>M137*AA137</f>
        <v>0</v>
      </c>
      <c r="P137" s="1">
        <v>3</v>
      </c>
      <c r="AA137" s="1">
        <f>IF(P137=1,$O$3,IF(P137=2,$O$4,$O$5))</f>
        <v>0</v>
      </c>
    </row>
    <row r="138">
      <c r="A138" s="1" t="s">
        <v>165</v>
      </c>
      <c r="E138" s="27" t="s">
        <v>188</v>
      </c>
    </row>
    <row r="139">
      <c r="A139" s="1" t="s">
        <v>167</v>
      </c>
      <c r="E139" s="33" t="s">
        <v>2854</v>
      </c>
    </row>
    <row r="140" ht="89.25">
      <c r="A140" s="1" t="s">
        <v>168</v>
      </c>
      <c r="E140" s="27" t="s">
        <v>2855</v>
      </c>
    </row>
    <row r="141" ht="25.5">
      <c r="A141" s="1" t="s">
        <v>159</v>
      </c>
      <c r="B141" s="1">
        <v>33</v>
      </c>
      <c r="C141" s="26" t="s">
        <v>2856</v>
      </c>
      <c r="D141" t="s">
        <v>157</v>
      </c>
      <c r="E141" s="27" t="s">
        <v>2857</v>
      </c>
      <c r="F141" s="28" t="s">
        <v>199</v>
      </c>
      <c r="G141" s="29">
        <v>160</v>
      </c>
      <c r="H141" s="28">
        <v>0</v>
      </c>
      <c r="I141" s="30">
        <f>ROUND(G141*H141,P4)</f>
        <v>0</v>
      </c>
      <c r="L141" s="31">
        <v>0</v>
      </c>
      <c r="M141" s="24">
        <f>ROUND(G141*L141,P4)</f>
        <v>0</v>
      </c>
      <c r="N141" s="25" t="s">
        <v>187</v>
      </c>
      <c r="O141" s="32">
        <f>M141*AA141</f>
        <v>0</v>
      </c>
      <c r="P141" s="1">
        <v>3</v>
      </c>
      <c r="AA141" s="1">
        <f>IF(P141=1,$O$3,IF(P141=2,$O$4,$O$5))</f>
        <v>0</v>
      </c>
    </row>
    <row r="142">
      <c r="A142" s="1" t="s">
        <v>165</v>
      </c>
      <c r="E142" s="27" t="s">
        <v>188</v>
      </c>
    </row>
    <row r="143" ht="38.25">
      <c r="A143" s="1" t="s">
        <v>167</v>
      </c>
      <c r="E143" s="33" t="s">
        <v>3102</v>
      </c>
    </row>
    <row r="144" ht="76.5">
      <c r="A144" s="1" t="s">
        <v>168</v>
      </c>
      <c r="E144" s="27" t="s">
        <v>2851</v>
      </c>
    </row>
    <row r="145" ht="25.5">
      <c r="A145" s="1" t="s">
        <v>159</v>
      </c>
      <c r="B145" s="1">
        <v>34</v>
      </c>
      <c r="C145" s="26" t="s">
        <v>2859</v>
      </c>
      <c r="D145" t="s">
        <v>157</v>
      </c>
      <c r="E145" s="27" t="s">
        <v>2860</v>
      </c>
      <c r="F145" s="28" t="s">
        <v>199</v>
      </c>
      <c r="G145" s="29">
        <v>250</v>
      </c>
      <c r="H145" s="28">
        <v>0</v>
      </c>
      <c r="I145" s="30">
        <f>ROUND(G145*H145,P4)</f>
        <v>0</v>
      </c>
      <c r="L145" s="31">
        <v>0</v>
      </c>
      <c r="M145" s="24">
        <f>ROUND(G145*L145,P4)</f>
        <v>0</v>
      </c>
      <c r="N145" s="25" t="s">
        <v>187</v>
      </c>
      <c r="O145" s="32">
        <f>M145*AA145</f>
        <v>0</v>
      </c>
      <c r="P145" s="1">
        <v>3</v>
      </c>
      <c r="AA145" s="1">
        <f>IF(P145=1,$O$3,IF(P145=2,$O$4,$O$5))</f>
        <v>0</v>
      </c>
    </row>
    <row r="146">
      <c r="A146" s="1" t="s">
        <v>165</v>
      </c>
      <c r="E146" s="27" t="s">
        <v>188</v>
      </c>
    </row>
    <row r="147">
      <c r="A147" s="1" t="s">
        <v>167</v>
      </c>
      <c r="E147" s="33" t="s">
        <v>2861</v>
      </c>
    </row>
    <row r="148" ht="76.5">
      <c r="A148" s="1" t="s">
        <v>168</v>
      </c>
      <c r="E148" s="27" t="s">
        <v>2851</v>
      </c>
    </row>
    <row r="149">
      <c r="A149" s="1" t="s">
        <v>159</v>
      </c>
      <c r="B149" s="1">
        <v>35</v>
      </c>
      <c r="C149" s="26" t="s">
        <v>2872</v>
      </c>
      <c r="D149" t="s">
        <v>157</v>
      </c>
      <c r="E149" s="27" t="s">
        <v>2873</v>
      </c>
      <c r="F149" s="28" t="s">
        <v>199</v>
      </c>
      <c r="G149" s="29">
        <v>125</v>
      </c>
      <c r="H149" s="28">
        <v>0</v>
      </c>
      <c r="I149" s="30">
        <f>ROUND(G149*H149,P4)</f>
        <v>0</v>
      </c>
      <c r="L149" s="31">
        <v>0</v>
      </c>
      <c r="M149" s="24">
        <f>ROUND(G149*L149,P4)</f>
        <v>0</v>
      </c>
      <c r="N149" s="25" t="s">
        <v>187</v>
      </c>
      <c r="O149" s="32">
        <f>M149*AA149</f>
        <v>0</v>
      </c>
      <c r="P149" s="1">
        <v>3</v>
      </c>
      <c r="AA149" s="1">
        <f>IF(P149=1,$O$3,IF(P149=2,$O$4,$O$5))</f>
        <v>0</v>
      </c>
    </row>
    <row r="150">
      <c r="A150" s="1" t="s">
        <v>165</v>
      </c>
      <c r="E150" s="27" t="s">
        <v>188</v>
      </c>
    </row>
    <row r="151">
      <c r="A151" s="1" t="s">
        <v>167</v>
      </c>
      <c r="E151" s="33" t="s">
        <v>3103</v>
      </c>
    </row>
    <row r="152" ht="76.5">
      <c r="A152" s="1" t="s">
        <v>168</v>
      </c>
      <c r="E152" s="27" t="s">
        <v>2851</v>
      </c>
    </row>
    <row r="153">
      <c r="A153" s="1" t="s">
        <v>159</v>
      </c>
      <c r="B153" s="1">
        <v>36</v>
      </c>
      <c r="C153" s="26" t="s">
        <v>2875</v>
      </c>
      <c r="D153" t="s">
        <v>157</v>
      </c>
      <c r="E153" s="27" t="s">
        <v>2876</v>
      </c>
      <c r="F153" s="28" t="s">
        <v>199</v>
      </c>
      <c r="G153" s="29">
        <v>10</v>
      </c>
      <c r="H153" s="28">
        <v>0</v>
      </c>
      <c r="I153" s="30">
        <f>ROUND(G153*H153,P4)</f>
        <v>0</v>
      </c>
      <c r="L153" s="31">
        <v>0</v>
      </c>
      <c r="M153" s="24">
        <f>ROUND(G153*L153,P4)</f>
        <v>0</v>
      </c>
      <c r="N153" s="25" t="s">
        <v>187</v>
      </c>
      <c r="O153" s="32">
        <f>M153*AA153</f>
        <v>0</v>
      </c>
      <c r="P153" s="1">
        <v>3</v>
      </c>
      <c r="AA153" s="1">
        <f>IF(P153=1,$O$3,IF(P153=2,$O$4,$O$5))</f>
        <v>0</v>
      </c>
    </row>
    <row r="154">
      <c r="A154" s="1" t="s">
        <v>165</v>
      </c>
      <c r="E154" s="27" t="s">
        <v>188</v>
      </c>
    </row>
    <row r="155">
      <c r="A155" s="1" t="s">
        <v>167</v>
      </c>
      <c r="E155" s="33" t="s">
        <v>2877</v>
      </c>
    </row>
    <row r="156" ht="76.5">
      <c r="A156" s="1" t="s">
        <v>168</v>
      </c>
      <c r="E156" s="27" t="s">
        <v>2851</v>
      </c>
    </row>
    <row r="157">
      <c r="A157" s="1" t="s">
        <v>159</v>
      </c>
      <c r="B157" s="1">
        <v>37</v>
      </c>
      <c r="C157" s="26" t="s">
        <v>2890</v>
      </c>
      <c r="D157" t="s">
        <v>157</v>
      </c>
      <c r="E157" s="27" t="s">
        <v>2891</v>
      </c>
      <c r="F157" s="28" t="s">
        <v>199</v>
      </c>
      <c r="G157" s="29">
        <v>70</v>
      </c>
      <c r="H157" s="28">
        <v>0</v>
      </c>
      <c r="I157" s="30">
        <f>ROUND(G157*H157,P4)</f>
        <v>0</v>
      </c>
      <c r="L157" s="31">
        <v>0</v>
      </c>
      <c r="M157" s="24">
        <f>ROUND(G157*L157,P4)</f>
        <v>0</v>
      </c>
      <c r="N157" s="25" t="s">
        <v>187</v>
      </c>
      <c r="O157" s="32">
        <f>M157*AA157</f>
        <v>0</v>
      </c>
      <c r="P157" s="1">
        <v>3</v>
      </c>
      <c r="AA157" s="1">
        <f>IF(P157=1,$O$3,IF(P157=2,$O$4,$O$5))</f>
        <v>0</v>
      </c>
    </row>
    <row r="158">
      <c r="A158" s="1" t="s">
        <v>165</v>
      </c>
      <c r="E158" s="27" t="s">
        <v>188</v>
      </c>
    </row>
    <row r="159">
      <c r="A159" s="1" t="s">
        <v>167</v>
      </c>
      <c r="E159" s="33" t="s">
        <v>3104</v>
      </c>
    </row>
    <row r="160" ht="38.25">
      <c r="A160" s="1" t="s">
        <v>168</v>
      </c>
      <c r="E160" s="27" t="s">
        <v>2893</v>
      </c>
    </row>
    <row r="161" ht="25.5">
      <c r="A161" s="1" t="s">
        <v>159</v>
      </c>
      <c r="B161" s="1">
        <v>38</v>
      </c>
      <c r="C161" s="26" t="s">
        <v>2898</v>
      </c>
      <c r="D161" t="s">
        <v>157</v>
      </c>
      <c r="E161" s="27" t="s">
        <v>2899</v>
      </c>
      <c r="F161" s="28" t="s">
        <v>196</v>
      </c>
      <c r="G161" s="29">
        <v>2</v>
      </c>
      <c r="H161" s="28">
        <v>0</v>
      </c>
      <c r="I161" s="30">
        <f>ROUND(G161*H161,P4)</f>
        <v>0</v>
      </c>
      <c r="L161" s="31">
        <v>0</v>
      </c>
      <c r="M161" s="24">
        <f>ROUND(G161*L161,P4)</f>
        <v>0</v>
      </c>
      <c r="N161" s="25" t="s">
        <v>187</v>
      </c>
      <c r="O161" s="32">
        <f>M161*AA161</f>
        <v>0</v>
      </c>
      <c r="P161" s="1">
        <v>3</v>
      </c>
      <c r="AA161" s="1">
        <f>IF(P161=1,$O$3,IF(P161=2,$O$4,$O$5))</f>
        <v>0</v>
      </c>
    </row>
    <row r="162">
      <c r="A162" s="1" t="s">
        <v>165</v>
      </c>
      <c r="E162" s="27" t="s">
        <v>188</v>
      </c>
    </row>
    <row r="163">
      <c r="A163" s="1" t="s">
        <v>167</v>
      </c>
      <c r="E163" s="33" t="s">
        <v>3105</v>
      </c>
    </row>
    <row r="164" ht="51">
      <c r="A164" s="1" t="s">
        <v>168</v>
      </c>
      <c r="E164" s="27" t="s">
        <v>2901</v>
      </c>
    </row>
    <row r="165" ht="25.5">
      <c r="A165" s="1" t="s">
        <v>159</v>
      </c>
      <c r="B165" s="1">
        <v>39</v>
      </c>
      <c r="C165" s="26" t="s">
        <v>2902</v>
      </c>
      <c r="D165" t="s">
        <v>157</v>
      </c>
      <c r="E165" s="27" t="s">
        <v>2903</v>
      </c>
      <c r="F165" s="28" t="s">
        <v>196</v>
      </c>
      <c r="G165" s="29">
        <v>24</v>
      </c>
      <c r="H165" s="28">
        <v>0</v>
      </c>
      <c r="I165" s="30">
        <f>ROUND(G165*H165,P4)</f>
        <v>0</v>
      </c>
      <c r="L165" s="31">
        <v>0</v>
      </c>
      <c r="M165" s="24">
        <f>ROUND(G165*L165,P4)</f>
        <v>0</v>
      </c>
      <c r="N165" s="25" t="s">
        <v>187</v>
      </c>
      <c r="O165" s="32">
        <f>M165*AA165</f>
        <v>0</v>
      </c>
      <c r="P165" s="1">
        <v>3</v>
      </c>
      <c r="AA165" s="1">
        <f>IF(P165=1,$O$3,IF(P165=2,$O$4,$O$5))</f>
        <v>0</v>
      </c>
    </row>
    <row r="166">
      <c r="A166" s="1" t="s">
        <v>165</v>
      </c>
      <c r="E166" s="27" t="s">
        <v>188</v>
      </c>
    </row>
    <row r="167" ht="38.25">
      <c r="A167" s="1" t="s">
        <v>167</v>
      </c>
      <c r="E167" s="33" t="s">
        <v>2904</v>
      </c>
    </row>
    <row r="168" ht="89.25">
      <c r="A168" s="1" t="s">
        <v>168</v>
      </c>
      <c r="E168" s="27" t="s">
        <v>2855</v>
      </c>
    </row>
    <row r="169" ht="25.5">
      <c r="A169" s="1" t="s">
        <v>159</v>
      </c>
      <c r="B169" s="1">
        <v>40</v>
      </c>
      <c r="C169" s="26" t="s">
        <v>2905</v>
      </c>
      <c r="D169" t="s">
        <v>157</v>
      </c>
      <c r="E169" s="27" t="s">
        <v>2906</v>
      </c>
      <c r="F169" s="28" t="s">
        <v>196</v>
      </c>
      <c r="G169" s="29">
        <v>6</v>
      </c>
      <c r="H169" s="28">
        <v>0</v>
      </c>
      <c r="I169" s="30">
        <f>ROUND(G169*H169,P4)</f>
        <v>0</v>
      </c>
      <c r="L169" s="31">
        <v>0</v>
      </c>
      <c r="M169" s="24">
        <f>ROUND(G169*L169,P4)</f>
        <v>0</v>
      </c>
      <c r="N169" s="25" t="s">
        <v>187</v>
      </c>
      <c r="O169" s="32">
        <f>M169*AA169</f>
        <v>0</v>
      </c>
      <c r="P169" s="1">
        <v>3</v>
      </c>
      <c r="AA169" s="1">
        <f>IF(P169=1,$O$3,IF(P169=2,$O$4,$O$5))</f>
        <v>0</v>
      </c>
    </row>
    <row r="170">
      <c r="A170" s="1" t="s">
        <v>165</v>
      </c>
      <c r="E170" s="27" t="s">
        <v>188</v>
      </c>
    </row>
    <row r="171">
      <c r="A171" s="1" t="s">
        <v>167</v>
      </c>
      <c r="E171" s="33" t="s">
        <v>2907</v>
      </c>
    </row>
    <row r="172" ht="89.25">
      <c r="A172" s="1" t="s">
        <v>168</v>
      </c>
      <c r="E172" s="27" t="s">
        <v>2855</v>
      </c>
    </row>
    <row r="173" ht="25.5">
      <c r="A173" s="1" t="s">
        <v>159</v>
      </c>
      <c r="B173" s="1">
        <v>41</v>
      </c>
      <c r="C173" s="26" t="s">
        <v>2912</v>
      </c>
      <c r="D173" t="s">
        <v>157</v>
      </c>
      <c r="E173" s="27" t="s">
        <v>2913</v>
      </c>
      <c r="F173" s="28" t="s">
        <v>196</v>
      </c>
      <c r="G173" s="29">
        <v>4</v>
      </c>
      <c r="H173" s="28">
        <v>0</v>
      </c>
      <c r="I173" s="30">
        <f>ROUND(G173*H173,P4)</f>
        <v>0</v>
      </c>
      <c r="L173" s="31">
        <v>0</v>
      </c>
      <c r="M173" s="24">
        <f>ROUND(G173*L173,P4)</f>
        <v>0</v>
      </c>
      <c r="N173" s="25" t="s">
        <v>187</v>
      </c>
      <c r="O173" s="32">
        <f>M173*AA173</f>
        <v>0</v>
      </c>
      <c r="P173" s="1">
        <v>3</v>
      </c>
      <c r="AA173" s="1">
        <f>IF(P173=1,$O$3,IF(P173=2,$O$4,$O$5))</f>
        <v>0</v>
      </c>
    </row>
    <row r="174">
      <c r="A174" s="1" t="s">
        <v>165</v>
      </c>
      <c r="E174" s="27" t="s">
        <v>188</v>
      </c>
    </row>
    <row r="175">
      <c r="A175" s="1" t="s">
        <v>167</v>
      </c>
      <c r="E175" s="33" t="s">
        <v>3106</v>
      </c>
    </row>
    <row r="176" ht="89.25">
      <c r="A176" s="1" t="s">
        <v>168</v>
      </c>
      <c r="E176" s="27" t="s">
        <v>2855</v>
      </c>
    </row>
    <row r="177" ht="25.5">
      <c r="A177" s="1" t="s">
        <v>159</v>
      </c>
      <c r="B177" s="1">
        <v>42</v>
      </c>
      <c r="C177" s="26" t="s">
        <v>2915</v>
      </c>
      <c r="D177" t="s">
        <v>157</v>
      </c>
      <c r="E177" s="27" t="s">
        <v>2916</v>
      </c>
      <c r="F177" s="28" t="s">
        <v>196</v>
      </c>
      <c r="G177" s="29">
        <v>2</v>
      </c>
      <c r="H177" s="28">
        <v>0</v>
      </c>
      <c r="I177" s="30">
        <f>ROUND(G177*H177,P4)</f>
        <v>0</v>
      </c>
      <c r="L177" s="31">
        <v>0</v>
      </c>
      <c r="M177" s="24">
        <f>ROUND(G177*L177,P4)</f>
        <v>0</v>
      </c>
      <c r="N177" s="25" t="s">
        <v>187</v>
      </c>
      <c r="O177" s="32">
        <f>M177*AA177</f>
        <v>0</v>
      </c>
      <c r="P177" s="1">
        <v>3</v>
      </c>
      <c r="AA177" s="1">
        <f>IF(P177=1,$O$3,IF(P177=2,$O$4,$O$5))</f>
        <v>0</v>
      </c>
    </row>
    <row r="178">
      <c r="A178" s="1" t="s">
        <v>165</v>
      </c>
      <c r="E178" s="27" t="s">
        <v>188</v>
      </c>
    </row>
    <row r="179">
      <c r="A179" s="1" t="s">
        <v>167</v>
      </c>
      <c r="E179" s="33" t="s">
        <v>3107</v>
      </c>
    </row>
    <row r="180" ht="89.25">
      <c r="A180" s="1" t="s">
        <v>168</v>
      </c>
      <c r="E180" s="27" t="s">
        <v>2855</v>
      </c>
    </row>
    <row r="181">
      <c r="A181" s="1" t="s">
        <v>159</v>
      </c>
      <c r="B181" s="1">
        <v>43</v>
      </c>
      <c r="C181" s="26" t="s">
        <v>216</v>
      </c>
      <c r="D181" t="s">
        <v>157</v>
      </c>
      <c r="E181" s="27" t="s">
        <v>217</v>
      </c>
      <c r="F181" s="28" t="s">
        <v>196</v>
      </c>
      <c r="G181" s="29">
        <v>30</v>
      </c>
      <c r="H181" s="28">
        <v>0</v>
      </c>
      <c r="I181" s="30">
        <f>ROUND(G181*H181,P4)</f>
        <v>0</v>
      </c>
      <c r="L181" s="31">
        <v>0</v>
      </c>
      <c r="M181" s="24">
        <f>ROUND(G181*L181,P4)</f>
        <v>0</v>
      </c>
      <c r="N181" s="25" t="s">
        <v>187</v>
      </c>
      <c r="O181" s="32">
        <f>M181*AA181</f>
        <v>0</v>
      </c>
      <c r="P181" s="1">
        <v>3</v>
      </c>
      <c r="AA181" s="1">
        <f>IF(P181=1,$O$3,IF(P181=2,$O$4,$O$5))</f>
        <v>0</v>
      </c>
    </row>
    <row r="182">
      <c r="A182" s="1" t="s">
        <v>165</v>
      </c>
      <c r="E182" s="27" t="s">
        <v>188</v>
      </c>
    </row>
    <row r="183">
      <c r="A183" s="1" t="s">
        <v>167</v>
      </c>
      <c r="E183" s="33" t="s">
        <v>3108</v>
      </c>
    </row>
    <row r="184" ht="89.25">
      <c r="A184" s="1" t="s">
        <v>168</v>
      </c>
      <c r="E184" s="27" t="s">
        <v>2927</v>
      </c>
    </row>
    <row r="185">
      <c r="A185" s="1" t="s">
        <v>159</v>
      </c>
      <c r="B185" s="1">
        <v>44</v>
      </c>
      <c r="C185" s="26" t="s">
        <v>2928</v>
      </c>
      <c r="D185" t="s">
        <v>157</v>
      </c>
      <c r="E185" s="27" t="s">
        <v>2929</v>
      </c>
      <c r="F185" s="28" t="s">
        <v>196</v>
      </c>
      <c r="G185" s="29">
        <v>3</v>
      </c>
      <c r="H185" s="28">
        <v>0</v>
      </c>
      <c r="I185" s="30">
        <f>ROUND(G185*H185,P4)</f>
        <v>0</v>
      </c>
      <c r="L185" s="31">
        <v>0</v>
      </c>
      <c r="M185" s="24">
        <f>ROUND(G185*L185,P4)</f>
        <v>0</v>
      </c>
      <c r="N185" s="25" t="s">
        <v>187</v>
      </c>
      <c r="O185" s="32">
        <f>M185*AA185</f>
        <v>0</v>
      </c>
      <c r="P185" s="1">
        <v>3</v>
      </c>
      <c r="AA185" s="1">
        <f>IF(P185=1,$O$3,IF(P185=2,$O$4,$O$5))</f>
        <v>0</v>
      </c>
    </row>
    <row r="186">
      <c r="A186" s="1" t="s">
        <v>165</v>
      </c>
      <c r="E186" s="27" t="s">
        <v>188</v>
      </c>
    </row>
    <row r="187">
      <c r="A187" s="1" t="s">
        <v>167</v>
      </c>
      <c r="E187" s="33" t="s">
        <v>3109</v>
      </c>
    </row>
    <row r="188" ht="102">
      <c r="A188" s="1" t="s">
        <v>168</v>
      </c>
      <c r="E188" s="27" t="s">
        <v>2931</v>
      </c>
    </row>
    <row r="189">
      <c r="A189" s="1" t="s">
        <v>159</v>
      </c>
      <c r="B189" s="1">
        <v>45</v>
      </c>
      <c r="C189" s="26" t="s">
        <v>2964</v>
      </c>
      <c r="D189" t="s">
        <v>157</v>
      </c>
      <c r="E189" s="27" t="s">
        <v>2965</v>
      </c>
      <c r="F189" s="28" t="s">
        <v>196</v>
      </c>
      <c r="G189" s="29">
        <v>1</v>
      </c>
      <c r="H189" s="28">
        <v>0</v>
      </c>
      <c r="I189" s="30">
        <f>ROUND(G189*H189,P4)</f>
        <v>0</v>
      </c>
      <c r="L189" s="31">
        <v>0</v>
      </c>
      <c r="M189" s="24">
        <f>ROUND(G189*L189,P4)</f>
        <v>0</v>
      </c>
      <c r="N189" s="25" t="s">
        <v>187</v>
      </c>
      <c r="O189" s="32">
        <f>M189*AA189</f>
        <v>0</v>
      </c>
      <c r="P189" s="1">
        <v>3</v>
      </c>
      <c r="AA189" s="1">
        <f>IF(P189=1,$O$3,IF(P189=2,$O$4,$O$5))</f>
        <v>0</v>
      </c>
    </row>
    <row r="190">
      <c r="A190" s="1" t="s">
        <v>165</v>
      </c>
      <c r="E190" s="27" t="s">
        <v>188</v>
      </c>
    </row>
    <row r="191" ht="25.5">
      <c r="A191" s="1" t="s">
        <v>167</v>
      </c>
      <c r="E191" s="33" t="s">
        <v>2966</v>
      </c>
    </row>
    <row r="192" ht="102">
      <c r="A192" s="1" t="s">
        <v>168</v>
      </c>
      <c r="E192" s="27" t="s">
        <v>2967</v>
      </c>
    </row>
    <row r="193" ht="25.5">
      <c r="A193" s="1" t="s">
        <v>159</v>
      </c>
      <c r="B193" s="1">
        <v>46</v>
      </c>
      <c r="C193" s="26" t="s">
        <v>2968</v>
      </c>
      <c r="D193" t="s">
        <v>157</v>
      </c>
      <c r="E193" s="27" t="s">
        <v>2969</v>
      </c>
      <c r="F193" s="28" t="s">
        <v>196</v>
      </c>
      <c r="G193" s="29">
        <v>1</v>
      </c>
      <c r="H193" s="28">
        <v>0</v>
      </c>
      <c r="I193" s="30">
        <f>ROUND(G193*H193,P4)</f>
        <v>0</v>
      </c>
      <c r="L193" s="31">
        <v>0</v>
      </c>
      <c r="M193" s="24">
        <f>ROUND(G193*L193,P4)</f>
        <v>0</v>
      </c>
      <c r="N193" s="25" t="s">
        <v>187</v>
      </c>
      <c r="O193" s="32">
        <f>M193*AA193</f>
        <v>0</v>
      </c>
      <c r="P193" s="1">
        <v>3</v>
      </c>
      <c r="AA193" s="1">
        <f>IF(P193=1,$O$3,IF(P193=2,$O$4,$O$5))</f>
        <v>0</v>
      </c>
    </row>
    <row r="194">
      <c r="A194" s="1" t="s">
        <v>165</v>
      </c>
      <c r="E194" s="27" t="s">
        <v>188</v>
      </c>
    </row>
    <row r="195">
      <c r="A195" s="1" t="s">
        <v>167</v>
      </c>
      <c r="E195" s="33" t="s">
        <v>2970</v>
      </c>
    </row>
    <row r="196" ht="102">
      <c r="A196" s="1" t="s">
        <v>168</v>
      </c>
      <c r="E196" s="27" t="s">
        <v>2971</v>
      </c>
    </row>
    <row r="197">
      <c r="A197" s="1" t="s">
        <v>159</v>
      </c>
      <c r="B197" s="1">
        <v>47</v>
      </c>
      <c r="C197" s="26" t="s">
        <v>2972</v>
      </c>
      <c r="D197" t="s">
        <v>157</v>
      </c>
      <c r="E197" s="27" t="s">
        <v>2973</v>
      </c>
      <c r="F197" s="28" t="s">
        <v>196</v>
      </c>
      <c r="G197" s="29">
        <v>1</v>
      </c>
      <c r="H197" s="28">
        <v>0</v>
      </c>
      <c r="I197" s="30">
        <f>ROUND(G197*H197,P4)</f>
        <v>0</v>
      </c>
      <c r="L197" s="31">
        <v>0</v>
      </c>
      <c r="M197" s="24">
        <f>ROUND(G197*L197,P4)</f>
        <v>0</v>
      </c>
      <c r="N197" s="25" t="s">
        <v>187</v>
      </c>
      <c r="O197" s="32">
        <f>M197*AA197</f>
        <v>0</v>
      </c>
      <c r="P197" s="1">
        <v>3</v>
      </c>
      <c r="AA197" s="1">
        <f>IF(P197=1,$O$3,IF(P197=2,$O$4,$O$5))</f>
        <v>0</v>
      </c>
    </row>
    <row r="198">
      <c r="A198" s="1" t="s">
        <v>165</v>
      </c>
      <c r="E198" s="27" t="s">
        <v>188</v>
      </c>
    </row>
    <row r="199">
      <c r="A199" s="1" t="s">
        <v>167</v>
      </c>
      <c r="E199" s="33" t="s">
        <v>2974</v>
      </c>
    </row>
    <row r="200" ht="102">
      <c r="A200" s="1" t="s">
        <v>168</v>
      </c>
      <c r="E200" s="27" t="s">
        <v>2975</v>
      </c>
    </row>
    <row r="201" ht="25.5">
      <c r="A201" s="1" t="s">
        <v>159</v>
      </c>
      <c r="B201" s="1">
        <v>48</v>
      </c>
      <c r="C201" s="26" t="s">
        <v>2976</v>
      </c>
      <c r="D201" t="s">
        <v>157</v>
      </c>
      <c r="E201" s="27" t="s">
        <v>2977</v>
      </c>
      <c r="F201" s="28" t="s">
        <v>196</v>
      </c>
      <c r="G201" s="29">
        <v>3</v>
      </c>
      <c r="H201" s="28">
        <v>0</v>
      </c>
      <c r="I201" s="30">
        <f>ROUND(G201*H201,P4)</f>
        <v>0</v>
      </c>
      <c r="L201" s="31">
        <v>0</v>
      </c>
      <c r="M201" s="24">
        <f>ROUND(G201*L201,P4)</f>
        <v>0</v>
      </c>
      <c r="N201" s="25" t="s">
        <v>187</v>
      </c>
      <c r="O201" s="32">
        <f>M201*AA201</f>
        <v>0</v>
      </c>
      <c r="P201" s="1">
        <v>3</v>
      </c>
      <c r="AA201" s="1">
        <f>IF(P201=1,$O$3,IF(P201=2,$O$4,$O$5))</f>
        <v>0</v>
      </c>
    </row>
    <row r="202">
      <c r="A202" s="1" t="s">
        <v>165</v>
      </c>
      <c r="E202" s="27" t="s">
        <v>188</v>
      </c>
    </row>
    <row r="203">
      <c r="A203" s="1" t="s">
        <v>167</v>
      </c>
      <c r="E203" s="33" t="s">
        <v>2978</v>
      </c>
    </row>
    <row r="204" ht="114.75">
      <c r="A204" s="1" t="s">
        <v>168</v>
      </c>
      <c r="E204" s="27" t="s">
        <v>2979</v>
      </c>
    </row>
    <row r="205" ht="25.5">
      <c r="A205" s="1" t="s">
        <v>159</v>
      </c>
      <c r="B205" s="1">
        <v>49</v>
      </c>
      <c r="C205" s="26" t="s">
        <v>2980</v>
      </c>
      <c r="D205" t="s">
        <v>157</v>
      </c>
      <c r="E205" s="27" t="s">
        <v>2981</v>
      </c>
      <c r="F205" s="28" t="s">
        <v>199</v>
      </c>
      <c r="G205" s="29">
        <v>150</v>
      </c>
      <c r="H205" s="28">
        <v>0</v>
      </c>
      <c r="I205" s="30">
        <f>ROUND(G205*H205,P4)</f>
        <v>0</v>
      </c>
      <c r="L205" s="31">
        <v>0</v>
      </c>
      <c r="M205" s="24">
        <f>ROUND(G205*L205,P4)</f>
        <v>0</v>
      </c>
      <c r="N205" s="25" t="s">
        <v>187</v>
      </c>
      <c r="O205" s="32">
        <f>M205*AA205</f>
        <v>0</v>
      </c>
      <c r="P205" s="1">
        <v>3</v>
      </c>
      <c r="AA205" s="1">
        <f>IF(P205=1,$O$3,IF(P205=2,$O$4,$O$5))</f>
        <v>0</v>
      </c>
    </row>
    <row r="206">
      <c r="A206" s="1" t="s">
        <v>165</v>
      </c>
      <c r="E206" s="27" t="s">
        <v>188</v>
      </c>
    </row>
    <row r="207" ht="25.5">
      <c r="A207" s="1" t="s">
        <v>167</v>
      </c>
      <c r="E207" s="33" t="s">
        <v>2982</v>
      </c>
    </row>
    <row r="208" ht="114.75">
      <c r="A208" s="1" t="s">
        <v>168</v>
      </c>
      <c r="E208" s="27" t="s">
        <v>2983</v>
      </c>
    </row>
    <row r="209">
      <c r="A209" s="1" t="s">
        <v>156</v>
      </c>
      <c r="C209" s="22" t="s">
        <v>2207</v>
      </c>
      <c r="E209" s="23" t="s">
        <v>2208</v>
      </c>
      <c r="L209" s="24">
        <f>SUMIFS(L210:L269,A210:A269,"P")</f>
        <v>0</v>
      </c>
      <c r="M209" s="24">
        <f>SUMIFS(M210:M269,A210:A269,"P")</f>
        <v>0</v>
      </c>
      <c r="N209" s="25"/>
    </row>
    <row r="210">
      <c r="A210" s="1" t="s">
        <v>159</v>
      </c>
      <c r="B210" s="1">
        <v>50</v>
      </c>
      <c r="C210" s="26" t="s">
        <v>2209</v>
      </c>
      <c r="D210" t="s">
        <v>157</v>
      </c>
      <c r="E210" s="27" t="s">
        <v>2210</v>
      </c>
      <c r="F210" s="28" t="s">
        <v>196</v>
      </c>
      <c r="G210" s="29">
        <v>1</v>
      </c>
      <c r="H210" s="28">
        <v>0</v>
      </c>
      <c r="I210" s="30">
        <f>ROUND(G210*H210,P4)</f>
        <v>0</v>
      </c>
      <c r="L210" s="31">
        <v>0</v>
      </c>
      <c r="M210" s="24">
        <f>ROUND(G210*L210,P4)</f>
        <v>0</v>
      </c>
      <c r="N210" s="25" t="s">
        <v>187</v>
      </c>
      <c r="O210" s="32">
        <f>M210*AA210</f>
        <v>0</v>
      </c>
      <c r="P210" s="1">
        <v>3</v>
      </c>
      <c r="AA210" s="1">
        <f>IF(P210=1,$O$3,IF(P210=2,$O$4,$O$5))</f>
        <v>0</v>
      </c>
    </row>
    <row r="211">
      <c r="A211" s="1" t="s">
        <v>165</v>
      </c>
      <c r="E211" s="27" t="s">
        <v>188</v>
      </c>
    </row>
    <row r="212">
      <c r="A212" s="1" t="s">
        <v>167</v>
      </c>
      <c r="E212" s="33" t="s">
        <v>2996</v>
      </c>
    </row>
    <row r="213" ht="89.25">
      <c r="A213" s="1" t="s">
        <v>168</v>
      </c>
      <c r="E213" s="27" t="s">
        <v>2212</v>
      </c>
    </row>
    <row r="214" ht="25.5">
      <c r="A214" s="1" t="s">
        <v>159</v>
      </c>
      <c r="B214" s="1">
        <v>51</v>
      </c>
      <c r="C214" s="26" t="s">
        <v>812</v>
      </c>
      <c r="D214" t="s">
        <v>157</v>
      </c>
      <c r="E214" s="27" t="s">
        <v>2213</v>
      </c>
      <c r="F214" s="28" t="s">
        <v>196</v>
      </c>
      <c r="G214" s="29">
        <v>1</v>
      </c>
      <c r="H214" s="28">
        <v>0</v>
      </c>
      <c r="I214" s="30">
        <f>ROUND(G214*H214,P4)</f>
        <v>0</v>
      </c>
      <c r="L214" s="31">
        <v>0</v>
      </c>
      <c r="M214" s="24">
        <f>ROUND(G214*L214,P4)</f>
        <v>0</v>
      </c>
      <c r="N214" s="25" t="s">
        <v>187</v>
      </c>
      <c r="O214" s="32">
        <f>M214*AA214</f>
        <v>0</v>
      </c>
      <c r="P214" s="1">
        <v>3</v>
      </c>
      <c r="AA214" s="1">
        <f>IF(P214=1,$O$3,IF(P214=2,$O$4,$O$5))</f>
        <v>0</v>
      </c>
    </row>
    <row r="215">
      <c r="A215" s="1" t="s">
        <v>165</v>
      </c>
      <c r="E215" s="27" t="s">
        <v>188</v>
      </c>
    </row>
    <row r="216">
      <c r="A216" s="1" t="s">
        <v>167</v>
      </c>
      <c r="E216" s="33" t="s">
        <v>2997</v>
      </c>
    </row>
    <row r="217" ht="102">
      <c r="A217" s="1" t="s">
        <v>168</v>
      </c>
      <c r="E217" s="27" t="s">
        <v>2214</v>
      </c>
    </row>
    <row r="218" ht="25.5">
      <c r="A218" s="1" t="s">
        <v>159</v>
      </c>
      <c r="B218" s="1">
        <v>52</v>
      </c>
      <c r="C218" s="26" t="s">
        <v>816</v>
      </c>
      <c r="D218" t="s">
        <v>157</v>
      </c>
      <c r="E218" s="27" t="s">
        <v>817</v>
      </c>
      <c r="F218" s="28" t="s">
        <v>196</v>
      </c>
      <c r="G218" s="29">
        <v>1</v>
      </c>
      <c r="H218" s="28">
        <v>0</v>
      </c>
      <c r="I218" s="30">
        <f>ROUND(G218*H218,P4)</f>
        <v>0</v>
      </c>
      <c r="L218" s="31">
        <v>0</v>
      </c>
      <c r="M218" s="24">
        <f>ROUND(G218*L218,P4)</f>
        <v>0</v>
      </c>
      <c r="N218" s="25" t="s">
        <v>187</v>
      </c>
      <c r="O218" s="32">
        <f>M218*AA218</f>
        <v>0</v>
      </c>
      <c r="P218" s="1">
        <v>3</v>
      </c>
      <c r="AA218" s="1">
        <f>IF(P218=1,$O$3,IF(P218=2,$O$4,$O$5))</f>
        <v>0</v>
      </c>
    </row>
    <row r="219">
      <c r="A219" s="1" t="s">
        <v>165</v>
      </c>
      <c r="E219" s="27" t="s">
        <v>188</v>
      </c>
    </row>
    <row r="220">
      <c r="A220" s="1" t="s">
        <v>167</v>
      </c>
      <c r="E220" s="33" t="s">
        <v>2997</v>
      </c>
    </row>
    <row r="221" ht="89.25">
      <c r="A221" s="1" t="s">
        <v>168</v>
      </c>
      <c r="E221" s="27" t="s">
        <v>2215</v>
      </c>
    </row>
    <row r="222">
      <c r="A222" s="1" t="s">
        <v>159</v>
      </c>
      <c r="B222" s="1">
        <v>53</v>
      </c>
      <c r="C222" s="26" t="s">
        <v>2998</v>
      </c>
      <c r="D222" t="s">
        <v>157</v>
      </c>
      <c r="E222" s="27" t="s">
        <v>2999</v>
      </c>
      <c r="F222" s="28" t="s">
        <v>196</v>
      </c>
      <c r="G222" s="29">
        <v>1</v>
      </c>
      <c r="H222" s="28">
        <v>0</v>
      </c>
      <c r="I222" s="30">
        <f>ROUND(G222*H222,P4)</f>
        <v>0</v>
      </c>
      <c r="L222" s="31">
        <v>0</v>
      </c>
      <c r="M222" s="24">
        <f>ROUND(G222*L222,P4)</f>
        <v>0</v>
      </c>
      <c r="N222" s="25" t="s">
        <v>187</v>
      </c>
      <c r="O222" s="32">
        <f>M222*AA222</f>
        <v>0</v>
      </c>
      <c r="P222" s="1">
        <v>3</v>
      </c>
      <c r="AA222" s="1">
        <f>IF(P222=1,$O$3,IF(P222=2,$O$4,$O$5))</f>
        <v>0</v>
      </c>
    </row>
    <row r="223">
      <c r="A223" s="1" t="s">
        <v>165</v>
      </c>
      <c r="E223" s="27" t="s">
        <v>188</v>
      </c>
    </row>
    <row r="224">
      <c r="A224" s="1" t="s">
        <v>167</v>
      </c>
      <c r="E224" s="33" t="s">
        <v>3000</v>
      </c>
    </row>
    <row r="225" ht="89.25">
      <c r="A225" s="1" t="s">
        <v>168</v>
      </c>
      <c r="E225" s="27" t="s">
        <v>2218</v>
      </c>
    </row>
    <row r="226">
      <c r="A226" s="1" t="s">
        <v>159</v>
      </c>
      <c r="B226" s="1">
        <v>54</v>
      </c>
      <c r="C226" s="26" t="s">
        <v>2219</v>
      </c>
      <c r="D226" t="s">
        <v>157</v>
      </c>
      <c r="E226" s="27" t="s">
        <v>2220</v>
      </c>
      <c r="F226" s="28" t="s">
        <v>196</v>
      </c>
      <c r="G226" s="29">
        <v>2</v>
      </c>
      <c r="H226" s="28">
        <v>0</v>
      </c>
      <c r="I226" s="30">
        <f>ROUND(G226*H226,P4)</f>
        <v>0</v>
      </c>
      <c r="L226" s="31">
        <v>0</v>
      </c>
      <c r="M226" s="24">
        <f>ROUND(G226*L226,P4)</f>
        <v>0</v>
      </c>
      <c r="N226" s="25" t="s">
        <v>187</v>
      </c>
      <c r="O226" s="32">
        <f>M226*AA226</f>
        <v>0</v>
      </c>
      <c r="P226" s="1">
        <v>3</v>
      </c>
      <c r="AA226" s="1">
        <f>IF(P226=1,$O$3,IF(P226=2,$O$4,$O$5))</f>
        <v>0</v>
      </c>
    </row>
    <row r="227">
      <c r="A227" s="1" t="s">
        <v>165</v>
      </c>
      <c r="E227" s="27" t="s">
        <v>188</v>
      </c>
    </row>
    <row r="228" ht="38.25">
      <c r="A228" s="1" t="s">
        <v>167</v>
      </c>
      <c r="E228" s="33" t="s">
        <v>3001</v>
      </c>
    </row>
    <row r="229" ht="76.5">
      <c r="A229" s="1" t="s">
        <v>168</v>
      </c>
      <c r="E229" s="27" t="s">
        <v>2222</v>
      </c>
    </row>
    <row r="230">
      <c r="A230" s="1" t="s">
        <v>159</v>
      </c>
      <c r="B230" s="1">
        <v>55</v>
      </c>
      <c r="C230" s="26" t="s">
        <v>3002</v>
      </c>
      <c r="D230" t="s">
        <v>157</v>
      </c>
      <c r="E230" s="27" t="s">
        <v>3003</v>
      </c>
      <c r="F230" s="28" t="s">
        <v>196</v>
      </c>
      <c r="G230" s="29">
        <v>10</v>
      </c>
      <c r="H230" s="28">
        <v>0</v>
      </c>
      <c r="I230" s="30">
        <f>ROUND(G230*H230,P4)</f>
        <v>0</v>
      </c>
      <c r="L230" s="31">
        <v>0</v>
      </c>
      <c r="M230" s="24">
        <f>ROUND(G230*L230,P4)</f>
        <v>0</v>
      </c>
      <c r="N230" s="25" t="s">
        <v>187</v>
      </c>
      <c r="O230" s="32">
        <f>M230*AA230</f>
        <v>0</v>
      </c>
      <c r="P230" s="1">
        <v>3</v>
      </c>
      <c r="AA230" s="1">
        <f>IF(P230=1,$O$3,IF(P230=2,$O$4,$O$5))</f>
        <v>0</v>
      </c>
    </row>
    <row r="231">
      <c r="A231" s="1" t="s">
        <v>165</v>
      </c>
      <c r="E231" s="27" t="s">
        <v>188</v>
      </c>
    </row>
    <row r="232">
      <c r="A232" s="1" t="s">
        <v>167</v>
      </c>
      <c r="E232" s="33" t="s">
        <v>3110</v>
      </c>
    </row>
    <row r="233" ht="76.5">
      <c r="A233" s="1" t="s">
        <v>168</v>
      </c>
      <c r="E233" s="27" t="s">
        <v>2225</v>
      </c>
    </row>
    <row r="234">
      <c r="A234" s="1" t="s">
        <v>159</v>
      </c>
      <c r="B234" s="1">
        <v>56</v>
      </c>
      <c r="C234" s="26" t="s">
        <v>3005</v>
      </c>
      <c r="D234" t="s">
        <v>157</v>
      </c>
      <c r="E234" s="27" t="s">
        <v>3006</v>
      </c>
      <c r="F234" s="28" t="s">
        <v>196</v>
      </c>
      <c r="G234" s="29">
        <v>6</v>
      </c>
      <c r="H234" s="28">
        <v>0</v>
      </c>
      <c r="I234" s="30">
        <f>ROUND(G234*H234,P4)</f>
        <v>0</v>
      </c>
      <c r="L234" s="31">
        <v>0</v>
      </c>
      <c r="M234" s="24">
        <f>ROUND(G234*L234,P4)</f>
        <v>0</v>
      </c>
      <c r="N234" s="25" t="s">
        <v>187</v>
      </c>
      <c r="O234" s="32">
        <f>M234*AA234</f>
        <v>0</v>
      </c>
      <c r="P234" s="1">
        <v>3</v>
      </c>
      <c r="AA234" s="1">
        <f>IF(P234=1,$O$3,IF(P234=2,$O$4,$O$5))</f>
        <v>0</v>
      </c>
    </row>
    <row r="235">
      <c r="A235" s="1" t="s">
        <v>165</v>
      </c>
      <c r="E235" s="27" t="s">
        <v>188</v>
      </c>
    </row>
    <row r="236">
      <c r="A236" s="1" t="s">
        <v>167</v>
      </c>
      <c r="E236" s="33" t="s">
        <v>3111</v>
      </c>
    </row>
    <row r="237" ht="76.5">
      <c r="A237" s="1" t="s">
        <v>168</v>
      </c>
      <c r="E237" s="27" t="s">
        <v>2225</v>
      </c>
    </row>
    <row r="238">
      <c r="A238" s="1" t="s">
        <v>159</v>
      </c>
      <c r="B238" s="1">
        <v>57</v>
      </c>
      <c r="C238" s="26" t="s">
        <v>2223</v>
      </c>
      <c r="D238" t="s">
        <v>157</v>
      </c>
      <c r="E238" s="27" t="s">
        <v>2224</v>
      </c>
      <c r="F238" s="28" t="s">
        <v>196</v>
      </c>
      <c r="G238" s="29">
        <v>1</v>
      </c>
      <c r="H238" s="28">
        <v>0</v>
      </c>
      <c r="I238" s="30">
        <f>ROUND(G238*H238,P4)</f>
        <v>0</v>
      </c>
      <c r="L238" s="31">
        <v>0</v>
      </c>
      <c r="M238" s="24">
        <f>ROUND(G238*L238,P4)</f>
        <v>0</v>
      </c>
      <c r="N238" s="25" t="s">
        <v>187</v>
      </c>
      <c r="O238" s="32">
        <f>M238*AA238</f>
        <v>0</v>
      </c>
      <c r="P238" s="1">
        <v>3</v>
      </c>
      <c r="AA238" s="1">
        <f>IF(P238=1,$O$3,IF(P238=2,$O$4,$O$5))</f>
        <v>0</v>
      </c>
    </row>
    <row r="239">
      <c r="A239" s="1" t="s">
        <v>165</v>
      </c>
      <c r="E239" s="27" t="s">
        <v>188</v>
      </c>
    </row>
    <row r="240" ht="25.5">
      <c r="A240" s="1" t="s">
        <v>167</v>
      </c>
      <c r="E240" s="33" t="s">
        <v>3008</v>
      </c>
    </row>
    <row r="241" ht="76.5">
      <c r="A241" s="1" t="s">
        <v>168</v>
      </c>
      <c r="E241" s="27" t="s">
        <v>2225</v>
      </c>
    </row>
    <row r="242" ht="25.5">
      <c r="A242" s="1" t="s">
        <v>159</v>
      </c>
      <c r="B242" s="1">
        <v>58</v>
      </c>
      <c r="C242" s="26" t="s">
        <v>2226</v>
      </c>
      <c r="D242" t="s">
        <v>157</v>
      </c>
      <c r="E242" s="27" t="s">
        <v>2227</v>
      </c>
      <c r="F242" s="28" t="s">
        <v>196</v>
      </c>
      <c r="G242" s="29">
        <v>1</v>
      </c>
      <c r="H242" s="28">
        <v>0</v>
      </c>
      <c r="I242" s="30">
        <f>ROUND(G242*H242,P4)</f>
        <v>0</v>
      </c>
      <c r="L242" s="31">
        <v>0</v>
      </c>
      <c r="M242" s="24">
        <f>ROUND(G242*L242,P4)</f>
        <v>0</v>
      </c>
      <c r="N242" s="25" t="s">
        <v>187</v>
      </c>
      <c r="O242" s="32">
        <f>M242*AA242</f>
        <v>0</v>
      </c>
      <c r="P242" s="1">
        <v>3</v>
      </c>
      <c r="AA242" s="1">
        <f>IF(P242=1,$O$3,IF(P242=2,$O$4,$O$5))</f>
        <v>0</v>
      </c>
    </row>
    <row r="243">
      <c r="A243" s="1" t="s">
        <v>165</v>
      </c>
      <c r="E243" s="27" t="s">
        <v>188</v>
      </c>
    </row>
    <row r="244">
      <c r="A244" s="1" t="s">
        <v>167</v>
      </c>
      <c r="E244" s="33" t="s">
        <v>3009</v>
      </c>
    </row>
    <row r="245" ht="76.5">
      <c r="A245" s="1" t="s">
        <v>168</v>
      </c>
      <c r="E245" s="27" t="s">
        <v>2225</v>
      </c>
    </row>
    <row r="246">
      <c r="A246" s="1" t="s">
        <v>159</v>
      </c>
      <c r="B246" s="1">
        <v>59</v>
      </c>
      <c r="C246" s="26" t="s">
        <v>3010</v>
      </c>
      <c r="D246" t="s">
        <v>157</v>
      </c>
      <c r="E246" s="27" t="s">
        <v>3011</v>
      </c>
      <c r="F246" s="28" t="s">
        <v>196</v>
      </c>
      <c r="G246" s="29">
        <v>3</v>
      </c>
      <c r="H246" s="28">
        <v>0</v>
      </c>
      <c r="I246" s="30">
        <f>ROUND(G246*H246,P4)</f>
        <v>0</v>
      </c>
      <c r="L246" s="31">
        <v>0</v>
      </c>
      <c r="M246" s="24">
        <f>ROUND(G246*L246,P4)</f>
        <v>0</v>
      </c>
      <c r="N246" s="25" t="s">
        <v>187</v>
      </c>
      <c r="O246" s="32">
        <f>M246*AA246</f>
        <v>0</v>
      </c>
      <c r="P246" s="1">
        <v>3</v>
      </c>
      <c r="AA246" s="1">
        <f>IF(P246=1,$O$3,IF(P246=2,$O$4,$O$5))</f>
        <v>0</v>
      </c>
    </row>
    <row r="247">
      <c r="A247" s="1" t="s">
        <v>165</v>
      </c>
      <c r="E247" s="27" t="s">
        <v>188</v>
      </c>
    </row>
    <row r="248">
      <c r="A248" s="1" t="s">
        <v>167</v>
      </c>
      <c r="E248" s="33" t="s">
        <v>3012</v>
      </c>
    </row>
    <row r="249" ht="76.5">
      <c r="A249" s="1" t="s">
        <v>168</v>
      </c>
      <c r="E249" s="27" t="s">
        <v>2222</v>
      </c>
    </row>
    <row r="250">
      <c r="A250" s="1" t="s">
        <v>159</v>
      </c>
      <c r="B250" s="1">
        <v>60</v>
      </c>
      <c r="C250" s="26" t="s">
        <v>818</v>
      </c>
      <c r="D250" t="s">
        <v>157</v>
      </c>
      <c r="E250" s="27" t="s">
        <v>819</v>
      </c>
      <c r="F250" s="28" t="s">
        <v>261</v>
      </c>
      <c r="G250" s="29">
        <v>48</v>
      </c>
      <c r="H250" s="28">
        <v>0</v>
      </c>
      <c r="I250" s="30">
        <f>ROUND(G250*H250,P4)</f>
        <v>0</v>
      </c>
      <c r="L250" s="31">
        <v>0</v>
      </c>
      <c r="M250" s="24">
        <f>ROUND(G250*L250,P4)</f>
        <v>0</v>
      </c>
      <c r="N250" s="25" t="s">
        <v>187</v>
      </c>
      <c r="O250" s="32">
        <f>M250*AA250</f>
        <v>0</v>
      </c>
      <c r="P250" s="1">
        <v>3</v>
      </c>
      <c r="AA250" s="1">
        <f>IF(P250=1,$O$3,IF(P250=2,$O$4,$O$5))</f>
        <v>0</v>
      </c>
    </row>
    <row r="251">
      <c r="A251" s="1" t="s">
        <v>165</v>
      </c>
      <c r="E251" s="27" t="s">
        <v>188</v>
      </c>
    </row>
    <row r="252">
      <c r="A252" s="1" t="s">
        <v>167</v>
      </c>
      <c r="E252" s="33" t="s">
        <v>3017</v>
      </c>
    </row>
    <row r="253" ht="89.25">
      <c r="A253" s="1" t="s">
        <v>168</v>
      </c>
      <c r="E253" s="27" t="s">
        <v>2229</v>
      </c>
    </row>
    <row r="254">
      <c r="A254" s="1" t="s">
        <v>159</v>
      </c>
      <c r="B254" s="1">
        <v>61</v>
      </c>
      <c r="C254" s="26" t="s">
        <v>823</v>
      </c>
      <c r="D254" t="s">
        <v>157</v>
      </c>
      <c r="E254" s="27" t="s">
        <v>824</v>
      </c>
      <c r="F254" s="28" t="s">
        <v>261</v>
      </c>
      <c r="G254" s="29">
        <v>48</v>
      </c>
      <c r="H254" s="28">
        <v>0</v>
      </c>
      <c r="I254" s="30">
        <f>ROUND(G254*H254,P4)</f>
        <v>0</v>
      </c>
      <c r="L254" s="31">
        <v>0</v>
      </c>
      <c r="M254" s="24">
        <f>ROUND(G254*L254,P4)</f>
        <v>0</v>
      </c>
      <c r="N254" s="25" t="s">
        <v>187</v>
      </c>
      <c r="O254" s="32">
        <f>M254*AA254</f>
        <v>0</v>
      </c>
      <c r="P254" s="1">
        <v>3</v>
      </c>
      <c r="AA254" s="1">
        <f>IF(P254=1,$O$3,IF(P254=2,$O$4,$O$5))</f>
        <v>0</v>
      </c>
    </row>
    <row r="255">
      <c r="A255" s="1" t="s">
        <v>165</v>
      </c>
      <c r="E255" s="27" t="s">
        <v>188</v>
      </c>
    </row>
    <row r="256">
      <c r="A256" s="1" t="s">
        <v>167</v>
      </c>
      <c r="E256" s="33" t="s">
        <v>3017</v>
      </c>
    </row>
    <row r="257" ht="89.25">
      <c r="A257" s="1" t="s">
        <v>168</v>
      </c>
      <c r="E257" s="27" t="s">
        <v>2230</v>
      </c>
    </row>
    <row r="258">
      <c r="A258" s="1" t="s">
        <v>159</v>
      </c>
      <c r="B258" s="1">
        <v>62</v>
      </c>
      <c r="C258" s="26" t="s">
        <v>826</v>
      </c>
      <c r="D258" t="s">
        <v>157</v>
      </c>
      <c r="E258" s="27" t="s">
        <v>827</v>
      </c>
      <c r="F258" s="28" t="s">
        <v>261</v>
      </c>
      <c r="G258" s="29">
        <v>48</v>
      </c>
      <c r="H258" s="28">
        <v>0</v>
      </c>
      <c r="I258" s="30">
        <f>ROUND(G258*H258,P4)</f>
        <v>0</v>
      </c>
      <c r="L258" s="31">
        <v>0</v>
      </c>
      <c r="M258" s="24">
        <f>ROUND(G258*L258,P4)</f>
        <v>0</v>
      </c>
      <c r="N258" s="25" t="s">
        <v>187</v>
      </c>
      <c r="O258" s="32">
        <f>M258*AA258</f>
        <v>0</v>
      </c>
      <c r="P258" s="1">
        <v>3</v>
      </c>
      <c r="AA258" s="1">
        <f>IF(P258=1,$O$3,IF(P258=2,$O$4,$O$5))</f>
        <v>0</v>
      </c>
    </row>
    <row r="259">
      <c r="A259" s="1" t="s">
        <v>165</v>
      </c>
      <c r="E259" s="27" t="s">
        <v>188</v>
      </c>
    </row>
    <row r="260">
      <c r="A260" s="1" t="s">
        <v>167</v>
      </c>
      <c r="E260" s="33" t="s">
        <v>3017</v>
      </c>
    </row>
    <row r="261" ht="89.25">
      <c r="A261" s="1" t="s">
        <v>168</v>
      </c>
      <c r="E261" s="27" t="s">
        <v>2231</v>
      </c>
    </row>
    <row r="262">
      <c r="A262" s="1" t="s">
        <v>159</v>
      </c>
      <c r="B262" s="1">
        <v>63</v>
      </c>
      <c r="C262" s="26" t="s">
        <v>828</v>
      </c>
      <c r="D262" t="s">
        <v>157</v>
      </c>
      <c r="E262" s="27" t="s">
        <v>829</v>
      </c>
      <c r="F262" s="28" t="s">
        <v>261</v>
      </c>
      <c r="G262" s="29">
        <v>48</v>
      </c>
      <c r="H262" s="28">
        <v>0</v>
      </c>
      <c r="I262" s="30">
        <f>ROUND(G262*H262,P4)</f>
        <v>0</v>
      </c>
      <c r="L262" s="31">
        <v>0</v>
      </c>
      <c r="M262" s="24">
        <f>ROUND(G262*L262,P4)</f>
        <v>0</v>
      </c>
      <c r="N262" s="25" t="s">
        <v>187</v>
      </c>
      <c r="O262" s="32">
        <f>M262*AA262</f>
        <v>0</v>
      </c>
      <c r="P262" s="1">
        <v>3</v>
      </c>
      <c r="AA262" s="1">
        <f>IF(P262=1,$O$3,IF(P262=2,$O$4,$O$5))</f>
        <v>0</v>
      </c>
    </row>
    <row r="263">
      <c r="A263" s="1" t="s">
        <v>165</v>
      </c>
      <c r="E263" s="27" t="s">
        <v>188</v>
      </c>
    </row>
    <row r="264">
      <c r="A264" s="1" t="s">
        <v>167</v>
      </c>
      <c r="E264" s="33" t="s">
        <v>3112</v>
      </c>
    </row>
    <row r="265" ht="89.25">
      <c r="A265" s="1" t="s">
        <v>168</v>
      </c>
      <c r="E265" s="27" t="s">
        <v>2233</v>
      </c>
    </row>
    <row r="266">
      <c r="A266" s="1" t="s">
        <v>159</v>
      </c>
      <c r="B266" s="1">
        <v>64</v>
      </c>
      <c r="C266" s="26" t="s">
        <v>3020</v>
      </c>
      <c r="D266" t="s">
        <v>157</v>
      </c>
      <c r="E266" s="27" t="s">
        <v>3021</v>
      </c>
      <c r="F266" s="28" t="s">
        <v>261</v>
      </c>
      <c r="G266" s="29">
        <v>48</v>
      </c>
      <c r="H266" s="28">
        <v>0</v>
      </c>
      <c r="I266" s="30">
        <f>ROUND(G266*H266,P4)</f>
        <v>0</v>
      </c>
      <c r="L266" s="31">
        <v>0</v>
      </c>
      <c r="M266" s="24">
        <f>ROUND(G266*L266,P4)</f>
        <v>0</v>
      </c>
      <c r="N266" s="25" t="s">
        <v>187</v>
      </c>
      <c r="O266" s="32">
        <f>M266*AA266</f>
        <v>0</v>
      </c>
      <c r="P266" s="1">
        <v>3</v>
      </c>
      <c r="AA266" s="1">
        <f>IF(P266=1,$O$3,IF(P266=2,$O$4,$O$5))</f>
        <v>0</v>
      </c>
    </row>
    <row r="267">
      <c r="A267" s="1" t="s">
        <v>165</v>
      </c>
      <c r="E267" s="27" t="s">
        <v>188</v>
      </c>
    </row>
    <row r="268">
      <c r="A268" s="1" t="s">
        <v>167</v>
      </c>
      <c r="E268" s="33" t="s">
        <v>3017</v>
      </c>
    </row>
    <row r="269" ht="89.25">
      <c r="A269" s="1" t="s">
        <v>168</v>
      </c>
      <c r="E269" s="27" t="s">
        <v>2238</v>
      </c>
    </row>
  </sheetData>
  <sheetProtection sheet="1" objects="1" scenarios="1" spinCount="100000" saltValue="+FpdqNEOckgETkP+jK4J9HjJ4ZVtuzkI4EHUQfT+PhO1nkFlZ4CCj6DT3NMz8xzq7BxXm1H2DRFGNHOcMD8NtQ==" hashValue="eVNR0UJFXwpqGePkL/LoNCrbZpJQ6ih9Tc1qKJyGcp/Thn5IINOs+dRZ2jp2Zgf/irD1RbY2cild76JyDgDWK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98</v>
      </c>
      <c r="M3" s="20">
        <f>Rekapitulace!C53</f>
        <v>0</v>
      </c>
      <c r="N3" s="6" t="s">
        <v>3</v>
      </c>
      <c r="O3">
        <v>0</v>
      </c>
      <c r="P3">
        <v>2</v>
      </c>
    </row>
    <row r="4" ht="34.01575" customHeight="1">
      <c r="A4" s="16" t="s">
        <v>137</v>
      </c>
      <c r="B4" s="17" t="s">
        <v>138</v>
      </c>
      <c r="C4" s="18" t="s">
        <v>98</v>
      </c>
      <c r="D4" s="1"/>
      <c r="E4" s="17" t="s">
        <v>99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COUNTIFS(L8:L128,"=0",A8:A128,"P")+COUNTIFS(L8:L128,"",A8:A128,"P")+SUM(Q8:Q128)</f>
        <v>0</v>
      </c>
    </row>
    <row r="8">
      <c r="A8" s="1" t="s">
        <v>154</v>
      </c>
      <c r="C8" s="22" t="s">
        <v>3113</v>
      </c>
      <c r="E8" s="23" t="s">
        <v>107</v>
      </c>
      <c r="L8" s="24">
        <f>L9+L14+L83</f>
        <v>0</v>
      </c>
      <c r="M8" s="24">
        <f>M9+M14+M83</f>
        <v>0</v>
      </c>
      <c r="N8" s="25"/>
    </row>
    <row r="9">
      <c r="A9" s="1" t="s">
        <v>156</v>
      </c>
      <c r="C9" s="22" t="s">
        <v>2157</v>
      </c>
      <c r="E9" s="23" t="s">
        <v>2158</v>
      </c>
      <c r="L9" s="24">
        <f>SUMIFS(L10:L13,A10:A13,"P")</f>
        <v>0</v>
      </c>
      <c r="M9" s="24">
        <f>SUMIFS(M10:M13,A10:A13,"P")</f>
        <v>0</v>
      </c>
      <c r="N9" s="25"/>
    </row>
    <row r="10" ht="25.5">
      <c r="A10" s="1" t="s">
        <v>159</v>
      </c>
      <c r="B10" s="1">
        <v>1</v>
      </c>
      <c r="C10" s="26" t="s">
        <v>176</v>
      </c>
      <c r="D10" t="s">
        <v>177</v>
      </c>
      <c r="E10" s="27" t="s">
        <v>178</v>
      </c>
      <c r="F10" s="28" t="s">
        <v>163</v>
      </c>
      <c r="G10" s="29">
        <v>8</v>
      </c>
      <c r="H10" s="28">
        <v>0</v>
      </c>
      <c r="I10" s="30">
        <f>ROUND(G10*H10,P4)</f>
        <v>0</v>
      </c>
      <c r="L10" s="31">
        <v>0</v>
      </c>
      <c r="M10" s="24">
        <f>ROUND(G10*L10,P4)</f>
        <v>0</v>
      </c>
      <c r="N10" s="25" t="s">
        <v>164</v>
      </c>
      <c r="O10" s="32">
        <f>M10*AA10</f>
        <v>0</v>
      </c>
      <c r="P10" s="1">
        <v>3</v>
      </c>
      <c r="AA10" s="1">
        <f>IF(P10=1,$O$3,IF(P10=2,$O$4,$O$5))</f>
        <v>0</v>
      </c>
    </row>
    <row r="11">
      <c r="A11" s="1" t="s">
        <v>165</v>
      </c>
      <c r="E11" s="27" t="s">
        <v>166</v>
      </c>
    </row>
    <row r="12">
      <c r="A12" s="1" t="s">
        <v>167</v>
      </c>
      <c r="E12" s="33" t="s">
        <v>3031</v>
      </c>
    </row>
    <row r="13" ht="153">
      <c r="A13" s="1" t="s">
        <v>168</v>
      </c>
      <c r="E13" s="27" t="s">
        <v>169</v>
      </c>
    </row>
    <row r="14">
      <c r="A14" s="1" t="s">
        <v>156</v>
      </c>
      <c r="C14" s="22" t="s">
        <v>2166</v>
      </c>
      <c r="E14" s="23" t="s">
        <v>2167</v>
      </c>
      <c r="L14" s="24">
        <f>SUMIFS(L15:L82,A15:A82,"P")</f>
        <v>0</v>
      </c>
      <c r="M14" s="24">
        <f>SUMIFS(M15:M82,A15:A82,"P")</f>
        <v>0</v>
      </c>
      <c r="N14" s="25"/>
    </row>
    <row r="15">
      <c r="A15" s="1" t="s">
        <v>159</v>
      </c>
      <c r="B15" s="1">
        <v>2</v>
      </c>
      <c r="C15" s="26" t="s">
        <v>365</v>
      </c>
      <c r="D15" t="s">
        <v>157</v>
      </c>
      <c r="E15" s="27" t="s">
        <v>366</v>
      </c>
      <c r="F15" s="28" t="s">
        <v>196</v>
      </c>
      <c r="G15" s="29">
        <v>46</v>
      </c>
      <c r="H15" s="28">
        <v>0</v>
      </c>
      <c r="I15" s="30">
        <f>ROUND(G15*H15,P4)</f>
        <v>0</v>
      </c>
      <c r="L15" s="31">
        <v>0</v>
      </c>
      <c r="M15" s="24">
        <f>ROUND(G15*L15,P4)</f>
        <v>0</v>
      </c>
      <c r="N15" s="25" t="s">
        <v>187</v>
      </c>
      <c r="O15" s="32">
        <f>M15*AA15</f>
        <v>0</v>
      </c>
      <c r="P15" s="1">
        <v>3</v>
      </c>
      <c r="AA15" s="1">
        <f>IF(P15=1,$O$3,IF(P15=2,$O$4,$O$5))</f>
        <v>0</v>
      </c>
    </row>
    <row r="16">
      <c r="A16" s="1" t="s">
        <v>165</v>
      </c>
      <c r="E16" s="27" t="s">
        <v>188</v>
      </c>
    </row>
    <row r="17">
      <c r="A17" s="1" t="s">
        <v>167</v>
      </c>
      <c r="E17" s="33" t="s">
        <v>3114</v>
      </c>
    </row>
    <row r="18" ht="76.5">
      <c r="A18" s="1" t="s">
        <v>168</v>
      </c>
      <c r="E18" s="27" t="s">
        <v>2169</v>
      </c>
    </row>
    <row r="19" ht="25.5">
      <c r="A19" s="1" t="s">
        <v>159</v>
      </c>
      <c r="B19" s="1">
        <v>3</v>
      </c>
      <c r="C19" s="26" t="s">
        <v>437</v>
      </c>
      <c r="D19" t="s">
        <v>157</v>
      </c>
      <c r="E19" s="27" t="s">
        <v>438</v>
      </c>
      <c r="F19" s="28" t="s">
        <v>199</v>
      </c>
      <c r="G19" s="29">
        <v>70</v>
      </c>
      <c r="H19" s="28">
        <v>0</v>
      </c>
      <c r="I19" s="30">
        <f>ROUND(G19*H19,P4)</f>
        <v>0</v>
      </c>
      <c r="L19" s="31">
        <v>0</v>
      </c>
      <c r="M19" s="24">
        <f>ROUND(G19*L19,P4)</f>
        <v>0</v>
      </c>
      <c r="N19" s="25" t="s">
        <v>187</v>
      </c>
      <c r="O19" s="32">
        <f>M19*AA19</f>
        <v>0</v>
      </c>
      <c r="P19" s="1">
        <v>3</v>
      </c>
      <c r="AA19" s="1">
        <f>IF(P19=1,$O$3,IF(P19=2,$O$4,$O$5))</f>
        <v>0</v>
      </c>
    </row>
    <row r="20">
      <c r="A20" s="1" t="s">
        <v>165</v>
      </c>
      <c r="E20" s="27" t="s">
        <v>188</v>
      </c>
    </row>
    <row r="21">
      <c r="A21" s="1" t="s">
        <v>167</v>
      </c>
      <c r="E21" s="33" t="s">
        <v>3037</v>
      </c>
    </row>
    <row r="22" ht="76.5">
      <c r="A22" s="1" t="s">
        <v>168</v>
      </c>
      <c r="E22" s="27" t="s">
        <v>2851</v>
      </c>
    </row>
    <row r="23">
      <c r="A23" s="1" t="s">
        <v>159</v>
      </c>
      <c r="B23" s="1">
        <v>4</v>
      </c>
      <c r="C23" s="26" t="s">
        <v>794</v>
      </c>
      <c r="D23" t="s">
        <v>157</v>
      </c>
      <c r="E23" s="27" t="s">
        <v>795</v>
      </c>
      <c r="F23" s="28" t="s">
        <v>199</v>
      </c>
      <c r="G23" s="29">
        <v>95</v>
      </c>
      <c r="H23" s="28">
        <v>0</v>
      </c>
      <c r="I23" s="30">
        <f>ROUND(G23*H23,P4)</f>
        <v>0</v>
      </c>
      <c r="L23" s="31">
        <v>0</v>
      </c>
      <c r="M23" s="24">
        <f>ROUND(G23*L23,P4)</f>
        <v>0</v>
      </c>
      <c r="N23" s="25" t="s">
        <v>187</v>
      </c>
      <c r="O23" s="32">
        <f>M23*AA23</f>
        <v>0</v>
      </c>
      <c r="P23" s="1">
        <v>3</v>
      </c>
      <c r="AA23" s="1">
        <f>IF(P23=1,$O$3,IF(P23=2,$O$4,$O$5))</f>
        <v>0</v>
      </c>
    </row>
    <row r="24">
      <c r="A24" s="1" t="s">
        <v>165</v>
      </c>
      <c r="E24" s="27" t="s">
        <v>188</v>
      </c>
    </row>
    <row r="25" ht="38.25">
      <c r="A25" s="1" t="s">
        <v>167</v>
      </c>
      <c r="E25" s="33" t="s">
        <v>3115</v>
      </c>
    </row>
    <row r="26" ht="76.5">
      <c r="A26" s="1" t="s">
        <v>168</v>
      </c>
      <c r="E26" s="27" t="s">
        <v>2851</v>
      </c>
    </row>
    <row r="27">
      <c r="A27" s="1" t="s">
        <v>159</v>
      </c>
      <c r="B27" s="1">
        <v>5</v>
      </c>
      <c r="C27" s="26" t="s">
        <v>2884</v>
      </c>
      <c r="D27" t="s">
        <v>157</v>
      </c>
      <c r="E27" s="27" t="s">
        <v>2885</v>
      </c>
      <c r="F27" s="28" t="s">
        <v>199</v>
      </c>
      <c r="G27" s="29">
        <v>80</v>
      </c>
      <c r="H27" s="28">
        <v>0</v>
      </c>
      <c r="I27" s="30">
        <f>ROUND(G27*H27,P4)</f>
        <v>0</v>
      </c>
      <c r="L27" s="31">
        <v>0</v>
      </c>
      <c r="M27" s="24">
        <f>ROUND(G27*L27,P4)</f>
        <v>0</v>
      </c>
      <c r="N27" s="25" t="s">
        <v>187</v>
      </c>
      <c r="O27" s="32">
        <f>M27*AA27</f>
        <v>0</v>
      </c>
      <c r="P27" s="1">
        <v>3</v>
      </c>
      <c r="AA27" s="1">
        <f>IF(P27=1,$O$3,IF(P27=2,$O$4,$O$5))</f>
        <v>0</v>
      </c>
    </row>
    <row r="28">
      <c r="A28" s="1" t="s">
        <v>165</v>
      </c>
      <c r="E28" s="27" t="s">
        <v>188</v>
      </c>
    </row>
    <row r="29">
      <c r="A29" s="1" t="s">
        <v>167</v>
      </c>
      <c r="E29" s="33" t="s">
        <v>3116</v>
      </c>
    </row>
    <row r="30" ht="76.5">
      <c r="A30" s="1" t="s">
        <v>168</v>
      </c>
      <c r="E30" s="27" t="s">
        <v>2851</v>
      </c>
    </row>
    <row r="31">
      <c r="A31" s="1" t="s">
        <v>159</v>
      </c>
      <c r="B31" s="1">
        <v>6</v>
      </c>
      <c r="C31" s="26" t="s">
        <v>3041</v>
      </c>
      <c r="D31" t="s">
        <v>157</v>
      </c>
      <c r="E31" s="27" t="s">
        <v>3042</v>
      </c>
      <c r="F31" s="28" t="s">
        <v>199</v>
      </c>
      <c r="G31" s="29">
        <v>25</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c r="E33" s="33" t="s">
        <v>3043</v>
      </c>
    </row>
    <row r="34" ht="38.25">
      <c r="A34" s="1" t="s">
        <v>168</v>
      </c>
      <c r="E34" s="27" t="s">
        <v>2897</v>
      </c>
    </row>
    <row r="35" ht="25.5">
      <c r="A35" s="1" t="s">
        <v>159</v>
      </c>
      <c r="B35" s="1">
        <v>7</v>
      </c>
      <c r="C35" s="26" t="s">
        <v>2898</v>
      </c>
      <c r="D35" t="s">
        <v>157</v>
      </c>
      <c r="E35" s="27" t="s">
        <v>2899</v>
      </c>
      <c r="F35" s="28" t="s">
        <v>196</v>
      </c>
      <c r="G35" s="29">
        <v>2</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c r="E37" s="33" t="s">
        <v>3044</v>
      </c>
    </row>
    <row r="38" ht="51">
      <c r="A38" s="1" t="s">
        <v>168</v>
      </c>
      <c r="E38" s="27" t="s">
        <v>2901</v>
      </c>
    </row>
    <row r="39" ht="25.5">
      <c r="A39" s="1" t="s">
        <v>159</v>
      </c>
      <c r="B39" s="1">
        <v>8</v>
      </c>
      <c r="C39" s="26" t="s">
        <v>440</v>
      </c>
      <c r="D39" t="s">
        <v>157</v>
      </c>
      <c r="E39" s="27" t="s">
        <v>441</v>
      </c>
      <c r="F39" s="28" t="s">
        <v>196</v>
      </c>
      <c r="G39" s="29">
        <v>4</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c r="E41" s="33" t="s">
        <v>3045</v>
      </c>
    </row>
    <row r="42" ht="89.25">
      <c r="A42" s="1" t="s">
        <v>168</v>
      </c>
      <c r="E42" s="27" t="s">
        <v>2855</v>
      </c>
    </row>
    <row r="43" ht="25.5">
      <c r="A43" s="1" t="s">
        <v>159</v>
      </c>
      <c r="B43" s="1">
        <v>9</v>
      </c>
      <c r="C43" s="26" t="s">
        <v>798</v>
      </c>
      <c r="D43" t="s">
        <v>157</v>
      </c>
      <c r="E43" s="27" t="s">
        <v>799</v>
      </c>
      <c r="F43" s="28" t="s">
        <v>196</v>
      </c>
      <c r="G43" s="29">
        <v>6</v>
      </c>
      <c r="H43" s="28">
        <v>0</v>
      </c>
      <c r="I43" s="30">
        <f>ROUND(G43*H43,P4)</f>
        <v>0</v>
      </c>
      <c r="L43" s="31">
        <v>0</v>
      </c>
      <c r="M43" s="24">
        <f>ROUND(G43*L43,P4)</f>
        <v>0</v>
      </c>
      <c r="N43" s="25" t="s">
        <v>187</v>
      </c>
      <c r="O43" s="32">
        <f>M43*AA43</f>
        <v>0</v>
      </c>
      <c r="P43" s="1">
        <v>3</v>
      </c>
      <c r="AA43" s="1">
        <f>IF(P43=1,$O$3,IF(P43=2,$O$4,$O$5))</f>
        <v>0</v>
      </c>
    </row>
    <row r="44">
      <c r="A44" s="1" t="s">
        <v>165</v>
      </c>
      <c r="E44" s="27" t="s">
        <v>188</v>
      </c>
    </row>
    <row r="45" ht="38.25">
      <c r="A45" s="1" t="s">
        <v>167</v>
      </c>
      <c r="E45" s="33" t="s">
        <v>3117</v>
      </c>
    </row>
    <row r="46" ht="89.25">
      <c r="A46" s="1" t="s">
        <v>168</v>
      </c>
      <c r="E46" s="27" t="s">
        <v>2855</v>
      </c>
    </row>
    <row r="47" ht="25.5">
      <c r="A47" s="1" t="s">
        <v>159</v>
      </c>
      <c r="B47" s="1">
        <v>10</v>
      </c>
      <c r="C47" s="26" t="s">
        <v>2918</v>
      </c>
      <c r="D47" t="s">
        <v>157</v>
      </c>
      <c r="E47" s="27" t="s">
        <v>2919</v>
      </c>
      <c r="F47" s="28" t="s">
        <v>196</v>
      </c>
      <c r="G47" s="29">
        <v>16</v>
      </c>
      <c r="H47" s="28">
        <v>0</v>
      </c>
      <c r="I47" s="30">
        <f>ROUND(G47*H47,P4)</f>
        <v>0</v>
      </c>
      <c r="L47" s="31">
        <v>0</v>
      </c>
      <c r="M47" s="24">
        <f>ROUND(G47*L47,P4)</f>
        <v>0</v>
      </c>
      <c r="N47" s="25" t="s">
        <v>187</v>
      </c>
      <c r="O47" s="32">
        <f>M47*AA47</f>
        <v>0</v>
      </c>
      <c r="P47" s="1">
        <v>3</v>
      </c>
      <c r="AA47" s="1">
        <f>IF(P47=1,$O$3,IF(P47=2,$O$4,$O$5))</f>
        <v>0</v>
      </c>
    </row>
    <row r="48">
      <c r="A48" s="1" t="s">
        <v>165</v>
      </c>
      <c r="E48" s="27" t="s">
        <v>188</v>
      </c>
    </row>
    <row r="49">
      <c r="A49" s="1" t="s">
        <v>167</v>
      </c>
      <c r="E49" s="33" t="s">
        <v>3118</v>
      </c>
    </row>
    <row r="50" ht="89.25">
      <c r="A50" s="1" t="s">
        <v>168</v>
      </c>
      <c r="E50" s="27" t="s">
        <v>2855</v>
      </c>
    </row>
    <row r="51" ht="25.5">
      <c r="A51" s="1" t="s">
        <v>159</v>
      </c>
      <c r="B51" s="1">
        <v>11</v>
      </c>
      <c r="C51" s="26" t="s">
        <v>2921</v>
      </c>
      <c r="D51" t="s">
        <v>157</v>
      </c>
      <c r="E51" s="27" t="s">
        <v>2922</v>
      </c>
      <c r="F51" s="28" t="s">
        <v>196</v>
      </c>
      <c r="G51" s="29">
        <v>16</v>
      </c>
      <c r="H51" s="28">
        <v>0</v>
      </c>
      <c r="I51" s="30">
        <f>ROUND(G51*H51,P4)</f>
        <v>0</v>
      </c>
      <c r="L51" s="31">
        <v>0</v>
      </c>
      <c r="M51" s="24">
        <f>ROUND(G51*L51,P4)</f>
        <v>0</v>
      </c>
      <c r="N51" s="25" t="s">
        <v>187</v>
      </c>
      <c r="O51" s="32">
        <f>M51*AA51</f>
        <v>0</v>
      </c>
      <c r="P51" s="1">
        <v>3</v>
      </c>
      <c r="AA51" s="1">
        <f>IF(P51=1,$O$3,IF(P51=2,$O$4,$O$5))</f>
        <v>0</v>
      </c>
    </row>
    <row r="52">
      <c r="A52" s="1" t="s">
        <v>165</v>
      </c>
      <c r="E52" s="27" t="s">
        <v>188</v>
      </c>
    </row>
    <row r="53">
      <c r="A53" s="1" t="s">
        <v>167</v>
      </c>
      <c r="E53" s="33" t="s">
        <v>3119</v>
      </c>
    </row>
    <row r="54" ht="89.25">
      <c r="A54" s="1" t="s">
        <v>168</v>
      </c>
      <c r="E54" s="27" t="s">
        <v>2855</v>
      </c>
    </row>
    <row r="55">
      <c r="A55" s="1" t="s">
        <v>159</v>
      </c>
      <c r="B55" s="1">
        <v>12</v>
      </c>
      <c r="C55" s="26" t="s">
        <v>3049</v>
      </c>
      <c r="D55" t="s">
        <v>157</v>
      </c>
      <c r="E55" s="27" t="s">
        <v>3050</v>
      </c>
      <c r="F55" s="28" t="s">
        <v>196</v>
      </c>
      <c r="G55" s="29">
        <v>4</v>
      </c>
      <c r="H55" s="28">
        <v>0</v>
      </c>
      <c r="I55" s="30">
        <f>ROUND(G55*H55,P4)</f>
        <v>0</v>
      </c>
      <c r="L55" s="31">
        <v>0</v>
      </c>
      <c r="M55" s="24">
        <f>ROUND(G55*L55,P4)</f>
        <v>0</v>
      </c>
      <c r="N55" s="25" t="s">
        <v>187</v>
      </c>
      <c r="O55" s="32">
        <f>M55*AA55</f>
        <v>0</v>
      </c>
      <c r="P55" s="1">
        <v>3</v>
      </c>
      <c r="AA55" s="1">
        <f>IF(P55=1,$O$3,IF(P55=2,$O$4,$O$5))</f>
        <v>0</v>
      </c>
    </row>
    <row r="56">
      <c r="A56" s="1" t="s">
        <v>165</v>
      </c>
      <c r="E56" s="27" t="s">
        <v>188</v>
      </c>
    </row>
    <row r="57">
      <c r="A57" s="1" t="s">
        <v>167</v>
      </c>
      <c r="E57" s="33" t="s">
        <v>3120</v>
      </c>
    </row>
    <row r="58" ht="89.25">
      <c r="A58" s="1" t="s">
        <v>168</v>
      </c>
      <c r="E58" s="27" t="s">
        <v>2855</v>
      </c>
    </row>
    <row r="59">
      <c r="A59" s="1" t="s">
        <v>159</v>
      </c>
      <c r="B59" s="1">
        <v>13</v>
      </c>
      <c r="C59" s="26" t="s">
        <v>216</v>
      </c>
      <c r="D59" t="s">
        <v>157</v>
      </c>
      <c r="E59" s="27" t="s">
        <v>217</v>
      </c>
      <c r="F59" s="28" t="s">
        <v>196</v>
      </c>
      <c r="G59" s="29">
        <v>50</v>
      </c>
      <c r="H59" s="28">
        <v>0</v>
      </c>
      <c r="I59" s="30">
        <f>ROUND(G59*H59,P4)</f>
        <v>0</v>
      </c>
      <c r="L59" s="31">
        <v>0</v>
      </c>
      <c r="M59" s="24">
        <f>ROUND(G59*L59,P4)</f>
        <v>0</v>
      </c>
      <c r="N59" s="25" t="s">
        <v>187</v>
      </c>
      <c r="O59" s="32">
        <f>M59*AA59</f>
        <v>0</v>
      </c>
      <c r="P59" s="1">
        <v>3</v>
      </c>
      <c r="AA59" s="1">
        <f>IF(P59=1,$O$3,IF(P59=2,$O$4,$O$5))</f>
        <v>0</v>
      </c>
    </row>
    <row r="60">
      <c r="A60" s="1" t="s">
        <v>165</v>
      </c>
      <c r="E60" s="27" t="s">
        <v>188</v>
      </c>
    </row>
    <row r="61">
      <c r="A61" s="1" t="s">
        <v>167</v>
      </c>
      <c r="E61" s="33" t="s">
        <v>3053</v>
      </c>
    </row>
    <row r="62" ht="89.25">
      <c r="A62" s="1" t="s">
        <v>168</v>
      </c>
      <c r="E62" s="27" t="s">
        <v>2927</v>
      </c>
    </row>
    <row r="63" ht="25.5">
      <c r="A63" s="1" t="s">
        <v>159</v>
      </c>
      <c r="B63" s="1">
        <v>14</v>
      </c>
      <c r="C63" s="26" t="s">
        <v>3054</v>
      </c>
      <c r="D63" t="s">
        <v>157</v>
      </c>
      <c r="E63" s="27" t="s">
        <v>3055</v>
      </c>
      <c r="F63" s="28" t="s">
        <v>196</v>
      </c>
      <c r="G63" s="29">
        <v>1</v>
      </c>
      <c r="H63" s="28">
        <v>0</v>
      </c>
      <c r="I63" s="30">
        <f>ROUND(G63*H63,P4)</f>
        <v>0</v>
      </c>
      <c r="L63" s="31">
        <v>0</v>
      </c>
      <c r="M63" s="24">
        <f>ROUND(G63*L63,P4)</f>
        <v>0</v>
      </c>
      <c r="N63" s="25" t="s">
        <v>187</v>
      </c>
      <c r="O63" s="32">
        <f>M63*AA63</f>
        <v>0</v>
      </c>
      <c r="P63" s="1">
        <v>3</v>
      </c>
      <c r="AA63" s="1">
        <f>IF(P63=1,$O$3,IF(P63=2,$O$4,$O$5))</f>
        <v>0</v>
      </c>
    </row>
    <row r="64">
      <c r="A64" s="1" t="s">
        <v>165</v>
      </c>
      <c r="E64" s="27" t="s">
        <v>188</v>
      </c>
    </row>
    <row r="65" ht="25.5">
      <c r="A65" s="1" t="s">
        <v>167</v>
      </c>
      <c r="E65" s="33" t="s">
        <v>3056</v>
      </c>
    </row>
    <row r="66" ht="89.25">
      <c r="A66" s="1" t="s">
        <v>168</v>
      </c>
      <c r="E66" s="27" t="s">
        <v>3057</v>
      </c>
    </row>
    <row r="67" ht="38.25">
      <c r="A67" s="1" t="s">
        <v>159</v>
      </c>
      <c r="B67" s="1">
        <v>15</v>
      </c>
      <c r="C67" s="26" t="s">
        <v>3058</v>
      </c>
      <c r="D67" t="s">
        <v>157</v>
      </c>
      <c r="E67" s="27" t="s">
        <v>3059</v>
      </c>
      <c r="F67" s="28" t="s">
        <v>196</v>
      </c>
      <c r="G67" s="29">
        <v>1</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3060</v>
      </c>
    </row>
    <row r="70" ht="153">
      <c r="A70" s="1" t="s">
        <v>168</v>
      </c>
      <c r="E70" s="27" t="s">
        <v>3061</v>
      </c>
    </row>
    <row r="71" ht="38.25">
      <c r="A71" s="1" t="s">
        <v>159</v>
      </c>
      <c r="B71" s="1">
        <v>16</v>
      </c>
      <c r="C71" s="26" t="s">
        <v>3062</v>
      </c>
      <c r="D71" t="s">
        <v>157</v>
      </c>
      <c r="E71" s="27" t="s">
        <v>3063</v>
      </c>
      <c r="F71" s="28" t="s">
        <v>196</v>
      </c>
      <c r="G71" s="29">
        <v>8</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3121</v>
      </c>
    </row>
    <row r="74" ht="89.25">
      <c r="A74" s="1" t="s">
        <v>168</v>
      </c>
      <c r="E74" s="27" t="s">
        <v>3065</v>
      </c>
    </row>
    <row r="75" ht="38.25">
      <c r="A75" s="1" t="s">
        <v>159</v>
      </c>
      <c r="B75" s="1">
        <v>17</v>
      </c>
      <c r="C75" s="26" t="s">
        <v>3066</v>
      </c>
      <c r="D75" t="s">
        <v>157</v>
      </c>
      <c r="E75" s="27" t="s">
        <v>3067</v>
      </c>
      <c r="F75" s="28" t="s">
        <v>196</v>
      </c>
      <c r="G75" s="29">
        <v>1</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3068</v>
      </c>
    </row>
    <row r="78" ht="89.25">
      <c r="A78" s="1" t="s">
        <v>168</v>
      </c>
      <c r="E78" s="27" t="s">
        <v>3069</v>
      </c>
    </row>
    <row r="79">
      <c r="A79" s="1" t="s">
        <v>159</v>
      </c>
      <c r="B79" s="1">
        <v>18</v>
      </c>
      <c r="C79" s="26" t="s">
        <v>3070</v>
      </c>
      <c r="D79" t="s">
        <v>157</v>
      </c>
      <c r="E79" s="27" t="s">
        <v>3071</v>
      </c>
      <c r="F79" s="28" t="s">
        <v>196</v>
      </c>
      <c r="G79" s="29">
        <v>1</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3072</v>
      </c>
    </row>
    <row r="82" ht="89.25">
      <c r="A82" s="1" t="s">
        <v>168</v>
      </c>
      <c r="E82" s="27" t="s">
        <v>3073</v>
      </c>
    </row>
    <row r="83">
      <c r="A83" s="1" t="s">
        <v>156</v>
      </c>
      <c r="C83" s="22" t="s">
        <v>2207</v>
      </c>
      <c r="E83" s="23" t="s">
        <v>2208</v>
      </c>
      <c r="L83" s="24">
        <f>SUMIFS(L84:L127,A84:A127,"P")</f>
        <v>0</v>
      </c>
      <c r="M83" s="24">
        <f>SUMIFS(M84:M127,A84:A127,"P")</f>
        <v>0</v>
      </c>
      <c r="N83" s="25"/>
    </row>
    <row r="84" ht="25.5">
      <c r="A84" s="1" t="s">
        <v>159</v>
      </c>
      <c r="B84" s="1">
        <v>19</v>
      </c>
      <c r="C84" s="26" t="s">
        <v>812</v>
      </c>
      <c r="D84" t="s">
        <v>157</v>
      </c>
      <c r="E84" s="27" t="s">
        <v>2213</v>
      </c>
      <c r="F84" s="28" t="s">
        <v>196</v>
      </c>
      <c r="G84" s="29">
        <v>1</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c r="E86" s="33" t="s">
        <v>2997</v>
      </c>
    </row>
    <row r="87" ht="102">
      <c r="A87" s="1" t="s">
        <v>168</v>
      </c>
      <c r="E87" s="27" t="s">
        <v>2214</v>
      </c>
    </row>
    <row r="88" ht="25.5">
      <c r="A88" s="1" t="s">
        <v>159</v>
      </c>
      <c r="B88" s="1">
        <v>20</v>
      </c>
      <c r="C88" s="26" t="s">
        <v>816</v>
      </c>
      <c r="D88" t="s">
        <v>157</v>
      </c>
      <c r="E88" s="27" t="s">
        <v>817</v>
      </c>
      <c r="F88" s="28" t="s">
        <v>196</v>
      </c>
      <c r="G88" s="29">
        <v>1</v>
      </c>
      <c r="H88" s="28">
        <v>0</v>
      </c>
      <c r="I88" s="30">
        <f>ROUND(G88*H88,P4)</f>
        <v>0</v>
      </c>
      <c r="L88" s="31">
        <v>0</v>
      </c>
      <c r="M88" s="24">
        <f>ROUND(G88*L88,P4)</f>
        <v>0</v>
      </c>
      <c r="N88" s="25" t="s">
        <v>187</v>
      </c>
      <c r="O88" s="32">
        <f>M88*AA88</f>
        <v>0</v>
      </c>
      <c r="P88" s="1">
        <v>3</v>
      </c>
      <c r="AA88" s="1">
        <f>IF(P88=1,$O$3,IF(P88=2,$O$4,$O$5))</f>
        <v>0</v>
      </c>
    </row>
    <row r="89">
      <c r="A89" s="1" t="s">
        <v>165</v>
      </c>
      <c r="E89" s="27" t="s">
        <v>188</v>
      </c>
    </row>
    <row r="90">
      <c r="A90" s="1" t="s">
        <v>167</v>
      </c>
      <c r="E90" s="33" t="s">
        <v>2997</v>
      </c>
    </row>
    <row r="91" ht="89.25">
      <c r="A91" s="1" t="s">
        <v>168</v>
      </c>
      <c r="E91" s="27" t="s">
        <v>2215</v>
      </c>
    </row>
    <row r="92">
      <c r="A92" s="1" t="s">
        <v>159</v>
      </c>
      <c r="B92" s="1">
        <v>21</v>
      </c>
      <c r="C92" s="26" t="s">
        <v>3002</v>
      </c>
      <c r="D92" t="s">
        <v>157</v>
      </c>
      <c r="E92" s="27" t="s">
        <v>3003</v>
      </c>
      <c r="F92" s="28" t="s">
        <v>196</v>
      </c>
      <c r="G92" s="29">
        <v>3</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c r="E94" s="33" t="s">
        <v>3122</v>
      </c>
    </row>
    <row r="95" ht="76.5">
      <c r="A95" s="1" t="s">
        <v>168</v>
      </c>
      <c r="E95" s="27" t="s">
        <v>2225</v>
      </c>
    </row>
    <row r="96">
      <c r="A96" s="1" t="s">
        <v>159</v>
      </c>
      <c r="B96" s="1">
        <v>22</v>
      </c>
      <c r="C96" s="26" t="s">
        <v>3075</v>
      </c>
      <c r="D96" t="s">
        <v>157</v>
      </c>
      <c r="E96" s="27" t="s">
        <v>3076</v>
      </c>
      <c r="F96" s="28" t="s">
        <v>196</v>
      </c>
      <c r="G96" s="29">
        <v>16</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c r="E98" s="33" t="s">
        <v>3123</v>
      </c>
    </row>
    <row r="99" ht="76.5">
      <c r="A99" s="1" t="s">
        <v>168</v>
      </c>
      <c r="E99" s="27" t="s">
        <v>2225</v>
      </c>
    </row>
    <row r="100">
      <c r="A100" s="1" t="s">
        <v>159</v>
      </c>
      <c r="B100" s="1">
        <v>23</v>
      </c>
      <c r="C100" s="26" t="s">
        <v>818</v>
      </c>
      <c r="D100" t="s">
        <v>157</v>
      </c>
      <c r="E100" s="27" t="s">
        <v>819</v>
      </c>
      <c r="F100" s="28" t="s">
        <v>261</v>
      </c>
      <c r="G100" s="29">
        <v>24</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c r="E102" s="33" t="s">
        <v>3078</v>
      </c>
    </row>
    <row r="103" ht="89.25">
      <c r="A103" s="1" t="s">
        <v>168</v>
      </c>
      <c r="E103" s="27" t="s">
        <v>2229</v>
      </c>
    </row>
    <row r="104">
      <c r="A104" s="1" t="s">
        <v>159</v>
      </c>
      <c r="B104" s="1">
        <v>24</v>
      </c>
      <c r="C104" s="26" t="s">
        <v>820</v>
      </c>
      <c r="D104" t="s">
        <v>157</v>
      </c>
      <c r="E104" s="27" t="s">
        <v>821</v>
      </c>
      <c r="F104" s="28" t="s">
        <v>261</v>
      </c>
      <c r="G104" s="29">
        <v>24</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c r="E106" s="33" t="s">
        <v>3078</v>
      </c>
    </row>
    <row r="107" ht="102">
      <c r="A107" s="1" t="s">
        <v>168</v>
      </c>
      <c r="E107" s="27" t="s">
        <v>3015</v>
      </c>
    </row>
    <row r="108">
      <c r="A108" s="1" t="s">
        <v>159</v>
      </c>
      <c r="B108" s="1">
        <v>25</v>
      </c>
      <c r="C108" s="26" t="s">
        <v>823</v>
      </c>
      <c r="D108" t="s">
        <v>157</v>
      </c>
      <c r="E108" s="27" t="s">
        <v>824</v>
      </c>
      <c r="F108" s="28" t="s">
        <v>261</v>
      </c>
      <c r="G108" s="29">
        <v>24</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c r="A110" s="1" t="s">
        <v>167</v>
      </c>
      <c r="E110" s="33" t="s">
        <v>3078</v>
      </c>
    </row>
    <row r="111" ht="89.25">
      <c r="A111" s="1" t="s">
        <v>168</v>
      </c>
      <c r="E111" s="27" t="s">
        <v>2230</v>
      </c>
    </row>
    <row r="112">
      <c r="A112" s="1" t="s">
        <v>159</v>
      </c>
      <c r="B112" s="1">
        <v>26</v>
      </c>
      <c r="C112" s="26" t="s">
        <v>826</v>
      </c>
      <c r="D112" t="s">
        <v>157</v>
      </c>
      <c r="E112" s="27" t="s">
        <v>827</v>
      </c>
      <c r="F112" s="28" t="s">
        <v>261</v>
      </c>
      <c r="G112" s="29">
        <v>24</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c r="E114" s="33" t="s">
        <v>3078</v>
      </c>
    </row>
    <row r="115" ht="89.25">
      <c r="A115" s="1" t="s">
        <v>168</v>
      </c>
      <c r="E115" s="27" t="s">
        <v>2231</v>
      </c>
    </row>
    <row r="116">
      <c r="A116" s="1" t="s">
        <v>159</v>
      </c>
      <c r="B116" s="1">
        <v>27</v>
      </c>
      <c r="C116" s="26" t="s">
        <v>828</v>
      </c>
      <c r="D116" t="s">
        <v>157</v>
      </c>
      <c r="E116" s="27" t="s">
        <v>829</v>
      </c>
      <c r="F116" s="28" t="s">
        <v>261</v>
      </c>
      <c r="G116" s="29">
        <v>24</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c r="E118" s="33" t="s">
        <v>3078</v>
      </c>
    </row>
    <row r="119" ht="89.25">
      <c r="A119" s="1" t="s">
        <v>168</v>
      </c>
      <c r="E119" s="27" t="s">
        <v>2233</v>
      </c>
    </row>
    <row r="120">
      <c r="A120" s="1" t="s">
        <v>159</v>
      </c>
      <c r="B120" s="1">
        <v>28</v>
      </c>
      <c r="C120" s="26" t="s">
        <v>830</v>
      </c>
      <c r="D120" t="s">
        <v>157</v>
      </c>
      <c r="E120" s="27" t="s">
        <v>831</v>
      </c>
      <c r="F120" s="28" t="s">
        <v>261</v>
      </c>
      <c r="G120" s="29">
        <v>24</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c r="E122" s="33" t="s">
        <v>3078</v>
      </c>
    </row>
    <row r="123" ht="89.25">
      <c r="A123" s="1" t="s">
        <v>168</v>
      </c>
      <c r="E123" s="27" t="s">
        <v>2234</v>
      </c>
    </row>
    <row r="124">
      <c r="A124" s="1" t="s">
        <v>159</v>
      </c>
      <c r="B124" s="1">
        <v>29</v>
      </c>
      <c r="C124" s="26" t="s">
        <v>3020</v>
      </c>
      <c r="D124" t="s">
        <v>157</v>
      </c>
      <c r="E124" s="27" t="s">
        <v>3021</v>
      </c>
      <c r="F124" s="28" t="s">
        <v>261</v>
      </c>
      <c r="G124" s="29">
        <v>24</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c r="E126" s="33" t="s">
        <v>3078</v>
      </c>
    </row>
    <row r="127" ht="89.25">
      <c r="A127" s="1" t="s">
        <v>168</v>
      </c>
      <c r="E127" s="27" t="s">
        <v>2238</v>
      </c>
    </row>
  </sheetData>
  <sheetProtection sheet="1" objects="1" scenarios="1" spinCount="100000" saltValue="lS70UbrmjrjLINp/NXcRnviB/4ncoOvXEJa4Qn7YuZVu4R8TBr5eG9GVl8KYVPvndAHSOVw2f4DjEvXkHKjVaA==" hashValue="2QSdMt4TkoKwiclzvCi5Dh6Q6kXT6SkCzLrz8SKm0b/cDcnYsL4m4xja+8Bx7fB8y8hQ59Zz79EKity2nFc0o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108</v>
      </c>
      <c r="M3" s="20">
        <f>Rekapitulace!C58</f>
        <v>0</v>
      </c>
      <c r="N3" s="6" t="s">
        <v>3</v>
      </c>
      <c r="O3">
        <v>0</v>
      </c>
      <c r="P3">
        <v>2</v>
      </c>
    </row>
    <row r="4" ht="34.01575" customHeight="1">
      <c r="A4" s="16" t="s">
        <v>137</v>
      </c>
      <c r="B4" s="17" t="s">
        <v>138</v>
      </c>
      <c r="C4" s="18" t="s">
        <v>108</v>
      </c>
      <c r="D4" s="1"/>
      <c r="E4" s="17" t="s">
        <v>109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COUNTIFS(L8:L51,"=0",A8:A51,"P")+COUNTIFS(L8:L51,"",A8:A51,"P")+SUM(Q8:Q51)</f>
        <v>0</v>
      </c>
    </row>
    <row r="8">
      <c r="A8" s="1" t="s">
        <v>154</v>
      </c>
      <c r="C8" s="22" t="s">
        <v>3124</v>
      </c>
      <c r="E8" s="23" t="s">
        <v>111</v>
      </c>
      <c r="L8" s="24">
        <f>L9+L34</f>
        <v>0</v>
      </c>
      <c r="M8" s="24">
        <f>M9+M34</f>
        <v>0</v>
      </c>
      <c r="N8" s="25"/>
    </row>
    <row r="9">
      <c r="A9" s="1" t="s">
        <v>156</v>
      </c>
      <c r="C9" s="22" t="s">
        <v>182</v>
      </c>
      <c r="E9" s="23" t="s">
        <v>3125</v>
      </c>
      <c r="L9" s="24">
        <f>SUMIFS(L10:L33,A10:A33,"P")</f>
        <v>0</v>
      </c>
      <c r="M9" s="24">
        <f>SUMIFS(M10:M33,A10:A33,"P")</f>
        <v>0</v>
      </c>
      <c r="N9" s="25"/>
    </row>
    <row r="10">
      <c r="A10" s="1" t="s">
        <v>159</v>
      </c>
      <c r="B10" s="1">
        <v>1</v>
      </c>
      <c r="C10" s="26" t="s">
        <v>2976</v>
      </c>
      <c r="D10" t="s">
        <v>157</v>
      </c>
      <c r="E10" s="27" t="s">
        <v>3126</v>
      </c>
      <c r="F10" s="28" t="s">
        <v>196</v>
      </c>
      <c r="G10" s="29">
        <v>45</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ht="114.75">
      <c r="A13" s="1" t="s">
        <v>168</v>
      </c>
      <c r="E13" s="27" t="s">
        <v>2546</v>
      </c>
    </row>
    <row r="14">
      <c r="A14" s="1" t="s">
        <v>159</v>
      </c>
      <c r="B14" s="1">
        <v>2</v>
      </c>
      <c r="C14" s="26" t="s">
        <v>3127</v>
      </c>
      <c r="D14" t="s">
        <v>157</v>
      </c>
      <c r="E14" s="27" t="s">
        <v>3128</v>
      </c>
      <c r="F14" s="28" t="s">
        <v>196</v>
      </c>
      <c r="G14" s="29">
        <v>4</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ht="114.75">
      <c r="A17" s="1" t="s">
        <v>168</v>
      </c>
      <c r="E17" s="27" t="s">
        <v>2546</v>
      </c>
    </row>
    <row r="18">
      <c r="A18" s="1" t="s">
        <v>159</v>
      </c>
      <c r="B18" s="1">
        <v>5</v>
      </c>
      <c r="C18" s="26" t="s">
        <v>3129</v>
      </c>
      <c r="D18" t="s">
        <v>157</v>
      </c>
      <c r="E18" s="27" t="s">
        <v>3130</v>
      </c>
      <c r="F18" s="28" t="s">
        <v>196</v>
      </c>
      <c r="G18" s="29">
        <v>10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ht="114.75">
      <c r="A21" s="1" t="s">
        <v>168</v>
      </c>
      <c r="E21" s="27" t="s">
        <v>2546</v>
      </c>
    </row>
    <row r="22">
      <c r="A22" s="1" t="s">
        <v>159</v>
      </c>
      <c r="B22" s="1">
        <v>6</v>
      </c>
      <c r="C22" s="26" t="s">
        <v>3131</v>
      </c>
      <c r="D22" t="s">
        <v>157</v>
      </c>
      <c r="E22" s="27" t="s">
        <v>3132</v>
      </c>
      <c r="F22" s="28" t="s">
        <v>196</v>
      </c>
      <c r="G22" s="29">
        <v>15</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ht="76.5">
      <c r="A25" s="1" t="s">
        <v>168</v>
      </c>
      <c r="E25" s="27" t="s">
        <v>3133</v>
      </c>
    </row>
    <row r="26">
      <c r="A26" s="1" t="s">
        <v>159</v>
      </c>
      <c r="B26" s="1">
        <v>3</v>
      </c>
      <c r="C26" s="26" t="s">
        <v>3134</v>
      </c>
      <c r="D26" t="s">
        <v>157</v>
      </c>
      <c r="E26" s="27" t="s">
        <v>3135</v>
      </c>
      <c r="F26" s="28" t="s">
        <v>196</v>
      </c>
      <c r="G26" s="29">
        <v>6</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159</v>
      </c>
      <c r="B30" s="1">
        <v>4</v>
      </c>
      <c r="C30" s="26" t="s">
        <v>3136</v>
      </c>
      <c r="D30" t="s">
        <v>157</v>
      </c>
      <c r="E30" s="27" t="s">
        <v>3137</v>
      </c>
      <c r="F30" s="28" t="s">
        <v>196</v>
      </c>
      <c r="G30" s="29">
        <v>6</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row>
    <row r="33">
      <c r="A33" s="1" t="s">
        <v>168</v>
      </c>
      <c r="E33" s="27" t="s">
        <v>189</v>
      </c>
    </row>
    <row r="34">
      <c r="A34" s="1" t="s">
        <v>156</v>
      </c>
      <c r="C34" s="22" t="s">
        <v>424</v>
      </c>
      <c r="E34" s="23" t="s">
        <v>3138</v>
      </c>
      <c r="L34" s="24">
        <f>SUMIFS(L35:L50,A35:A50,"P")</f>
        <v>0</v>
      </c>
      <c r="M34" s="24">
        <f>SUMIFS(M35:M50,A35:A50,"P")</f>
        <v>0</v>
      </c>
      <c r="N34" s="25"/>
    </row>
    <row r="35">
      <c r="A35" s="1" t="s">
        <v>159</v>
      </c>
      <c r="B35" s="1">
        <v>8</v>
      </c>
      <c r="C35" s="26" t="s">
        <v>2731</v>
      </c>
      <c r="D35" t="s">
        <v>157</v>
      </c>
      <c r="E35" s="27" t="s">
        <v>3139</v>
      </c>
      <c r="F35" s="28" t="s">
        <v>196</v>
      </c>
      <c r="G35" s="29">
        <v>49</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ht="89.25">
      <c r="A38" s="1" t="s">
        <v>168</v>
      </c>
      <c r="E38" s="27" t="s">
        <v>2734</v>
      </c>
    </row>
    <row r="39">
      <c r="A39" s="1" t="s">
        <v>159</v>
      </c>
      <c r="B39" s="1">
        <v>9</v>
      </c>
      <c r="C39" s="26" t="s">
        <v>2556</v>
      </c>
      <c r="D39" t="s">
        <v>157</v>
      </c>
      <c r="E39" s="27" t="s">
        <v>3140</v>
      </c>
      <c r="F39" s="28" t="s">
        <v>196</v>
      </c>
      <c r="G39" s="29">
        <v>1</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row>
    <row r="42" ht="102">
      <c r="A42" s="1" t="s">
        <v>168</v>
      </c>
      <c r="E42" s="27" t="s">
        <v>2559</v>
      </c>
    </row>
    <row r="43">
      <c r="A43" s="1" t="s">
        <v>159</v>
      </c>
      <c r="B43" s="1">
        <v>7</v>
      </c>
      <c r="C43" s="26" t="s">
        <v>2561</v>
      </c>
      <c r="D43" t="s">
        <v>157</v>
      </c>
      <c r="E43" s="27" t="s">
        <v>3141</v>
      </c>
      <c r="F43" s="28" t="s">
        <v>261</v>
      </c>
      <c r="G43" s="29">
        <v>8</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row>
    <row r="46" ht="102">
      <c r="A46" s="1" t="s">
        <v>168</v>
      </c>
      <c r="E46" s="27" t="s">
        <v>2564</v>
      </c>
    </row>
    <row r="47">
      <c r="A47" s="1" t="s">
        <v>159</v>
      </c>
      <c r="B47" s="1">
        <v>10</v>
      </c>
      <c r="C47" s="26" t="s">
        <v>2736</v>
      </c>
      <c r="D47" t="s">
        <v>157</v>
      </c>
      <c r="E47" s="27" t="s">
        <v>3142</v>
      </c>
      <c r="F47" s="28" t="s">
        <v>261</v>
      </c>
      <c r="G47" s="29">
        <v>8</v>
      </c>
      <c r="H47" s="28">
        <v>0</v>
      </c>
      <c r="I47" s="30">
        <f>ROUND(G47*H47,P4)</f>
        <v>0</v>
      </c>
      <c r="L47" s="31">
        <v>0</v>
      </c>
      <c r="M47" s="24">
        <f>ROUND(G47*L47,P4)</f>
        <v>0</v>
      </c>
      <c r="N47" s="25" t="s">
        <v>187</v>
      </c>
      <c r="O47" s="32">
        <f>M47*AA47</f>
        <v>0</v>
      </c>
      <c r="P47" s="1">
        <v>3</v>
      </c>
      <c r="AA47" s="1">
        <f>IF(P47=1,$O$3,IF(P47=2,$O$4,$O$5))</f>
        <v>0</v>
      </c>
    </row>
    <row r="48">
      <c r="A48" s="1" t="s">
        <v>165</v>
      </c>
      <c r="E48" s="27" t="s">
        <v>188</v>
      </c>
    </row>
    <row r="49">
      <c r="A49" s="1" t="s">
        <v>167</v>
      </c>
    </row>
    <row r="50" ht="89.25">
      <c r="A50" s="1" t="s">
        <v>168</v>
      </c>
      <c r="E50" s="27" t="s">
        <v>2738</v>
      </c>
    </row>
  </sheetData>
  <sheetProtection sheet="1" objects="1" scenarios="1" spinCount="100000" saltValue="rbuCOlsGPl1AEieoFmC8wyI8My6oSOitJQer4MmLG6s7adEWOYvXc8im6khSf5ufzD3ELTjjGCwhyg2B1XLLPQ==" hashValue="CbbwJCr+GtgfUxxvwpTMCTvCK6Z72/fyvgpvB7mIGp7x7TcTvJHzstZEmYME3jbfxojaMZymvl551zTVtM3VD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108</v>
      </c>
      <c r="M3" s="20">
        <f>Rekapitulace!C58</f>
        <v>0</v>
      </c>
      <c r="N3" s="6" t="s">
        <v>3</v>
      </c>
      <c r="O3">
        <v>0</v>
      </c>
      <c r="P3">
        <v>2</v>
      </c>
    </row>
    <row r="4" ht="34.01575" customHeight="1">
      <c r="A4" s="16" t="s">
        <v>137</v>
      </c>
      <c r="B4" s="17" t="s">
        <v>138</v>
      </c>
      <c r="C4" s="18" t="s">
        <v>108</v>
      </c>
      <c r="D4" s="1"/>
      <c r="E4" s="17" t="s">
        <v>109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COUNTIFS(L8:L47,"=0",A8:A47,"P")+COUNTIFS(L8:L47,"",A8:A47,"P")+SUM(Q8:Q47)</f>
        <v>0</v>
      </c>
    </row>
    <row r="8">
      <c r="A8" s="1" t="s">
        <v>154</v>
      </c>
      <c r="C8" s="22" t="s">
        <v>3143</v>
      </c>
      <c r="E8" s="23" t="s">
        <v>113</v>
      </c>
      <c r="L8" s="24">
        <f>L9+L30</f>
        <v>0</v>
      </c>
      <c r="M8" s="24">
        <f>M9+M30</f>
        <v>0</v>
      </c>
      <c r="N8" s="25"/>
    </row>
    <row r="9">
      <c r="A9" s="1" t="s">
        <v>156</v>
      </c>
      <c r="C9" s="22" t="s">
        <v>182</v>
      </c>
      <c r="E9" s="23" t="s">
        <v>3125</v>
      </c>
      <c r="L9" s="24">
        <f>SUMIFS(L10:L29,A10:A29,"P")</f>
        <v>0</v>
      </c>
      <c r="M9" s="24">
        <f>SUMIFS(M10:M29,A10:A29,"P")</f>
        <v>0</v>
      </c>
      <c r="N9" s="25"/>
    </row>
    <row r="10">
      <c r="A10" s="1" t="s">
        <v>159</v>
      </c>
      <c r="B10" s="1">
        <v>1</v>
      </c>
      <c r="C10" s="26" t="s">
        <v>2976</v>
      </c>
      <c r="D10" t="s">
        <v>157</v>
      </c>
      <c r="E10" s="27" t="s">
        <v>3126</v>
      </c>
      <c r="F10" s="28" t="s">
        <v>196</v>
      </c>
      <c r="G10" s="29">
        <v>36</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ht="114.75">
      <c r="A13" s="1" t="s">
        <v>168</v>
      </c>
      <c r="E13" s="27" t="s">
        <v>2546</v>
      </c>
    </row>
    <row r="14">
      <c r="A14" s="1" t="s">
        <v>159</v>
      </c>
      <c r="B14" s="1">
        <v>4</v>
      </c>
      <c r="C14" s="26" t="s">
        <v>3129</v>
      </c>
      <c r="D14" t="s">
        <v>157</v>
      </c>
      <c r="E14" s="27" t="s">
        <v>3130</v>
      </c>
      <c r="F14" s="28" t="s">
        <v>196</v>
      </c>
      <c r="G14" s="29">
        <v>10</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ht="114.75">
      <c r="A17" s="1" t="s">
        <v>168</v>
      </c>
      <c r="E17" s="27" t="s">
        <v>2546</v>
      </c>
    </row>
    <row r="18">
      <c r="A18" s="1" t="s">
        <v>159</v>
      </c>
      <c r="B18" s="1">
        <v>5</v>
      </c>
      <c r="C18" s="26" t="s">
        <v>3131</v>
      </c>
      <c r="D18" t="s">
        <v>157</v>
      </c>
      <c r="E18" s="27" t="s">
        <v>3132</v>
      </c>
      <c r="F18" s="28" t="s">
        <v>196</v>
      </c>
      <c r="G18" s="29">
        <v>20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ht="76.5">
      <c r="A21" s="1" t="s">
        <v>168</v>
      </c>
      <c r="E21" s="27" t="s">
        <v>3133</v>
      </c>
    </row>
    <row r="22">
      <c r="A22" s="1" t="s">
        <v>159</v>
      </c>
      <c r="B22" s="1">
        <v>2</v>
      </c>
      <c r="C22" s="26" t="s">
        <v>3134</v>
      </c>
      <c r="D22" t="s">
        <v>157</v>
      </c>
      <c r="E22" s="27" t="s">
        <v>3135</v>
      </c>
      <c r="F22" s="28" t="s">
        <v>196</v>
      </c>
      <c r="G22" s="29">
        <v>7</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c r="A25" s="1" t="s">
        <v>168</v>
      </c>
      <c r="E25" s="27" t="s">
        <v>189</v>
      </c>
    </row>
    <row r="26">
      <c r="A26" s="1" t="s">
        <v>159</v>
      </c>
      <c r="B26" s="1">
        <v>3</v>
      </c>
      <c r="C26" s="26" t="s">
        <v>3136</v>
      </c>
      <c r="D26" t="s">
        <v>157</v>
      </c>
      <c r="E26" s="27" t="s">
        <v>3137</v>
      </c>
      <c r="F26" s="28" t="s">
        <v>196</v>
      </c>
      <c r="G26" s="29">
        <v>7</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156</v>
      </c>
      <c r="C30" s="22" t="s">
        <v>424</v>
      </c>
      <c r="E30" s="23" t="s">
        <v>3138</v>
      </c>
      <c r="L30" s="24">
        <f>SUMIFS(L31:L46,A31:A46,"P")</f>
        <v>0</v>
      </c>
      <c r="M30" s="24">
        <f>SUMIFS(M31:M46,A31:A46,"P")</f>
        <v>0</v>
      </c>
      <c r="N30" s="25"/>
    </row>
    <row r="31">
      <c r="A31" s="1" t="s">
        <v>159</v>
      </c>
      <c r="B31" s="1">
        <v>7</v>
      </c>
      <c r="C31" s="26" t="s">
        <v>2731</v>
      </c>
      <c r="D31" t="s">
        <v>157</v>
      </c>
      <c r="E31" s="27" t="s">
        <v>3139</v>
      </c>
      <c r="F31" s="28" t="s">
        <v>196</v>
      </c>
      <c r="G31" s="29">
        <v>36</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row>
    <row r="34" ht="89.25">
      <c r="A34" s="1" t="s">
        <v>168</v>
      </c>
      <c r="E34" s="27" t="s">
        <v>2734</v>
      </c>
    </row>
    <row r="35">
      <c r="A35" s="1" t="s">
        <v>159</v>
      </c>
      <c r="B35" s="1">
        <v>8</v>
      </c>
      <c r="C35" s="26" t="s">
        <v>2556</v>
      </c>
      <c r="D35" t="s">
        <v>157</v>
      </c>
      <c r="E35" s="27" t="s">
        <v>3140</v>
      </c>
      <c r="F35" s="28" t="s">
        <v>196</v>
      </c>
      <c r="G35" s="29">
        <v>1</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ht="102">
      <c r="A38" s="1" t="s">
        <v>168</v>
      </c>
      <c r="E38" s="27" t="s">
        <v>2559</v>
      </c>
    </row>
    <row r="39">
      <c r="A39" s="1" t="s">
        <v>159</v>
      </c>
      <c r="B39" s="1">
        <v>6</v>
      </c>
      <c r="C39" s="26" t="s">
        <v>2561</v>
      </c>
      <c r="D39" t="s">
        <v>157</v>
      </c>
      <c r="E39" s="27" t="s">
        <v>3141</v>
      </c>
      <c r="F39" s="28" t="s">
        <v>261</v>
      </c>
      <c r="G39" s="29">
        <v>8</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row>
    <row r="42" ht="102">
      <c r="A42" s="1" t="s">
        <v>168</v>
      </c>
      <c r="E42" s="27" t="s">
        <v>2564</v>
      </c>
    </row>
    <row r="43">
      <c r="A43" s="1" t="s">
        <v>159</v>
      </c>
      <c r="B43" s="1">
        <v>9</v>
      </c>
      <c r="C43" s="26" t="s">
        <v>2736</v>
      </c>
      <c r="D43" t="s">
        <v>157</v>
      </c>
      <c r="E43" s="27" t="s">
        <v>3142</v>
      </c>
      <c r="F43" s="28" t="s">
        <v>261</v>
      </c>
      <c r="G43" s="29">
        <v>8</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row>
    <row r="46" ht="89.25">
      <c r="A46" s="1" t="s">
        <v>168</v>
      </c>
      <c r="E46" s="27" t="s">
        <v>2738</v>
      </c>
    </row>
  </sheetData>
  <sheetProtection sheet="1" objects="1" scenarios="1" spinCount="100000" saltValue="G/OdWguSiTX4cEfKpHeBDIwiPrSSrK29TJRahiNcG4jWXufIi6aZXQ5kCUumdHcwQE7MSQ7cLfiIbPdsU9ek6w==" hashValue="GLEyCsXU5tmEqGpo55fJdUYNghV/MjO0k+TFyY86dmls66FCTmNTHtP8aSu/Lx2phJvHlNaetXwtIjSbJ6Uaq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v>
      </c>
      <c r="M3" s="20">
        <f>Rekapitulace!C10</f>
        <v>0</v>
      </c>
      <c r="N3" s="6" t="s">
        <v>3</v>
      </c>
      <c r="O3">
        <v>0</v>
      </c>
      <c r="P3">
        <v>2</v>
      </c>
    </row>
    <row r="4" ht="34.01575" customHeight="1">
      <c r="A4" s="16" t="s">
        <v>137</v>
      </c>
      <c r="B4" s="17" t="s">
        <v>138</v>
      </c>
      <c r="C4" s="18" t="s">
        <v>12</v>
      </c>
      <c r="D4" s="1"/>
      <c r="E4" s="17" t="s">
        <v>13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COUNTIFS(L8:L165,"=0",A8:A165,"P")+COUNTIFS(L8:L165,"",A8:A165,"P")+SUM(Q8:Q165)</f>
        <v>0</v>
      </c>
    </row>
    <row r="8">
      <c r="A8" s="1" t="s">
        <v>154</v>
      </c>
      <c r="C8" s="22" t="s">
        <v>314</v>
      </c>
      <c r="E8" s="23" t="s">
        <v>19</v>
      </c>
      <c r="L8" s="24">
        <f>L9+L30+L39+L156</f>
        <v>0</v>
      </c>
      <c r="M8" s="24">
        <f>M9+M30+M39+M156</f>
        <v>0</v>
      </c>
      <c r="N8" s="25"/>
    </row>
    <row r="9">
      <c r="A9" s="1" t="s">
        <v>156</v>
      </c>
      <c r="C9" s="22" t="s">
        <v>157</v>
      </c>
      <c r="E9" s="23" t="s">
        <v>158</v>
      </c>
      <c r="L9" s="24">
        <f>SUMIFS(L10:L29,A10:A29,"P")</f>
        <v>0</v>
      </c>
      <c r="M9" s="24">
        <f>SUMIFS(M10:M29,A10:A29,"P")</f>
        <v>0</v>
      </c>
      <c r="N9" s="25"/>
    </row>
    <row r="10" ht="25.5">
      <c r="A10" s="1" t="s">
        <v>159</v>
      </c>
      <c r="B10" s="1">
        <v>1</v>
      </c>
      <c r="C10" s="26" t="s">
        <v>160</v>
      </c>
      <c r="D10" t="s">
        <v>161</v>
      </c>
      <c r="E10" s="27" t="s">
        <v>162</v>
      </c>
      <c r="F10" s="28" t="s">
        <v>163</v>
      </c>
      <c r="G10" s="29">
        <v>1.6100000000000001</v>
      </c>
      <c r="H10" s="28">
        <v>0</v>
      </c>
      <c r="I10" s="30">
        <f>ROUND(G10*H10,P4)</f>
        <v>0</v>
      </c>
      <c r="L10" s="31">
        <v>0</v>
      </c>
      <c r="M10" s="24">
        <f>ROUND(G10*L10,P4)</f>
        <v>0</v>
      </c>
      <c r="N10" s="25" t="s">
        <v>164</v>
      </c>
      <c r="O10" s="32">
        <f>M10*AA10</f>
        <v>0</v>
      </c>
      <c r="P10" s="1">
        <v>3</v>
      </c>
      <c r="AA10" s="1">
        <f>IF(P10=1,$O$3,IF(P10=2,$O$4,$O$5))</f>
        <v>0</v>
      </c>
    </row>
    <row r="11">
      <c r="A11" s="1" t="s">
        <v>165</v>
      </c>
      <c r="E11" s="27" t="s">
        <v>166</v>
      </c>
    </row>
    <row r="12">
      <c r="A12" s="1" t="s">
        <v>167</v>
      </c>
    </row>
    <row r="13" ht="153">
      <c r="A13" s="1" t="s">
        <v>168</v>
      </c>
      <c r="E13" s="27" t="s">
        <v>169</v>
      </c>
    </row>
    <row r="14" ht="25.5">
      <c r="A14" s="1" t="s">
        <v>159</v>
      </c>
      <c r="B14" s="1">
        <v>2</v>
      </c>
      <c r="C14" s="26" t="s">
        <v>170</v>
      </c>
      <c r="D14" t="s">
        <v>171</v>
      </c>
      <c r="E14" s="27" t="s">
        <v>172</v>
      </c>
      <c r="F14" s="28" t="s">
        <v>163</v>
      </c>
      <c r="G14" s="29">
        <v>0.14000000000000001</v>
      </c>
      <c r="H14" s="28">
        <v>0</v>
      </c>
      <c r="I14" s="30">
        <f>ROUND(G14*H14,P4)</f>
        <v>0</v>
      </c>
      <c r="L14" s="31">
        <v>0</v>
      </c>
      <c r="M14" s="24">
        <f>ROUND(G14*L14,P4)</f>
        <v>0</v>
      </c>
      <c r="N14" s="25" t="s">
        <v>164</v>
      </c>
      <c r="O14" s="32">
        <f>M14*AA14</f>
        <v>0</v>
      </c>
      <c r="P14" s="1">
        <v>3</v>
      </c>
      <c r="AA14" s="1">
        <f>IF(P14=1,$O$3,IF(P14=2,$O$4,$O$5))</f>
        <v>0</v>
      </c>
    </row>
    <row r="15">
      <c r="A15" s="1" t="s">
        <v>165</v>
      </c>
      <c r="E15" s="27" t="s">
        <v>166</v>
      </c>
    </row>
    <row r="16">
      <c r="A16" s="1" t="s">
        <v>167</v>
      </c>
    </row>
    <row r="17" ht="153">
      <c r="A17" s="1" t="s">
        <v>168</v>
      </c>
      <c r="E17" s="27" t="s">
        <v>169</v>
      </c>
    </row>
    <row r="18" ht="25.5">
      <c r="A18" s="1" t="s">
        <v>159</v>
      </c>
      <c r="B18" s="1">
        <v>3</v>
      </c>
      <c r="C18" s="26" t="s">
        <v>173</v>
      </c>
      <c r="D18" t="s">
        <v>174</v>
      </c>
      <c r="E18" s="27" t="s">
        <v>175</v>
      </c>
      <c r="F18" s="28" t="s">
        <v>163</v>
      </c>
      <c r="G18" s="29">
        <v>0.93000000000000005</v>
      </c>
      <c r="H18" s="28">
        <v>0</v>
      </c>
      <c r="I18" s="30">
        <f>ROUND(G18*H18,P4)</f>
        <v>0</v>
      </c>
      <c r="L18" s="31">
        <v>0</v>
      </c>
      <c r="M18" s="24">
        <f>ROUND(G18*L18,P4)</f>
        <v>0</v>
      </c>
      <c r="N18" s="25" t="s">
        <v>164</v>
      </c>
      <c r="O18" s="32">
        <f>M18*AA18</f>
        <v>0</v>
      </c>
      <c r="P18" s="1">
        <v>3</v>
      </c>
      <c r="AA18" s="1">
        <f>IF(P18=1,$O$3,IF(P18=2,$O$4,$O$5))</f>
        <v>0</v>
      </c>
    </row>
    <row r="19">
      <c r="A19" s="1" t="s">
        <v>165</v>
      </c>
      <c r="E19" s="27" t="s">
        <v>166</v>
      </c>
    </row>
    <row r="20">
      <c r="A20" s="1" t="s">
        <v>167</v>
      </c>
    </row>
    <row r="21" ht="153">
      <c r="A21" s="1" t="s">
        <v>168</v>
      </c>
      <c r="E21" s="27" t="s">
        <v>169</v>
      </c>
    </row>
    <row r="22" ht="25.5">
      <c r="A22" s="1" t="s">
        <v>159</v>
      </c>
      <c r="B22" s="1">
        <v>4</v>
      </c>
      <c r="C22" s="26" t="s">
        <v>176</v>
      </c>
      <c r="D22" t="s">
        <v>177</v>
      </c>
      <c r="E22" s="27" t="s">
        <v>178</v>
      </c>
      <c r="F22" s="28" t="s">
        <v>163</v>
      </c>
      <c r="G22" s="29">
        <v>0.01</v>
      </c>
      <c r="H22" s="28">
        <v>0</v>
      </c>
      <c r="I22" s="30">
        <f>ROUND(G22*H22,P4)</f>
        <v>0</v>
      </c>
      <c r="L22" s="31">
        <v>0</v>
      </c>
      <c r="M22" s="24">
        <f>ROUND(G22*L22,P4)</f>
        <v>0</v>
      </c>
      <c r="N22" s="25" t="s">
        <v>164</v>
      </c>
      <c r="O22" s="32">
        <f>M22*AA22</f>
        <v>0</v>
      </c>
      <c r="P22" s="1">
        <v>3</v>
      </c>
      <c r="AA22" s="1">
        <f>IF(P22=1,$O$3,IF(P22=2,$O$4,$O$5))</f>
        <v>0</v>
      </c>
    </row>
    <row r="23">
      <c r="A23" s="1" t="s">
        <v>165</v>
      </c>
      <c r="E23" s="27" t="s">
        <v>166</v>
      </c>
    </row>
    <row r="24">
      <c r="A24" s="1" t="s">
        <v>167</v>
      </c>
    </row>
    <row r="25" ht="153">
      <c r="A25" s="1" t="s">
        <v>168</v>
      </c>
      <c r="E25" s="27" t="s">
        <v>169</v>
      </c>
    </row>
    <row r="26" ht="25.5">
      <c r="A26" s="1" t="s">
        <v>159</v>
      </c>
      <c r="B26" s="1">
        <v>5</v>
      </c>
      <c r="C26" s="26" t="s">
        <v>179</v>
      </c>
      <c r="D26" t="s">
        <v>180</v>
      </c>
      <c r="E26" s="27" t="s">
        <v>181</v>
      </c>
      <c r="F26" s="28" t="s">
        <v>163</v>
      </c>
      <c r="G26" s="29">
        <v>0.040000000000000001</v>
      </c>
      <c r="H26" s="28">
        <v>0</v>
      </c>
      <c r="I26" s="30">
        <f>ROUND(G26*H26,P4)</f>
        <v>0</v>
      </c>
      <c r="L26" s="31">
        <v>0</v>
      </c>
      <c r="M26" s="24">
        <f>ROUND(G26*L26,P4)</f>
        <v>0</v>
      </c>
      <c r="N26" s="25" t="s">
        <v>164</v>
      </c>
      <c r="O26" s="32">
        <f>M26*AA26</f>
        <v>0</v>
      </c>
      <c r="P26" s="1">
        <v>3</v>
      </c>
      <c r="AA26" s="1">
        <f>IF(P26=1,$O$3,IF(P26=2,$O$4,$O$5))</f>
        <v>0</v>
      </c>
    </row>
    <row r="27">
      <c r="A27" s="1" t="s">
        <v>165</v>
      </c>
      <c r="E27" s="27" t="s">
        <v>166</v>
      </c>
    </row>
    <row r="28">
      <c r="A28" s="1" t="s">
        <v>167</v>
      </c>
    </row>
    <row r="29" ht="153">
      <c r="A29" s="1" t="s">
        <v>168</v>
      </c>
      <c r="E29" s="27" t="s">
        <v>169</v>
      </c>
    </row>
    <row r="30">
      <c r="A30" s="1" t="s">
        <v>156</v>
      </c>
      <c r="C30" s="22" t="s">
        <v>182</v>
      </c>
      <c r="E30" s="23" t="s">
        <v>183</v>
      </c>
      <c r="L30" s="24">
        <f>SUMIFS(L31:L38,A31:A38,"P")</f>
        <v>0</v>
      </c>
      <c r="M30" s="24">
        <f>SUMIFS(M31:M38,A31:A38,"P")</f>
        <v>0</v>
      </c>
      <c r="N30" s="25"/>
    </row>
    <row r="31">
      <c r="A31" s="1" t="s">
        <v>159</v>
      </c>
      <c r="B31" s="1">
        <v>6</v>
      </c>
      <c r="C31" s="26" t="s">
        <v>184</v>
      </c>
      <c r="D31" t="s">
        <v>157</v>
      </c>
      <c r="E31" s="27" t="s">
        <v>185</v>
      </c>
      <c r="F31" s="28" t="s">
        <v>186</v>
      </c>
      <c r="G31" s="29">
        <v>112.58499999999999</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row>
    <row r="34">
      <c r="A34" s="1" t="s">
        <v>168</v>
      </c>
      <c r="E34" s="27" t="s">
        <v>189</v>
      </c>
    </row>
    <row r="35">
      <c r="A35" s="1" t="s">
        <v>159</v>
      </c>
      <c r="B35" s="1">
        <v>7</v>
      </c>
      <c r="C35" s="26" t="s">
        <v>190</v>
      </c>
      <c r="D35" t="s">
        <v>157</v>
      </c>
      <c r="E35" s="27" t="s">
        <v>191</v>
      </c>
      <c r="F35" s="28" t="s">
        <v>186</v>
      </c>
      <c r="G35" s="29">
        <v>112.58499999999999</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c r="A38" s="1" t="s">
        <v>168</v>
      </c>
      <c r="E38" s="27" t="s">
        <v>189</v>
      </c>
    </row>
    <row r="39">
      <c r="A39" s="1" t="s">
        <v>156</v>
      </c>
      <c r="C39" s="22" t="s">
        <v>192</v>
      </c>
      <c r="E39" s="23" t="s">
        <v>193</v>
      </c>
      <c r="L39" s="24">
        <f>SUMIFS(L40:L155,A40:A155,"P")</f>
        <v>0</v>
      </c>
      <c r="M39" s="24">
        <f>SUMIFS(M40:M155,A40:A155,"P")</f>
        <v>0</v>
      </c>
      <c r="N39" s="25"/>
    </row>
    <row r="40">
      <c r="A40" s="1" t="s">
        <v>159</v>
      </c>
      <c r="B40" s="1">
        <v>8</v>
      </c>
      <c r="C40" s="26" t="s">
        <v>194</v>
      </c>
      <c r="D40" t="s">
        <v>157</v>
      </c>
      <c r="E40" s="27" t="s">
        <v>195</v>
      </c>
      <c r="F40" s="28" t="s">
        <v>196</v>
      </c>
      <c r="G40" s="29">
        <v>6</v>
      </c>
      <c r="H40" s="28">
        <v>0</v>
      </c>
      <c r="I40" s="30">
        <f>ROUND(G40*H40,P4)</f>
        <v>0</v>
      </c>
      <c r="L40" s="31">
        <v>0</v>
      </c>
      <c r="M40" s="24">
        <f>ROUND(G40*L40,P4)</f>
        <v>0</v>
      </c>
      <c r="N40" s="25" t="s">
        <v>187</v>
      </c>
      <c r="O40" s="32">
        <f>M40*AA40</f>
        <v>0</v>
      </c>
      <c r="P40" s="1">
        <v>3</v>
      </c>
      <c r="AA40" s="1">
        <f>IF(P40=1,$O$3,IF(P40=2,$O$4,$O$5))</f>
        <v>0</v>
      </c>
    </row>
    <row r="41">
      <c r="A41" s="1" t="s">
        <v>165</v>
      </c>
      <c r="E41" s="27" t="s">
        <v>188</v>
      </c>
    </row>
    <row r="42">
      <c r="A42" s="1" t="s">
        <v>167</v>
      </c>
    </row>
    <row r="43">
      <c r="A43" s="1" t="s">
        <v>168</v>
      </c>
      <c r="E43" s="27" t="s">
        <v>189</v>
      </c>
    </row>
    <row r="44">
      <c r="A44" s="1" t="s">
        <v>159</v>
      </c>
      <c r="B44" s="1">
        <v>9</v>
      </c>
      <c r="C44" s="26" t="s">
        <v>197</v>
      </c>
      <c r="D44" t="s">
        <v>157</v>
      </c>
      <c r="E44" s="27" t="s">
        <v>198</v>
      </c>
      <c r="F44" s="28" t="s">
        <v>199</v>
      </c>
      <c r="G44" s="29">
        <v>245</v>
      </c>
      <c r="H44" s="28">
        <v>0</v>
      </c>
      <c r="I44" s="30">
        <f>ROUND(G44*H44,P4)</f>
        <v>0</v>
      </c>
      <c r="L44" s="31">
        <v>0</v>
      </c>
      <c r="M44" s="24">
        <f>ROUND(G44*L44,P4)</f>
        <v>0</v>
      </c>
      <c r="N44" s="25" t="s">
        <v>187</v>
      </c>
      <c r="O44" s="32">
        <f>M44*AA44</f>
        <v>0</v>
      </c>
      <c r="P44" s="1">
        <v>3</v>
      </c>
      <c r="AA44" s="1">
        <f>IF(P44=1,$O$3,IF(P44=2,$O$4,$O$5))</f>
        <v>0</v>
      </c>
    </row>
    <row r="45">
      <c r="A45" s="1" t="s">
        <v>165</v>
      </c>
      <c r="E45" s="27" t="s">
        <v>188</v>
      </c>
    </row>
    <row r="46">
      <c r="A46" s="1" t="s">
        <v>167</v>
      </c>
    </row>
    <row r="47">
      <c r="A47" s="1" t="s">
        <v>168</v>
      </c>
      <c r="E47" s="27" t="s">
        <v>189</v>
      </c>
    </row>
    <row r="48">
      <c r="A48" s="1" t="s">
        <v>159</v>
      </c>
      <c r="B48" s="1">
        <v>10</v>
      </c>
      <c r="C48" s="26" t="s">
        <v>200</v>
      </c>
      <c r="D48" t="s">
        <v>157</v>
      </c>
      <c r="E48" s="27" t="s">
        <v>201</v>
      </c>
      <c r="F48" s="28" t="s">
        <v>199</v>
      </c>
      <c r="G48" s="29">
        <v>10</v>
      </c>
      <c r="H48" s="28">
        <v>0</v>
      </c>
      <c r="I48" s="30">
        <f>ROUND(G48*H48,P4)</f>
        <v>0</v>
      </c>
      <c r="L48" s="31">
        <v>0</v>
      </c>
      <c r="M48" s="24">
        <f>ROUND(G48*L48,P4)</f>
        <v>0</v>
      </c>
      <c r="N48" s="25" t="s">
        <v>187</v>
      </c>
      <c r="O48" s="32">
        <f>M48*AA48</f>
        <v>0</v>
      </c>
      <c r="P48" s="1">
        <v>3</v>
      </c>
      <c r="AA48" s="1">
        <f>IF(P48=1,$O$3,IF(P48=2,$O$4,$O$5))</f>
        <v>0</v>
      </c>
    </row>
    <row r="49">
      <c r="A49" s="1" t="s">
        <v>165</v>
      </c>
      <c r="E49" s="27" t="s">
        <v>188</v>
      </c>
    </row>
    <row r="50">
      <c r="A50" s="1" t="s">
        <v>167</v>
      </c>
    </row>
    <row r="51">
      <c r="A51" s="1" t="s">
        <v>168</v>
      </c>
      <c r="E51" s="27" t="s">
        <v>189</v>
      </c>
    </row>
    <row r="52">
      <c r="A52" s="1" t="s">
        <v>159</v>
      </c>
      <c r="B52" s="1">
        <v>11</v>
      </c>
      <c r="C52" s="26" t="s">
        <v>202</v>
      </c>
      <c r="D52" t="s">
        <v>157</v>
      </c>
      <c r="E52" s="27" t="s">
        <v>203</v>
      </c>
      <c r="F52" s="28" t="s">
        <v>199</v>
      </c>
      <c r="G52" s="29">
        <v>70</v>
      </c>
      <c r="H52" s="28">
        <v>0</v>
      </c>
      <c r="I52" s="30">
        <f>ROUND(G52*H52,P4)</f>
        <v>0</v>
      </c>
      <c r="L52" s="31">
        <v>0</v>
      </c>
      <c r="M52" s="24">
        <f>ROUND(G52*L52,P4)</f>
        <v>0</v>
      </c>
      <c r="N52" s="25" t="s">
        <v>187</v>
      </c>
      <c r="O52" s="32">
        <f>M52*AA52</f>
        <v>0</v>
      </c>
      <c r="P52" s="1">
        <v>3</v>
      </c>
      <c r="AA52" s="1">
        <f>IF(P52=1,$O$3,IF(P52=2,$O$4,$O$5))</f>
        <v>0</v>
      </c>
    </row>
    <row r="53">
      <c r="A53" s="1" t="s">
        <v>165</v>
      </c>
      <c r="E53" s="27" t="s">
        <v>188</v>
      </c>
    </row>
    <row r="54">
      <c r="A54" s="1" t="s">
        <v>167</v>
      </c>
    </row>
    <row r="55">
      <c r="A55" s="1" t="s">
        <v>168</v>
      </c>
      <c r="E55" s="27" t="s">
        <v>189</v>
      </c>
    </row>
    <row r="56">
      <c r="A56" s="1" t="s">
        <v>159</v>
      </c>
      <c r="B56" s="1">
        <v>12</v>
      </c>
      <c r="C56" s="26" t="s">
        <v>315</v>
      </c>
      <c r="D56" t="s">
        <v>157</v>
      </c>
      <c r="E56" s="27" t="s">
        <v>316</v>
      </c>
      <c r="F56" s="28" t="s">
        <v>199</v>
      </c>
      <c r="G56" s="29">
        <v>14</v>
      </c>
      <c r="H56" s="28">
        <v>0</v>
      </c>
      <c r="I56" s="30">
        <f>ROUND(G56*H56,P4)</f>
        <v>0</v>
      </c>
      <c r="L56" s="31">
        <v>0</v>
      </c>
      <c r="M56" s="24">
        <f>ROUND(G56*L56,P4)</f>
        <v>0</v>
      </c>
      <c r="N56" s="25" t="s">
        <v>187</v>
      </c>
      <c r="O56" s="32">
        <f>M56*AA56</f>
        <v>0</v>
      </c>
      <c r="P56" s="1">
        <v>3</v>
      </c>
      <c r="AA56" s="1">
        <f>IF(P56=1,$O$3,IF(P56=2,$O$4,$O$5))</f>
        <v>0</v>
      </c>
    </row>
    <row r="57">
      <c r="A57" s="1" t="s">
        <v>165</v>
      </c>
      <c r="E57" s="27" t="s">
        <v>188</v>
      </c>
    </row>
    <row r="58">
      <c r="A58" s="1" t="s">
        <v>167</v>
      </c>
    </row>
    <row r="59">
      <c r="A59" s="1" t="s">
        <v>168</v>
      </c>
      <c r="E59" s="27" t="s">
        <v>189</v>
      </c>
    </row>
    <row r="60" ht="25.5">
      <c r="A60" s="1" t="s">
        <v>159</v>
      </c>
      <c r="B60" s="1">
        <v>13</v>
      </c>
      <c r="C60" s="26" t="s">
        <v>210</v>
      </c>
      <c r="D60" t="s">
        <v>157</v>
      </c>
      <c r="E60" s="27" t="s">
        <v>211</v>
      </c>
      <c r="F60" s="28" t="s">
        <v>196</v>
      </c>
      <c r="G60" s="29">
        <v>6</v>
      </c>
      <c r="H60" s="28">
        <v>0</v>
      </c>
      <c r="I60" s="30">
        <f>ROUND(G60*H60,P4)</f>
        <v>0</v>
      </c>
      <c r="L60" s="31">
        <v>0</v>
      </c>
      <c r="M60" s="24">
        <f>ROUND(G60*L60,P4)</f>
        <v>0</v>
      </c>
      <c r="N60" s="25" t="s">
        <v>187</v>
      </c>
      <c r="O60" s="32">
        <f>M60*AA60</f>
        <v>0</v>
      </c>
      <c r="P60" s="1">
        <v>3</v>
      </c>
      <c r="AA60" s="1">
        <f>IF(P60=1,$O$3,IF(P60=2,$O$4,$O$5))</f>
        <v>0</v>
      </c>
    </row>
    <row r="61">
      <c r="A61" s="1" t="s">
        <v>165</v>
      </c>
      <c r="E61" s="27" t="s">
        <v>188</v>
      </c>
    </row>
    <row r="62">
      <c r="A62" s="1" t="s">
        <v>167</v>
      </c>
    </row>
    <row r="63">
      <c r="A63" s="1" t="s">
        <v>168</v>
      </c>
      <c r="E63" s="27" t="s">
        <v>189</v>
      </c>
    </row>
    <row r="64">
      <c r="A64" s="1" t="s">
        <v>159</v>
      </c>
      <c r="B64" s="1">
        <v>14</v>
      </c>
      <c r="C64" s="26" t="s">
        <v>212</v>
      </c>
      <c r="D64" t="s">
        <v>157</v>
      </c>
      <c r="E64" s="27" t="s">
        <v>213</v>
      </c>
      <c r="F64" s="28" t="s">
        <v>199</v>
      </c>
      <c r="G64" s="29">
        <v>70</v>
      </c>
      <c r="H64" s="28">
        <v>0</v>
      </c>
      <c r="I64" s="30">
        <f>ROUND(G64*H64,P4)</f>
        <v>0</v>
      </c>
      <c r="L64" s="31">
        <v>0</v>
      </c>
      <c r="M64" s="24">
        <f>ROUND(G64*L64,P4)</f>
        <v>0</v>
      </c>
      <c r="N64" s="25" t="s">
        <v>187</v>
      </c>
      <c r="O64" s="32">
        <f>M64*AA64</f>
        <v>0</v>
      </c>
      <c r="P64" s="1">
        <v>3</v>
      </c>
      <c r="AA64" s="1">
        <f>IF(P64=1,$O$3,IF(P64=2,$O$4,$O$5))</f>
        <v>0</v>
      </c>
    </row>
    <row r="65">
      <c r="A65" s="1" t="s">
        <v>165</v>
      </c>
      <c r="E65" s="27" t="s">
        <v>188</v>
      </c>
    </row>
    <row r="66">
      <c r="A66" s="1" t="s">
        <v>167</v>
      </c>
    </row>
    <row r="67">
      <c r="A67" s="1" t="s">
        <v>168</v>
      </c>
      <c r="E67" s="27" t="s">
        <v>189</v>
      </c>
    </row>
    <row r="68">
      <c r="A68" s="1" t="s">
        <v>159</v>
      </c>
      <c r="B68" s="1">
        <v>15</v>
      </c>
      <c r="C68" s="26" t="s">
        <v>214</v>
      </c>
      <c r="D68" t="s">
        <v>157</v>
      </c>
      <c r="E68" s="27" t="s">
        <v>215</v>
      </c>
      <c r="F68" s="28" t="s">
        <v>199</v>
      </c>
      <c r="G68" s="29">
        <v>210</v>
      </c>
      <c r="H68" s="28">
        <v>0</v>
      </c>
      <c r="I68" s="30">
        <f>ROUND(G68*H68,P4)</f>
        <v>0</v>
      </c>
      <c r="L68" s="31">
        <v>0</v>
      </c>
      <c r="M68" s="24">
        <f>ROUND(G68*L68,P4)</f>
        <v>0</v>
      </c>
      <c r="N68" s="25" t="s">
        <v>187</v>
      </c>
      <c r="O68" s="32">
        <f>M68*AA68</f>
        <v>0</v>
      </c>
      <c r="P68" s="1">
        <v>3</v>
      </c>
      <c r="AA68" s="1">
        <f>IF(P68=1,$O$3,IF(P68=2,$O$4,$O$5))</f>
        <v>0</v>
      </c>
    </row>
    <row r="69">
      <c r="A69" s="1" t="s">
        <v>165</v>
      </c>
      <c r="E69" s="27" t="s">
        <v>188</v>
      </c>
    </row>
    <row r="70">
      <c r="A70" s="1" t="s">
        <v>167</v>
      </c>
    </row>
    <row r="71">
      <c r="A71" s="1" t="s">
        <v>168</v>
      </c>
      <c r="E71" s="27" t="s">
        <v>189</v>
      </c>
    </row>
    <row r="72">
      <c r="A72" s="1" t="s">
        <v>159</v>
      </c>
      <c r="B72" s="1">
        <v>16</v>
      </c>
      <c r="C72" s="26" t="s">
        <v>216</v>
      </c>
      <c r="D72" t="s">
        <v>157</v>
      </c>
      <c r="E72" s="27" t="s">
        <v>217</v>
      </c>
      <c r="F72" s="28" t="s">
        <v>196</v>
      </c>
      <c r="G72" s="29">
        <v>10</v>
      </c>
      <c r="H72" s="28">
        <v>0</v>
      </c>
      <c r="I72" s="30">
        <f>ROUND(G72*H72,P4)</f>
        <v>0</v>
      </c>
      <c r="L72" s="31">
        <v>0</v>
      </c>
      <c r="M72" s="24">
        <f>ROUND(G72*L72,P4)</f>
        <v>0</v>
      </c>
      <c r="N72" s="25" t="s">
        <v>187</v>
      </c>
      <c r="O72" s="32">
        <f>M72*AA72</f>
        <v>0</v>
      </c>
      <c r="P72" s="1">
        <v>3</v>
      </c>
      <c r="AA72" s="1">
        <f>IF(P72=1,$O$3,IF(P72=2,$O$4,$O$5))</f>
        <v>0</v>
      </c>
    </row>
    <row r="73">
      <c r="A73" s="1" t="s">
        <v>165</v>
      </c>
      <c r="E73" s="27" t="s">
        <v>188</v>
      </c>
    </row>
    <row r="74">
      <c r="A74" s="1" t="s">
        <v>167</v>
      </c>
    </row>
    <row r="75">
      <c r="A75" s="1" t="s">
        <v>168</v>
      </c>
      <c r="E75" s="27" t="s">
        <v>189</v>
      </c>
    </row>
    <row r="76">
      <c r="A76" s="1" t="s">
        <v>159</v>
      </c>
      <c r="B76" s="1">
        <v>17</v>
      </c>
      <c r="C76" s="26" t="s">
        <v>220</v>
      </c>
      <c r="D76" t="s">
        <v>157</v>
      </c>
      <c r="E76" s="27" t="s">
        <v>221</v>
      </c>
      <c r="F76" s="28" t="s">
        <v>222</v>
      </c>
      <c r="G76" s="29">
        <v>0.85499999999999998</v>
      </c>
      <c r="H76" s="28">
        <v>0</v>
      </c>
      <c r="I76" s="30">
        <f>ROUND(G76*H76,P4)</f>
        <v>0</v>
      </c>
      <c r="L76" s="31">
        <v>0</v>
      </c>
      <c r="M76" s="24">
        <f>ROUND(G76*L76,P4)</f>
        <v>0</v>
      </c>
      <c r="N76" s="25" t="s">
        <v>187</v>
      </c>
      <c r="O76" s="32">
        <f>M76*AA76</f>
        <v>0</v>
      </c>
      <c r="P76" s="1">
        <v>3</v>
      </c>
      <c r="AA76" s="1">
        <f>IF(P76=1,$O$3,IF(P76=2,$O$4,$O$5))</f>
        <v>0</v>
      </c>
    </row>
    <row r="77">
      <c r="A77" s="1" t="s">
        <v>165</v>
      </c>
      <c r="E77" s="27" t="s">
        <v>188</v>
      </c>
    </row>
    <row r="78">
      <c r="A78" s="1" t="s">
        <v>167</v>
      </c>
    </row>
    <row r="79">
      <c r="A79" s="1" t="s">
        <v>168</v>
      </c>
      <c r="E79" s="27" t="s">
        <v>189</v>
      </c>
    </row>
    <row r="80">
      <c r="A80" s="1" t="s">
        <v>159</v>
      </c>
      <c r="B80" s="1">
        <v>18</v>
      </c>
      <c r="C80" s="26" t="s">
        <v>317</v>
      </c>
      <c r="D80" t="s">
        <v>157</v>
      </c>
      <c r="E80" s="27" t="s">
        <v>318</v>
      </c>
      <c r="F80" s="28" t="s">
        <v>222</v>
      </c>
      <c r="G80" s="29">
        <v>0.83999999999999997</v>
      </c>
      <c r="H80" s="28">
        <v>0</v>
      </c>
      <c r="I80" s="30">
        <f>ROUND(G80*H80,P4)</f>
        <v>0</v>
      </c>
      <c r="L80" s="31">
        <v>0</v>
      </c>
      <c r="M80" s="24">
        <f>ROUND(G80*L80,P4)</f>
        <v>0</v>
      </c>
      <c r="N80" s="25" t="s">
        <v>187</v>
      </c>
      <c r="O80" s="32">
        <f>M80*AA80</f>
        <v>0</v>
      </c>
      <c r="P80" s="1">
        <v>3</v>
      </c>
      <c r="AA80" s="1">
        <f>IF(P80=1,$O$3,IF(P80=2,$O$4,$O$5))</f>
        <v>0</v>
      </c>
    </row>
    <row r="81">
      <c r="A81" s="1" t="s">
        <v>165</v>
      </c>
      <c r="E81" s="27" t="s">
        <v>188</v>
      </c>
    </row>
    <row r="82">
      <c r="A82" s="1" t="s">
        <v>167</v>
      </c>
    </row>
    <row r="83">
      <c r="A83" s="1" t="s">
        <v>168</v>
      </c>
      <c r="E83" s="27" t="s">
        <v>189</v>
      </c>
    </row>
    <row r="84">
      <c r="A84" s="1" t="s">
        <v>159</v>
      </c>
      <c r="B84" s="1">
        <v>19</v>
      </c>
      <c r="C84" s="26" t="s">
        <v>223</v>
      </c>
      <c r="D84" t="s">
        <v>157</v>
      </c>
      <c r="E84" s="27" t="s">
        <v>224</v>
      </c>
      <c r="F84" s="28" t="s">
        <v>222</v>
      </c>
      <c r="G84" s="29">
        <v>2.9649999999999999</v>
      </c>
      <c r="H84" s="28">
        <v>0</v>
      </c>
      <c r="I84" s="30">
        <f>ROUND(G84*H84,P4)</f>
        <v>0</v>
      </c>
      <c r="L84" s="31">
        <v>0</v>
      </c>
      <c r="M84" s="24">
        <f>ROUND(G84*L84,P4)</f>
        <v>0</v>
      </c>
      <c r="N84" s="25" t="s">
        <v>187</v>
      </c>
      <c r="O84" s="32">
        <f>M84*AA84</f>
        <v>0</v>
      </c>
      <c r="P84" s="1">
        <v>3</v>
      </c>
      <c r="AA84" s="1">
        <f>IF(P84=1,$O$3,IF(P84=2,$O$4,$O$5))</f>
        <v>0</v>
      </c>
    </row>
    <row r="85">
      <c r="A85" s="1" t="s">
        <v>165</v>
      </c>
      <c r="E85" s="27" t="s">
        <v>188</v>
      </c>
    </row>
    <row r="86">
      <c r="A86" s="1" t="s">
        <v>167</v>
      </c>
    </row>
    <row r="87">
      <c r="A87" s="1" t="s">
        <v>168</v>
      </c>
      <c r="E87" s="27" t="s">
        <v>189</v>
      </c>
    </row>
    <row r="88">
      <c r="A88" s="1" t="s">
        <v>159</v>
      </c>
      <c r="B88" s="1">
        <v>20</v>
      </c>
      <c r="C88" s="26" t="s">
        <v>225</v>
      </c>
      <c r="D88" t="s">
        <v>157</v>
      </c>
      <c r="E88" s="27" t="s">
        <v>226</v>
      </c>
      <c r="F88" s="28" t="s">
        <v>222</v>
      </c>
      <c r="G88" s="29">
        <v>10.949999999999999</v>
      </c>
      <c r="H88" s="28">
        <v>0</v>
      </c>
      <c r="I88" s="30">
        <f>ROUND(G88*H88,P4)</f>
        <v>0</v>
      </c>
      <c r="L88" s="31">
        <v>0</v>
      </c>
      <c r="M88" s="24">
        <f>ROUND(G88*L88,P4)</f>
        <v>0</v>
      </c>
      <c r="N88" s="25" t="s">
        <v>187</v>
      </c>
      <c r="O88" s="32">
        <f>M88*AA88</f>
        <v>0</v>
      </c>
      <c r="P88" s="1">
        <v>3</v>
      </c>
      <c r="AA88" s="1">
        <f>IF(P88=1,$O$3,IF(P88=2,$O$4,$O$5))</f>
        <v>0</v>
      </c>
    </row>
    <row r="89">
      <c r="A89" s="1" t="s">
        <v>165</v>
      </c>
      <c r="E89" s="27" t="s">
        <v>188</v>
      </c>
    </row>
    <row r="90">
      <c r="A90" s="1" t="s">
        <v>167</v>
      </c>
    </row>
    <row r="91">
      <c r="A91" s="1" t="s">
        <v>168</v>
      </c>
      <c r="E91" s="27" t="s">
        <v>189</v>
      </c>
    </row>
    <row r="92">
      <c r="A92" s="1" t="s">
        <v>159</v>
      </c>
      <c r="B92" s="1">
        <v>21</v>
      </c>
      <c r="C92" s="26" t="s">
        <v>227</v>
      </c>
      <c r="D92" t="s">
        <v>157</v>
      </c>
      <c r="E92" s="27" t="s">
        <v>228</v>
      </c>
      <c r="F92" s="28" t="s">
        <v>222</v>
      </c>
      <c r="G92" s="29">
        <v>0.85499999999999998</v>
      </c>
      <c r="H92" s="28">
        <v>0</v>
      </c>
      <c r="I92" s="30">
        <f>ROUND(G92*H92,P4)</f>
        <v>0</v>
      </c>
      <c r="L92" s="31">
        <v>0</v>
      </c>
      <c r="M92" s="24">
        <f>ROUND(G92*L92,P4)</f>
        <v>0</v>
      </c>
      <c r="N92" s="25" t="s">
        <v>187</v>
      </c>
      <c r="O92" s="32">
        <f>M92*AA92</f>
        <v>0</v>
      </c>
      <c r="P92" s="1">
        <v>3</v>
      </c>
      <c r="AA92" s="1">
        <f>IF(P92=1,$O$3,IF(P92=2,$O$4,$O$5))</f>
        <v>0</v>
      </c>
    </row>
    <row r="93">
      <c r="A93" s="1" t="s">
        <v>165</v>
      </c>
      <c r="E93" s="27" t="s">
        <v>188</v>
      </c>
    </row>
    <row r="94">
      <c r="A94" s="1" t="s">
        <v>167</v>
      </c>
    </row>
    <row r="95">
      <c r="A95" s="1" t="s">
        <v>168</v>
      </c>
      <c r="E95" s="27" t="s">
        <v>189</v>
      </c>
    </row>
    <row r="96">
      <c r="A96" s="1" t="s">
        <v>159</v>
      </c>
      <c r="B96" s="1">
        <v>25</v>
      </c>
      <c r="C96" s="26" t="s">
        <v>229</v>
      </c>
      <c r="D96" t="s">
        <v>157</v>
      </c>
      <c r="E96" s="27" t="s">
        <v>230</v>
      </c>
      <c r="F96" s="28" t="s">
        <v>222</v>
      </c>
      <c r="G96" s="29">
        <v>3.7149999999999999</v>
      </c>
      <c r="H96" s="28">
        <v>0</v>
      </c>
      <c r="I96" s="30">
        <f>ROUND(G96*H96,P4)</f>
        <v>0</v>
      </c>
      <c r="L96" s="31">
        <v>0</v>
      </c>
      <c r="M96" s="24">
        <f>ROUND(G96*L96,P4)</f>
        <v>0</v>
      </c>
      <c r="N96" s="25" t="s">
        <v>187</v>
      </c>
      <c r="O96" s="32">
        <f>M96*AA96</f>
        <v>0</v>
      </c>
      <c r="P96" s="1">
        <v>3</v>
      </c>
      <c r="AA96" s="1">
        <f>IF(P96=1,$O$3,IF(P96=2,$O$4,$O$5))</f>
        <v>0</v>
      </c>
    </row>
    <row r="97">
      <c r="A97" s="1" t="s">
        <v>165</v>
      </c>
      <c r="E97" s="27" t="s">
        <v>188</v>
      </c>
    </row>
    <row r="98">
      <c r="A98" s="1" t="s">
        <v>167</v>
      </c>
    </row>
    <row r="99">
      <c r="A99" s="1" t="s">
        <v>168</v>
      </c>
      <c r="E99" s="27" t="s">
        <v>189</v>
      </c>
    </row>
    <row r="100">
      <c r="A100" s="1" t="s">
        <v>159</v>
      </c>
      <c r="B100" s="1">
        <v>22</v>
      </c>
      <c r="C100" s="26" t="s">
        <v>319</v>
      </c>
      <c r="D100" t="s">
        <v>157</v>
      </c>
      <c r="E100" s="27" t="s">
        <v>320</v>
      </c>
      <c r="F100" s="28" t="s">
        <v>222</v>
      </c>
      <c r="G100" s="29">
        <v>0.83999999999999997</v>
      </c>
      <c r="H100" s="28">
        <v>0</v>
      </c>
      <c r="I100" s="30">
        <f>ROUND(G100*H100,P4)</f>
        <v>0</v>
      </c>
      <c r="L100" s="31">
        <v>0</v>
      </c>
      <c r="M100" s="24">
        <f>ROUND(G100*L100,P4)</f>
        <v>0</v>
      </c>
      <c r="N100" s="25" t="s">
        <v>187</v>
      </c>
      <c r="O100" s="32">
        <f>M100*AA100</f>
        <v>0</v>
      </c>
      <c r="P100" s="1">
        <v>3</v>
      </c>
      <c r="AA100" s="1">
        <f>IF(P100=1,$O$3,IF(P100=2,$O$4,$O$5))</f>
        <v>0</v>
      </c>
    </row>
    <row r="101">
      <c r="A101" s="1" t="s">
        <v>165</v>
      </c>
      <c r="E101" s="27" t="s">
        <v>188</v>
      </c>
    </row>
    <row r="102">
      <c r="A102" s="1" t="s">
        <v>167</v>
      </c>
    </row>
    <row r="103">
      <c r="A103" s="1" t="s">
        <v>168</v>
      </c>
      <c r="E103" s="27" t="s">
        <v>189</v>
      </c>
    </row>
    <row r="104">
      <c r="A104" s="1" t="s">
        <v>159</v>
      </c>
      <c r="B104" s="1">
        <v>26</v>
      </c>
      <c r="C104" s="26" t="s">
        <v>231</v>
      </c>
      <c r="D104" t="s">
        <v>157</v>
      </c>
      <c r="E104" s="27" t="s">
        <v>232</v>
      </c>
      <c r="F104" s="28" t="s">
        <v>222</v>
      </c>
      <c r="G104" s="29">
        <v>10.949999999999999</v>
      </c>
      <c r="H104" s="28">
        <v>0</v>
      </c>
      <c r="I104" s="30">
        <f>ROUND(G104*H104,P4)</f>
        <v>0</v>
      </c>
      <c r="L104" s="31">
        <v>0</v>
      </c>
      <c r="M104" s="24">
        <f>ROUND(G104*L104,P4)</f>
        <v>0</v>
      </c>
      <c r="N104" s="25" t="s">
        <v>187</v>
      </c>
      <c r="O104" s="32">
        <f>M104*AA104</f>
        <v>0</v>
      </c>
      <c r="P104" s="1">
        <v>3</v>
      </c>
      <c r="AA104" s="1">
        <f>IF(P104=1,$O$3,IF(P104=2,$O$4,$O$5))</f>
        <v>0</v>
      </c>
    </row>
    <row r="105">
      <c r="A105" s="1" t="s">
        <v>165</v>
      </c>
      <c r="E105" s="27" t="s">
        <v>188</v>
      </c>
    </row>
    <row r="106">
      <c r="A106" s="1" t="s">
        <v>167</v>
      </c>
    </row>
    <row r="107">
      <c r="A107" s="1" t="s">
        <v>168</v>
      </c>
      <c r="E107" s="27" t="s">
        <v>189</v>
      </c>
    </row>
    <row r="108">
      <c r="A108" s="1" t="s">
        <v>159</v>
      </c>
      <c r="B108" s="1">
        <v>23</v>
      </c>
      <c r="C108" s="26" t="s">
        <v>233</v>
      </c>
      <c r="D108" t="s">
        <v>157</v>
      </c>
      <c r="E108" s="27" t="s">
        <v>234</v>
      </c>
      <c r="F108" s="28" t="s">
        <v>222</v>
      </c>
      <c r="G108" s="29">
        <v>2.9649999999999999</v>
      </c>
      <c r="H108" s="28">
        <v>0</v>
      </c>
      <c r="I108" s="30">
        <f>ROUND(G108*H108,P4)</f>
        <v>0</v>
      </c>
      <c r="L108" s="31">
        <v>0</v>
      </c>
      <c r="M108" s="24">
        <f>ROUND(G108*L108,P4)</f>
        <v>0</v>
      </c>
      <c r="N108" s="25" t="s">
        <v>187</v>
      </c>
      <c r="O108" s="32">
        <f>M108*AA108</f>
        <v>0</v>
      </c>
      <c r="P108" s="1">
        <v>3</v>
      </c>
      <c r="AA108" s="1">
        <f>IF(P108=1,$O$3,IF(P108=2,$O$4,$O$5))</f>
        <v>0</v>
      </c>
    </row>
    <row r="109">
      <c r="A109" s="1" t="s">
        <v>165</v>
      </c>
      <c r="E109" s="27" t="s">
        <v>188</v>
      </c>
    </row>
    <row r="110">
      <c r="A110" s="1" t="s">
        <v>167</v>
      </c>
    </row>
    <row r="111">
      <c r="A111" s="1" t="s">
        <v>168</v>
      </c>
      <c r="E111" s="27" t="s">
        <v>189</v>
      </c>
    </row>
    <row r="112">
      <c r="A112" s="1" t="s">
        <v>159</v>
      </c>
      <c r="B112" s="1">
        <v>24</v>
      </c>
      <c r="C112" s="26" t="s">
        <v>235</v>
      </c>
      <c r="D112" t="s">
        <v>157</v>
      </c>
      <c r="E112" s="27" t="s">
        <v>236</v>
      </c>
      <c r="F112" s="28" t="s">
        <v>222</v>
      </c>
      <c r="G112" s="29">
        <v>10.949999999999999</v>
      </c>
      <c r="H112" s="28">
        <v>0</v>
      </c>
      <c r="I112" s="30">
        <f>ROUND(G112*H112,P4)</f>
        <v>0</v>
      </c>
      <c r="L112" s="31">
        <v>0</v>
      </c>
      <c r="M112" s="24">
        <f>ROUND(G112*L112,P4)</f>
        <v>0</v>
      </c>
      <c r="N112" s="25" t="s">
        <v>187</v>
      </c>
      <c r="O112" s="32">
        <f>M112*AA112</f>
        <v>0</v>
      </c>
      <c r="P112" s="1">
        <v>3</v>
      </c>
      <c r="AA112" s="1">
        <f>IF(P112=1,$O$3,IF(P112=2,$O$4,$O$5))</f>
        <v>0</v>
      </c>
    </row>
    <row r="113">
      <c r="A113" s="1" t="s">
        <v>165</v>
      </c>
      <c r="E113" s="27" t="s">
        <v>188</v>
      </c>
    </row>
    <row r="114">
      <c r="A114" s="1" t="s">
        <v>167</v>
      </c>
    </row>
    <row r="115">
      <c r="A115" s="1" t="s">
        <v>168</v>
      </c>
      <c r="E115" s="27" t="s">
        <v>189</v>
      </c>
    </row>
    <row r="116" ht="25.5">
      <c r="A116" s="1" t="s">
        <v>159</v>
      </c>
      <c r="B116" s="1">
        <v>27</v>
      </c>
      <c r="C116" s="26" t="s">
        <v>321</v>
      </c>
      <c r="D116" t="s">
        <v>157</v>
      </c>
      <c r="E116" s="27" t="s">
        <v>322</v>
      </c>
      <c r="F116" s="28" t="s">
        <v>196</v>
      </c>
      <c r="G116" s="29">
        <v>1</v>
      </c>
      <c r="H116" s="28">
        <v>0</v>
      </c>
      <c r="I116" s="30">
        <f>ROUND(G116*H116,P4)</f>
        <v>0</v>
      </c>
      <c r="L116" s="31">
        <v>0</v>
      </c>
      <c r="M116" s="24">
        <f>ROUND(G116*L116,P4)</f>
        <v>0</v>
      </c>
      <c r="N116" s="25" t="s">
        <v>187</v>
      </c>
      <c r="O116" s="32">
        <f>M116*AA116</f>
        <v>0</v>
      </c>
      <c r="P116" s="1">
        <v>3</v>
      </c>
      <c r="AA116" s="1">
        <f>IF(P116=1,$O$3,IF(P116=2,$O$4,$O$5))</f>
        <v>0</v>
      </c>
    </row>
    <row r="117">
      <c r="A117" s="1" t="s">
        <v>165</v>
      </c>
      <c r="E117" s="27" t="s">
        <v>188</v>
      </c>
    </row>
    <row r="118">
      <c r="A118" s="1" t="s">
        <v>167</v>
      </c>
    </row>
    <row r="119">
      <c r="A119" s="1" t="s">
        <v>168</v>
      </c>
      <c r="E119" s="27" t="s">
        <v>189</v>
      </c>
    </row>
    <row r="120">
      <c r="A120" s="1" t="s">
        <v>159</v>
      </c>
      <c r="B120" s="1">
        <v>28</v>
      </c>
      <c r="C120" s="26" t="s">
        <v>237</v>
      </c>
      <c r="D120" t="s">
        <v>157</v>
      </c>
      <c r="E120" s="27" t="s">
        <v>238</v>
      </c>
      <c r="F120" s="28" t="s">
        <v>199</v>
      </c>
      <c r="G120" s="29">
        <v>5</v>
      </c>
      <c r="H120" s="28">
        <v>0</v>
      </c>
      <c r="I120" s="30">
        <f>ROUND(G120*H120,P4)</f>
        <v>0</v>
      </c>
      <c r="L120" s="31">
        <v>0</v>
      </c>
      <c r="M120" s="24">
        <f>ROUND(G120*L120,P4)</f>
        <v>0</v>
      </c>
      <c r="N120" s="25" t="s">
        <v>187</v>
      </c>
      <c r="O120" s="32">
        <f>M120*AA120</f>
        <v>0</v>
      </c>
      <c r="P120" s="1">
        <v>3</v>
      </c>
      <c r="AA120" s="1">
        <f>IF(P120=1,$O$3,IF(P120=2,$O$4,$O$5))</f>
        <v>0</v>
      </c>
    </row>
    <row r="121">
      <c r="A121" s="1" t="s">
        <v>165</v>
      </c>
      <c r="E121" s="27" t="s">
        <v>188</v>
      </c>
    </row>
    <row r="122">
      <c r="A122" s="1" t="s">
        <v>167</v>
      </c>
    </row>
    <row r="123">
      <c r="A123" s="1" t="s">
        <v>168</v>
      </c>
      <c r="E123" s="27" t="s">
        <v>189</v>
      </c>
    </row>
    <row r="124">
      <c r="A124" s="1" t="s">
        <v>159</v>
      </c>
      <c r="B124" s="1">
        <v>29</v>
      </c>
      <c r="C124" s="26" t="s">
        <v>239</v>
      </c>
      <c r="D124" t="s">
        <v>157</v>
      </c>
      <c r="E124" s="27" t="s">
        <v>240</v>
      </c>
      <c r="F124" s="28" t="s">
        <v>199</v>
      </c>
      <c r="G124" s="29">
        <v>5</v>
      </c>
      <c r="H124" s="28">
        <v>0</v>
      </c>
      <c r="I124" s="30">
        <f>ROUND(G124*H124,P4)</f>
        <v>0</v>
      </c>
      <c r="L124" s="31">
        <v>0</v>
      </c>
      <c r="M124" s="24">
        <f>ROUND(G124*L124,P4)</f>
        <v>0</v>
      </c>
      <c r="N124" s="25" t="s">
        <v>187</v>
      </c>
      <c r="O124" s="32">
        <f>M124*AA124</f>
        <v>0</v>
      </c>
      <c r="P124" s="1">
        <v>3</v>
      </c>
      <c r="AA124" s="1">
        <f>IF(P124=1,$O$3,IF(P124=2,$O$4,$O$5))</f>
        <v>0</v>
      </c>
    </row>
    <row r="125">
      <c r="A125" s="1" t="s">
        <v>165</v>
      </c>
      <c r="E125" s="27" t="s">
        <v>188</v>
      </c>
    </row>
    <row r="126">
      <c r="A126" s="1" t="s">
        <v>167</v>
      </c>
    </row>
    <row r="127">
      <c r="A127" s="1" t="s">
        <v>168</v>
      </c>
      <c r="E127" s="27" t="s">
        <v>189</v>
      </c>
    </row>
    <row r="128">
      <c r="A128" s="1" t="s">
        <v>159</v>
      </c>
      <c r="B128" s="1">
        <v>30</v>
      </c>
      <c r="C128" s="26" t="s">
        <v>241</v>
      </c>
      <c r="D128" t="s">
        <v>157</v>
      </c>
      <c r="E128" s="27" t="s">
        <v>242</v>
      </c>
      <c r="F128" s="28" t="s">
        <v>199</v>
      </c>
      <c r="G128" s="29">
        <v>5</v>
      </c>
      <c r="H128" s="28">
        <v>0</v>
      </c>
      <c r="I128" s="30">
        <f>ROUND(G128*H128,P4)</f>
        <v>0</v>
      </c>
      <c r="L128" s="31">
        <v>0</v>
      </c>
      <c r="M128" s="24">
        <f>ROUND(G128*L128,P4)</f>
        <v>0</v>
      </c>
      <c r="N128" s="25" t="s">
        <v>187</v>
      </c>
      <c r="O128" s="32">
        <f>M128*AA128</f>
        <v>0</v>
      </c>
      <c r="P128" s="1">
        <v>3</v>
      </c>
      <c r="AA128" s="1">
        <f>IF(P128=1,$O$3,IF(P128=2,$O$4,$O$5))</f>
        <v>0</v>
      </c>
    </row>
    <row r="129">
      <c r="A129" s="1" t="s">
        <v>165</v>
      </c>
      <c r="E129" s="27" t="s">
        <v>188</v>
      </c>
    </row>
    <row r="130">
      <c r="A130" s="1" t="s">
        <v>167</v>
      </c>
    </row>
    <row r="131">
      <c r="A131" s="1" t="s">
        <v>168</v>
      </c>
      <c r="E131" s="27" t="s">
        <v>189</v>
      </c>
    </row>
    <row r="132" ht="25.5">
      <c r="A132" s="1" t="s">
        <v>159</v>
      </c>
      <c r="B132" s="1">
        <v>31</v>
      </c>
      <c r="C132" s="26" t="s">
        <v>323</v>
      </c>
      <c r="D132" t="s">
        <v>157</v>
      </c>
      <c r="E132" s="27" t="s">
        <v>324</v>
      </c>
      <c r="F132" s="28" t="s">
        <v>325</v>
      </c>
      <c r="G132" s="29">
        <v>0.26100000000000001</v>
      </c>
      <c r="H132" s="28">
        <v>0</v>
      </c>
      <c r="I132" s="30">
        <f>ROUND(G132*H132,P4)</f>
        <v>0</v>
      </c>
      <c r="L132" s="31">
        <v>0</v>
      </c>
      <c r="M132" s="24">
        <f>ROUND(G132*L132,P4)</f>
        <v>0</v>
      </c>
      <c r="N132" s="25" t="s">
        <v>187</v>
      </c>
      <c r="O132" s="32">
        <f>M132*AA132</f>
        <v>0</v>
      </c>
      <c r="P132" s="1">
        <v>3</v>
      </c>
      <c r="AA132" s="1">
        <f>IF(P132=1,$O$3,IF(P132=2,$O$4,$O$5))</f>
        <v>0</v>
      </c>
    </row>
    <row r="133">
      <c r="A133" s="1" t="s">
        <v>165</v>
      </c>
      <c r="E133" s="27" t="s">
        <v>188</v>
      </c>
    </row>
    <row r="134">
      <c r="A134" s="1" t="s">
        <v>167</v>
      </c>
    </row>
    <row r="135">
      <c r="A135" s="1" t="s">
        <v>168</v>
      </c>
      <c r="E135" s="27" t="s">
        <v>189</v>
      </c>
    </row>
    <row r="136">
      <c r="A136" s="1" t="s">
        <v>159</v>
      </c>
      <c r="B136" s="1">
        <v>32</v>
      </c>
      <c r="C136" s="26" t="s">
        <v>326</v>
      </c>
      <c r="D136" t="s">
        <v>157</v>
      </c>
      <c r="E136" s="27" t="s">
        <v>327</v>
      </c>
      <c r="F136" s="28" t="s">
        <v>196</v>
      </c>
      <c r="G136" s="29">
        <v>1</v>
      </c>
      <c r="H136" s="28">
        <v>0</v>
      </c>
      <c r="I136" s="30">
        <f>ROUND(G136*H136,P4)</f>
        <v>0</v>
      </c>
      <c r="L136" s="31">
        <v>0</v>
      </c>
      <c r="M136" s="24">
        <f>ROUND(G136*L136,P4)</f>
        <v>0</v>
      </c>
      <c r="N136" s="25" t="s">
        <v>187</v>
      </c>
      <c r="O136" s="32">
        <f>M136*AA136</f>
        <v>0</v>
      </c>
      <c r="P136" s="1">
        <v>3</v>
      </c>
      <c r="AA136" s="1">
        <f>IF(P136=1,$O$3,IF(P136=2,$O$4,$O$5))</f>
        <v>0</v>
      </c>
    </row>
    <row r="137">
      <c r="A137" s="1" t="s">
        <v>165</v>
      </c>
      <c r="E137" s="27" t="s">
        <v>188</v>
      </c>
    </row>
    <row r="138">
      <c r="A138" s="1" t="s">
        <v>167</v>
      </c>
    </row>
    <row r="139">
      <c r="A139" s="1" t="s">
        <v>168</v>
      </c>
      <c r="E139" s="27" t="s">
        <v>189</v>
      </c>
    </row>
    <row r="140">
      <c r="A140" s="1" t="s">
        <v>159</v>
      </c>
      <c r="B140" s="1">
        <v>33</v>
      </c>
      <c r="C140" s="26" t="s">
        <v>328</v>
      </c>
      <c r="D140" t="s">
        <v>157</v>
      </c>
      <c r="E140" s="27" t="s">
        <v>329</v>
      </c>
      <c r="F140" s="28" t="s">
        <v>196</v>
      </c>
      <c r="G140" s="29">
        <v>1</v>
      </c>
      <c r="H140" s="28">
        <v>0</v>
      </c>
      <c r="I140" s="30">
        <f>ROUND(G140*H140,P4)</f>
        <v>0</v>
      </c>
      <c r="L140" s="31">
        <v>0</v>
      </c>
      <c r="M140" s="24">
        <f>ROUND(G140*L140,P4)</f>
        <v>0</v>
      </c>
      <c r="N140" s="25" t="s">
        <v>187</v>
      </c>
      <c r="O140" s="32">
        <f>M140*AA140</f>
        <v>0</v>
      </c>
      <c r="P140" s="1">
        <v>3</v>
      </c>
      <c r="AA140" s="1">
        <f>IF(P140=1,$O$3,IF(P140=2,$O$4,$O$5))</f>
        <v>0</v>
      </c>
    </row>
    <row r="141">
      <c r="A141" s="1" t="s">
        <v>165</v>
      </c>
      <c r="E141" s="27" t="s">
        <v>188</v>
      </c>
    </row>
    <row r="142">
      <c r="A142" s="1" t="s">
        <v>167</v>
      </c>
    </row>
    <row r="143">
      <c r="A143" s="1" t="s">
        <v>168</v>
      </c>
      <c r="E143" s="27" t="s">
        <v>189</v>
      </c>
    </row>
    <row r="144">
      <c r="A144" s="1" t="s">
        <v>159</v>
      </c>
      <c r="B144" s="1">
        <v>34</v>
      </c>
      <c r="C144" s="26" t="s">
        <v>259</v>
      </c>
      <c r="D144" t="s">
        <v>157</v>
      </c>
      <c r="E144" s="27" t="s">
        <v>260</v>
      </c>
      <c r="F144" s="28" t="s">
        <v>261</v>
      </c>
      <c r="G144" s="29">
        <v>8</v>
      </c>
      <c r="H144" s="28">
        <v>0</v>
      </c>
      <c r="I144" s="30">
        <f>ROUND(G144*H144,P4)</f>
        <v>0</v>
      </c>
      <c r="L144" s="31">
        <v>0</v>
      </c>
      <c r="M144" s="24">
        <f>ROUND(G144*L144,P4)</f>
        <v>0</v>
      </c>
      <c r="N144" s="25" t="s">
        <v>187</v>
      </c>
      <c r="O144" s="32">
        <f>M144*AA144</f>
        <v>0</v>
      </c>
      <c r="P144" s="1">
        <v>3</v>
      </c>
      <c r="AA144" s="1">
        <f>IF(P144=1,$O$3,IF(P144=2,$O$4,$O$5))</f>
        <v>0</v>
      </c>
    </row>
    <row r="145">
      <c r="A145" s="1" t="s">
        <v>165</v>
      </c>
      <c r="E145" s="27" t="s">
        <v>188</v>
      </c>
    </row>
    <row r="146">
      <c r="A146" s="1" t="s">
        <v>167</v>
      </c>
    </row>
    <row r="147">
      <c r="A147" s="1" t="s">
        <v>168</v>
      </c>
      <c r="E147" s="27" t="s">
        <v>189</v>
      </c>
    </row>
    <row r="148" ht="25.5">
      <c r="A148" s="1" t="s">
        <v>159</v>
      </c>
      <c r="B148" s="1">
        <v>35</v>
      </c>
      <c r="C148" s="26" t="s">
        <v>330</v>
      </c>
      <c r="D148" t="s">
        <v>157</v>
      </c>
      <c r="E148" s="27" t="s">
        <v>331</v>
      </c>
      <c r="F148" s="28" t="s">
        <v>196</v>
      </c>
      <c r="G148" s="29">
        <v>1</v>
      </c>
      <c r="H148" s="28">
        <v>0</v>
      </c>
      <c r="I148" s="30">
        <f>ROUND(G148*H148,P4)</f>
        <v>0</v>
      </c>
      <c r="L148" s="31">
        <v>0</v>
      </c>
      <c r="M148" s="24">
        <f>ROUND(G148*L148,P4)</f>
        <v>0</v>
      </c>
      <c r="N148" s="25" t="s">
        <v>187</v>
      </c>
      <c r="O148" s="32">
        <f>M148*AA148</f>
        <v>0</v>
      </c>
      <c r="P148" s="1">
        <v>3</v>
      </c>
      <c r="AA148" s="1">
        <f>IF(P148=1,$O$3,IF(P148=2,$O$4,$O$5))</f>
        <v>0</v>
      </c>
    </row>
    <row r="149">
      <c r="A149" s="1" t="s">
        <v>165</v>
      </c>
      <c r="E149" s="27" t="s">
        <v>188</v>
      </c>
    </row>
    <row r="150">
      <c r="A150" s="1" t="s">
        <v>167</v>
      </c>
    </row>
    <row r="151">
      <c r="A151" s="1" t="s">
        <v>168</v>
      </c>
      <c r="E151" s="27" t="s">
        <v>189</v>
      </c>
    </row>
    <row r="152">
      <c r="A152" s="1" t="s">
        <v>159</v>
      </c>
      <c r="B152" s="1">
        <v>36</v>
      </c>
      <c r="C152" s="26" t="s">
        <v>268</v>
      </c>
      <c r="D152" t="s">
        <v>157</v>
      </c>
      <c r="E152" s="27" t="s">
        <v>269</v>
      </c>
      <c r="F152" s="28" t="s">
        <v>261</v>
      </c>
      <c r="G152" s="29">
        <v>8</v>
      </c>
      <c r="H152" s="28">
        <v>0</v>
      </c>
      <c r="I152" s="30">
        <f>ROUND(G152*H152,P4)</f>
        <v>0</v>
      </c>
      <c r="L152" s="31">
        <v>0</v>
      </c>
      <c r="M152" s="24">
        <f>ROUND(G152*L152,P4)</f>
        <v>0</v>
      </c>
      <c r="N152" s="25" t="s">
        <v>187</v>
      </c>
      <c r="O152" s="32">
        <f>M152*AA152</f>
        <v>0</v>
      </c>
      <c r="P152" s="1">
        <v>3</v>
      </c>
      <c r="AA152" s="1">
        <f>IF(P152=1,$O$3,IF(P152=2,$O$4,$O$5))</f>
        <v>0</v>
      </c>
    </row>
    <row r="153">
      <c r="A153" s="1" t="s">
        <v>165</v>
      </c>
      <c r="E153" s="27" t="s">
        <v>188</v>
      </c>
    </row>
    <row r="154">
      <c r="A154" s="1" t="s">
        <v>167</v>
      </c>
    </row>
    <row r="155">
      <c r="A155" s="1" t="s">
        <v>168</v>
      </c>
      <c r="E155" s="27" t="s">
        <v>189</v>
      </c>
    </row>
    <row r="156">
      <c r="A156" s="1" t="s">
        <v>156</v>
      </c>
      <c r="C156" s="22" t="s">
        <v>332</v>
      </c>
      <c r="E156" s="23" t="s">
        <v>333</v>
      </c>
      <c r="L156" s="24">
        <f>SUMIFS(L157:L164,A157:A164,"P")</f>
        <v>0</v>
      </c>
      <c r="M156" s="24">
        <f>SUMIFS(M157:M164,A157:A164,"P")</f>
        <v>0</v>
      </c>
      <c r="N156" s="25"/>
    </row>
    <row r="157">
      <c r="A157" s="1" t="s">
        <v>159</v>
      </c>
      <c r="B157" s="1">
        <v>37</v>
      </c>
      <c r="C157" s="26" t="s">
        <v>334</v>
      </c>
      <c r="D157" t="s">
        <v>157</v>
      </c>
      <c r="E157" s="27" t="s">
        <v>335</v>
      </c>
      <c r="F157" s="28" t="s">
        <v>336</v>
      </c>
      <c r="G157" s="29">
        <v>190</v>
      </c>
      <c r="H157" s="28">
        <v>0</v>
      </c>
      <c r="I157" s="30">
        <f>ROUND(G157*H157,P4)</f>
        <v>0</v>
      </c>
      <c r="L157" s="31">
        <v>0</v>
      </c>
      <c r="M157" s="24">
        <f>ROUND(G157*L157,P4)</f>
        <v>0</v>
      </c>
      <c r="N157" s="25" t="s">
        <v>187</v>
      </c>
      <c r="O157" s="32">
        <f>M157*AA157</f>
        <v>0</v>
      </c>
      <c r="P157" s="1">
        <v>3</v>
      </c>
      <c r="AA157" s="1">
        <f>IF(P157=1,$O$3,IF(P157=2,$O$4,$O$5))</f>
        <v>0</v>
      </c>
    </row>
    <row r="158">
      <c r="A158" s="1" t="s">
        <v>165</v>
      </c>
      <c r="E158" s="27" t="s">
        <v>188</v>
      </c>
    </row>
    <row r="159">
      <c r="A159" s="1" t="s">
        <v>167</v>
      </c>
    </row>
    <row r="160">
      <c r="A160" s="1" t="s">
        <v>168</v>
      </c>
      <c r="E160" s="27" t="s">
        <v>189</v>
      </c>
    </row>
    <row r="161" ht="25.5">
      <c r="A161" s="1" t="s">
        <v>159</v>
      </c>
      <c r="B161" s="1">
        <v>38</v>
      </c>
      <c r="C161" s="26" t="s">
        <v>337</v>
      </c>
      <c r="D161" t="s">
        <v>157</v>
      </c>
      <c r="E161" s="27" t="s">
        <v>338</v>
      </c>
      <c r="F161" s="28" t="s">
        <v>336</v>
      </c>
      <c r="G161" s="29">
        <v>190</v>
      </c>
      <c r="H161" s="28">
        <v>0</v>
      </c>
      <c r="I161" s="30">
        <f>ROUND(G161*H161,P4)</f>
        <v>0</v>
      </c>
      <c r="L161" s="31">
        <v>0</v>
      </c>
      <c r="M161" s="24">
        <f>ROUND(G161*L161,P4)</f>
        <v>0</v>
      </c>
      <c r="N161" s="25" t="s">
        <v>187</v>
      </c>
      <c r="O161" s="32">
        <f>M161*AA161</f>
        <v>0</v>
      </c>
      <c r="P161" s="1">
        <v>3</v>
      </c>
      <c r="AA161" s="1">
        <f>IF(P161=1,$O$3,IF(P161=2,$O$4,$O$5))</f>
        <v>0</v>
      </c>
    </row>
    <row r="162">
      <c r="A162" s="1" t="s">
        <v>165</v>
      </c>
      <c r="E162" s="27" t="s">
        <v>188</v>
      </c>
    </row>
    <row r="163">
      <c r="A163" s="1" t="s">
        <v>167</v>
      </c>
    </row>
    <row r="164">
      <c r="A164" s="1" t="s">
        <v>168</v>
      </c>
      <c r="E164" s="27" t="s">
        <v>189</v>
      </c>
    </row>
  </sheetData>
  <sheetProtection sheet="1" objects="1" scenarios="1" spinCount="100000" saltValue="AfYqfMxrAylLE5qF21gLwgJiEvzIEGFPb4e25gu/KlkxKFIxTr1r72wjAU3ItRX7S66RrgEdaZaWwEacYoyMBA==" hashValue="47hcM2Wzrn67zmDRLcbwZtWQPE+1FJ2x5RMOszOyAZFHlK8zGsv1MHkztN7KaKFT7HClGQvr92G2tQT/PjegW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108</v>
      </c>
      <c r="M3" s="20">
        <f>Rekapitulace!C58</f>
        <v>0</v>
      </c>
      <c r="N3" s="6" t="s">
        <v>3</v>
      </c>
      <c r="O3">
        <v>0</v>
      </c>
      <c r="P3">
        <v>2</v>
      </c>
    </row>
    <row r="4" ht="34.01575" customHeight="1">
      <c r="A4" s="16" t="s">
        <v>137</v>
      </c>
      <c r="B4" s="17" t="s">
        <v>138</v>
      </c>
      <c r="C4" s="18" t="s">
        <v>108</v>
      </c>
      <c r="D4" s="1"/>
      <c r="E4" s="17" t="s">
        <v>109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COUNTIFS(L8:L47,"=0",A8:A47,"P")+COUNTIFS(L8:L47,"",A8:A47,"P")+SUM(Q8:Q47)</f>
        <v>0</v>
      </c>
    </row>
    <row r="8">
      <c r="A8" s="1" t="s">
        <v>154</v>
      </c>
      <c r="C8" s="22" t="s">
        <v>3144</v>
      </c>
      <c r="E8" s="23" t="s">
        <v>115</v>
      </c>
      <c r="L8" s="24">
        <f>L9+L34</f>
        <v>0</v>
      </c>
      <c r="M8" s="24">
        <f>M9+M34</f>
        <v>0</v>
      </c>
      <c r="N8" s="25"/>
    </row>
    <row r="9">
      <c r="A9" s="1" t="s">
        <v>156</v>
      </c>
      <c r="C9" s="22" t="s">
        <v>182</v>
      </c>
      <c r="E9" s="23" t="s">
        <v>3125</v>
      </c>
      <c r="L9" s="24">
        <f>SUMIFS(L10:L33,A10:A33,"P")</f>
        <v>0</v>
      </c>
      <c r="M9" s="24">
        <f>SUMIFS(M10:M33,A10:A33,"P")</f>
        <v>0</v>
      </c>
      <c r="N9" s="25"/>
    </row>
    <row r="10">
      <c r="A10" s="1" t="s">
        <v>159</v>
      </c>
      <c r="B10" s="1">
        <v>1</v>
      </c>
      <c r="C10" s="26" t="s">
        <v>2976</v>
      </c>
      <c r="D10" t="s">
        <v>157</v>
      </c>
      <c r="E10" s="27" t="s">
        <v>3126</v>
      </c>
      <c r="F10" s="28" t="s">
        <v>196</v>
      </c>
      <c r="G10" s="29">
        <v>36</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ht="114.75">
      <c r="A13" s="1" t="s">
        <v>168</v>
      </c>
      <c r="E13" s="27" t="s">
        <v>2546</v>
      </c>
    </row>
    <row r="14">
      <c r="A14" s="1" t="s">
        <v>159</v>
      </c>
      <c r="B14" s="1">
        <v>2</v>
      </c>
      <c r="C14" s="26" t="s">
        <v>3127</v>
      </c>
      <c r="D14" t="s">
        <v>157</v>
      </c>
      <c r="E14" s="27" t="s">
        <v>3128</v>
      </c>
      <c r="F14" s="28" t="s">
        <v>196</v>
      </c>
      <c r="G14" s="29">
        <v>4</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ht="114.75">
      <c r="A17" s="1" t="s">
        <v>168</v>
      </c>
      <c r="E17" s="27" t="s">
        <v>2546</v>
      </c>
    </row>
    <row r="18">
      <c r="A18" s="1" t="s">
        <v>159</v>
      </c>
      <c r="B18" s="1">
        <v>5</v>
      </c>
      <c r="C18" s="26" t="s">
        <v>3129</v>
      </c>
      <c r="D18" t="s">
        <v>157</v>
      </c>
      <c r="E18" s="27" t="s">
        <v>3130</v>
      </c>
      <c r="F18" s="28" t="s">
        <v>196</v>
      </c>
      <c r="G18" s="29">
        <v>10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ht="114.75">
      <c r="A21" s="1" t="s">
        <v>168</v>
      </c>
      <c r="E21" s="27" t="s">
        <v>2546</v>
      </c>
    </row>
    <row r="22">
      <c r="A22" s="1" t="s">
        <v>159</v>
      </c>
      <c r="B22" s="1">
        <v>6</v>
      </c>
      <c r="C22" s="26" t="s">
        <v>3131</v>
      </c>
      <c r="D22" t="s">
        <v>157</v>
      </c>
      <c r="E22" s="27" t="s">
        <v>3132</v>
      </c>
      <c r="F22" s="28" t="s">
        <v>196</v>
      </c>
      <c r="G22" s="29">
        <v>14</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ht="76.5">
      <c r="A25" s="1" t="s">
        <v>168</v>
      </c>
      <c r="E25" s="27" t="s">
        <v>3133</v>
      </c>
    </row>
    <row r="26">
      <c r="A26" s="1" t="s">
        <v>159</v>
      </c>
      <c r="B26" s="1">
        <v>3</v>
      </c>
      <c r="C26" s="26" t="s">
        <v>3134</v>
      </c>
      <c r="D26" t="s">
        <v>157</v>
      </c>
      <c r="E26" s="27" t="s">
        <v>3135</v>
      </c>
      <c r="F26" s="28" t="s">
        <v>196</v>
      </c>
      <c r="G26" s="29">
        <v>5</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159</v>
      </c>
      <c r="B30" s="1">
        <v>4</v>
      </c>
      <c r="C30" s="26" t="s">
        <v>3136</v>
      </c>
      <c r="D30" t="s">
        <v>157</v>
      </c>
      <c r="E30" s="27" t="s">
        <v>3137</v>
      </c>
      <c r="F30" s="28" t="s">
        <v>196</v>
      </c>
      <c r="G30" s="29">
        <v>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row>
    <row r="33">
      <c r="A33" s="1" t="s">
        <v>168</v>
      </c>
      <c r="E33" s="27" t="s">
        <v>189</v>
      </c>
    </row>
    <row r="34">
      <c r="A34" s="1" t="s">
        <v>156</v>
      </c>
      <c r="C34" s="22" t="s">
        <v>424</v>
      </c>
      <c r="E34" s="23" t="s">
        <v>3138</v>
      </c>
      <c r="L34" s="24">
        <f>SUMIFS(L35:L46,A35:A46,"P")</f>
        <v>0</v>
      </c>
      <c r="M34" s="24">
        <f>SUMIFS(M35:M46,A35:A46,"P")</f>
        <v>0</v>
      </c>
      <c r="N34" s="25"/>
    </row>
    <row r="35">
      <c r="A35" s="1" t="s">
        <v>159</v>
      </c>
      <c r="B35" s="1">
        <v>8</v>
      </c>
      <c r="C35" s="26" t="s">
        <v>2731</v>
      </c>
      <c r="D35" t="s">
        <v>157</v>
      </c>
      <c r="E35" s="27" t="s">
        <v>3139</v>
      </c>
      <c r="F35" s="28" t="s">
        <v>196</v>
      </c>
      <c r="G35" s="29">
        <v>40</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ht="89.25">
      <c r="A38" s="1" t="s">
        <v>168</v>
      </c>
      <c r="E38" s="27" t="s">
        <v>2734</v>
      </c>
    </row>
    <row r="39">
      <c r="A39" s="1" t="s">
        <v>159</v>
      </c>
      <c r="B39" s="1">
        <v>9</v>
      </c>
      <c r="C39" s="26" t="s">
        <v>2556</v>
      </c>
      <c r="D39" t="s">
        <v>157</v>
      </c>
      <c r="E39" s="27" t="s">
        <v>3140</v>
      </c>
      <c r="F39" s="28" t="s">
        <v>196</v>
      </c>
      <c r="G39" s="29">
        <v>1</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row>
    <row r="42" ht="102">
      <c r="A42" s="1" t="s">
        <v>168</v>
      </c>
      <c r="E42" s="27" t="s">
        <v>2559</v>
      </c>
    </row>
    <row r="43">
      <c r="A43" s="1" t="s">
        <v>159</v>
      </c>
      <c r="B43" s="1">
        <v>7</v>
      </c>
      <c r="C43" s="26" t="s">
        <v>2561</v>
      </c>
      <c r="D43" t="s">
        <v>157</v>
      </c>
      <c r="E43" s="27" t="s">
        <v>3141</v>
      </c>
      <c r="F43" s="28" t="s">
        <v>261</v>
      </c>
      <c r="G43" s="29">
        <v>8</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row>
    <row r="46" ht="102">
      <c r="A46" s="1" t="s">
        <v>168</v>
      </c>
      <c r="E46" s="27" t="s">
        <v>2564</v>
      </c>
    </row>
  </sheetData>
  <sheetProtection sheet="1" objects="1" scenarios="1" spinCount="100000" saltValue="raVBR+9X+d2isPaycYftEGFGiryRydj2e4Uc/Ae10j5GGiNvjrl1q6E66lVU4Pl3OHFnVxWgGjufL+CyT70yHA==" hashValue="7utrHu9WJm6ThgGH/46cvCibUsBOS6VBWZ4uRhx6Sx+8jT7AmVQO2jcCXseO31daKVIffbE4IngPrwhHH/xD4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108</v>
      </c>
      <c r="M3" s="20">
        <f>Rekapitulace!C58</f>
        <v>0</v>
      </c>
      <c r="N3" s="6" t="s">
        <v>3</v>
      </c>
      <c r="O3">
        <v>0</v>
      </c>
      <c r="P3">
        <v>2</v>
      </c>
    </row>
    <row r="4" ht="34.01575" customHeight="1">
      <c r="A4" s="16" t="s">
        <v>137</v>
      </c>
      <c r="B4" s="17" t="s">
        <v>138</v>
      </c>
      <c r="C4" s="18" t="s">
        <v>108</v>
      </c>
      <c r="D4" s="1"/>
      <c r="E4" s="17" t="s">
        <v>109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COUNTIFS(L8:L47,"=0",A8:A47,"P")+COUNTIFS(L8:L47,"",A8:A47,"P")+SUM(Q8:Q47)</f>
        <v>0</v>
      </c>
    </row>
    <row r="8">
      <c r="A8" s="1" t="s">
        <v>154</v>
      </c>
      <c r="C8" s="22" t="s">
        <v>3145</v>
      </c>
      <c r="E8" s="23" t="s">
        <v>117</v>
      </c>
      <c r="L8" s="24">
        <f>L9+L30</f>
        <v>0</v>
      </c>
      <c r="M8" s="24">
        <f>M9+M30</f>
        <v>0</v>
      </c>
      <c r="N8" s="25"/>
    </row>
    <row r="9">
      <c r="A9" s="1" t="s">
        <v>156</v>
      </c>
      <c r="C9" s="22" t="s">
        <v>182</v>
      </c>
      <c r="E9" s="23" t="s">
        <v>3125</v>
      </c>
      <c r="L9" s="24">
        <f>SUMIFS(L10:L29,A10:A29,"P")</f>
        <v>0</v>
      </c>
      <c r="M9" s="24">
        <f>SUMIFS(M10:M29,A10:A29,"P")</f>
        <v>0</v>
      </c>
      <c r="N9" s="25"/>
    </row>
    <row r="10">
      <c r="A10" s="1" t="s">
        <v>159</v>
      </c>
      <c r="B10" s="1">
        <v>1</v>
      </c>
      <c r="C10" s="26" t="s">
        <v>2976</v>
      </c>
      <c r="D10" t="s">
        <v>157</v>
      </c>
      <c r="E10" s="27" t="s">
        <v>3126</v>
      </c>
      <c r="F10" s="28" t="s">
        <v>196</v>
      </c>
      <c r="G10" s="29">
        <v>47</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row>
    <row r="13" ht="114.75">
      <c r="A13" s="1" t="s">
        <v>168</v>
      </c>
      <c r="E13" s="27" t="s">
        <v>2546</v>
      </c>
    </row>
    <row r="14">
      <c r="A14" s="1" t="s">
        <v>159</v>
      </c>
      <c r="B14" s="1">
        <v>4</v>
      </c>
      <c r="C14" s="26" t="s">
        <v>3129</v>
      </c>
      <c r="D14" t="s">
        <v>157</v>
      </c>
      <c r="E14" s="27" t="s">
        <v>3130</v>
      </c>
      <c r="F14" s="28" t="s">
        <v>196</v>
      </c>
      <c r="G14" s="29">
        <v>10</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row>
    <row r="17" ht="114.75">
      <c r="A17" s="1" t="s">
        <v>168</v>
      </c>
      <c r="E17" s="27" t="s">
        <v>2546</v>
      </c>
    </row>
    <row r="18">
      <c r="A18" s="1" t="s">
        <v>159</v>
      </c>
      <c r="B18" s="1">
        <v>5</v>
      </c>
      <c r="C18" s="26" t="s">
        <v>3131</v>
      </c>
      <c r="D18" t="s">
        <v>157</v>
      </c>
      <c r="E18" s="27" t="s">
        <v>3132</v>
      </c>
      <c r="F18" s="28" t="s">
        <v>196</v>
      </c>
      <c r="G18" s="29">
        <v>28</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row>
    <row r="21" ht="76.5">
      <c r="A21" s="1" t="s">
        <v>168</v>
      </c>
      <c r="E21" s="27" t="s">
        <v>3133</v>
      </c>
    </row>
    <row r="22">
      <c r="A22" s="1" t="s">
        <v>159</v>
      </c>
      <c r="B22" s="1">
        <v>2</v>
      </c>
      <c r="C22" s="26" t="s">
        <v>3134</v>
      </c>
      <c r="D22" t="s">
        <v>157</v>
      </c>
      <c r="E22" s="27" t="s">
        <v>3135</v>
      </c>
      <c r="F22" s="28" t="s">
        <v>196</v>
      </c>
      <c r="G22" s="29">
        <v>10</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row>
    <row r="25">
      <c r="A25" s="1" t="s">
        <v>168</v>
      </c>
      <c r="E25" s="27" t="s">
        <v>189</v>
      </c>
    </row>
    <row r="26">
      <c r="A26" s="1" t="s">
        <v>159</v>
      </c>
      <c r="B26" s="1">
        <v>3</v>
      </c>
      <c r="C26" s="26" t="s">
        <v>3136</v>
      </c>
      <c r="D26" t="s">
        <v>157</v>
      </c>
      <c r="E26" s="27" t="s">
        <v>3137</v>
      </c>
      <c r="F26" s="28" t="s">
        <v>196</v>
      </c>
      <c r="G26" s="29">
        <v>10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row>
    <row r="29">
      <c r="A29" s="1" t="s">
        <v>168</v>
      </c>
      <c r="E29" s="27" t="s">
        <v>189</v>
      </c>
    </row>
    <row r="30">
      <c r="A30" s="1" t="s">
        <v>156</v>
      </c>
      <c r="C30" s="22" t="s">
        <v>424</v>
      </c>
      <c r="E30" s="23" t="s">
        <v>3138</v>
      </c>
      <c r="L30" s="24">
        <f>SUMIFS(L31:L46,A31:A46,"P")</f>
        <v>0</v>
      </c>
      <c r="M30" s="24">
        <f>SUMIFS(M31:M46,A31:A46,"P")</f>
        <v>0</v>
      </c>
      <c r="N30" s="25"/>
    </row>
    <row r="31">
      <c r="A31" s="1" t="s">
        <v>159</v>
      </c>
      <c r="B31" s="1">
        <v>7</v>
      </c>
      <c r="C31" s="26" t="s">
        <v>2731</v>
      </c>
      <c r="D31" t="s">
        <v>157</v>
      </c>
      <c r="E31" s="27" t="s">
        <v>3139</v>
      </c>
      <c r="F31" s="28" t="s">
        <v>196</v>
      </c>
      <c r="G31" s="29">
        <v>47</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row>
    <row r="34" ht="89.25">
      <c r="A34" s="1" t="s">
        <v>168</v>
      </c>
      <c r="E34" s="27" t="s">
        <v>2734</v>
      </c>
    </row>
    <row r="35">
      <c r="A35" s="1" t="s">
        <v>159</v>
      </c>
      <c r="B35" s="1">
        <v>8</v>
      </c>
      <c r="C35" s="26" t="s">
        <v>2556</v>
      </c>
      <c r="D35" t="s">
        <v>157</v>
      </c>
      <c r="E35" s="27" t="s">
        <v>3140</v>
      </c>
      <c r="F35" s="28" t="s">
        <v>196</v>
      </c>
      <c r="G35" s="29">
        <v>1</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row>
    <row r="38" ht="102">
      <c r="A38" s="1" t="s">
        <v>168</v>
      </c>
      <c r="E38" s="27" t="s">
        <v>2559</v>
      </c>
    </row>
    <row r="39">
      <c r="A39" s="1" t="s">
        <v>159</v>
      </c>
      <c r="B39" s="1">
        <v>6</v>
      </c>
      <c r="C39" s="26" t="s">
        <v>2561</v>
      </c>
      <c r="D39" t="s">
        <v>157</v>
      </c>
      <c r="E39" s="27" t="s">
        <v>3141</v>
      </c>
      <c r="F39" s="28" t="s">
        <v>261</v>
      </c>
      <c r="G39" s="29">
        <v>8</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row>
    <row r="42" ht="102">
      <c r="A42" s="1" t="s">
        <v>168</v>
      </c>
      <c r="E42" s="27" t="s">
        <v>2564</v>
      </c>
    </row>
    <row r="43">
      <c r="A43" s="1" t="s">
        <v>159</v>
      </c>
      <c r="B43" s="1">
        <v>9</v>
      </c>
      <c r="C43" s="26" t="s">
        <v>2736</v>
      </c>
      <c r="D43" t="s">
        <v>157</v>
      </c>
      <c r="E43" s="27" t="s">
        <v>3142</v>
      </c>
      <c r="F43" s="28" t="s">
        <v>261</v>
      </c>
      <c r="G43" s="29">
        <v>8</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row>
    <row r="46" ht="89.25">
      <c r="A46" s="1" t="s">
        <v>168</v>
      </c>
      <c r="E46" s="27" t="s">
        <v>2738</v>
      </c>
    </row>
  </sheetData>
  <sheetProtection sheet="1" objects="1" scenarios="1" spinCount="100000" saltValue="wwvYN6sJnkC3WVsuCFjf1W4m39fwerBNP4HVA5PVS39t1F/szfUd7f/iUIroX/PBaA2YNegyusKFT/ZiCkNCOw==" hashValue="Bf2Q2OBYYIFVLFQjyIe82M5VSpg/sjzgahCXdv4BZdBYPEtAbJ1/DSZSDL5vaCy15PmWkaDa7Nq8jou4lOudm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118</v>
      </c>
      <c r="M3" s="20">
        <f>Rekapitulace!C63</f>
        <v>0</v>
      </c>
      <c r="N3" s="6" t="s">
        <v>3</v>
      </c>
      <c r="O3">
        <v>0</v>
      </c>
      <c r="P3">
        <v>2</v>
      </c>
    </row>
    <row r="4" ht="34.01575" customHeight="1">
      <c r="A4" s="16" t="s">
        <v>137</v>
      </c>
      <c r="B4" s="17" t="s">
        <v>138</v>
      </c>
      <c r="C4" s="18" t="s">
        <v>118</v>
      </c>
      <c r="D4" s="1"/>
      <c r="E4" s="17" t="s">
        <v>119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COUNTIFS(L8:L39,"=0",A8:A39,"P")+COUNTIFS(L8:L39,"",A8:A39,"P")+SUM(Q8:Q39)</f>
        <v>0</v>
      </c>
    </row>
    <row r="8">
      <c r="A8" s="1" t="s">
        <v>154</v>
      </c>
      <c r="C8" s="22" t="s">
        <v>3146</v>
      </c>
      <c r="E8" s="23" t="s">
        <v>121</v>
      </c>
      <c r="L8" s="24">
        <f>L9+L34</f>
        <v>0</v>
      </c>
      <c r="M8" s="24">
        <f>M9+M34</f>
        <v>0</v>
      </c>
      <c r="N8" s="25"/>
    </row>
    <row r="9">
      <c r="A9" s="1" t="s">
        <v>156</v>
      </c>
      <c r="C9" s="22" t="s">
        <v>3147</v>
      </c>
      <c r="E9" s="23" t="s">
        <v>3148</v>
      </c>
      <c r="L9" s="24">
        <f>SUMIFS(L10:L33,A10:A33,"P")</f>
        <v>0</v>
      </c>
      <c r="M9" s="24">
        <f>SUMIFS(M10:M33,A10:A33,"P")</f>
        <v>0</v>
      </c>
      <c r="N9" s="25"/>
    </row>
    <row r="10">
      <c r="A10" s="1" t="s">
        <v>159</v>
      </c>
      <c r="B10" s="1">
        <v>2</v>
      </c>
      <c r="C10" s="26" t="s">
        <v>2141</v>
      </c>
      <c r="D10" t="s">
        <v>157</v>
      </c>
      <c r="E10" s="27" t="s">
        <v>2142</v>
      </c>
      <c r="F10" s="28" t="s">
        <v>342</v>
      </c>
      <c r="G10" s="29">
        <v>23800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3149</v>
      </c>
    </row>
    <row r="13">
      <c r="A13" s="1" t="s">
        <v>168</v>
      </c>
      <c r="E13" s="27" t="s">
        <v>344</v>
      </c>
    </row>
    <row r="14" ht="25.5">
      <c r="A14" s="1" t="s">
        <v>159</v>
      </c>
      <c r="B14" s="1">
        <v>3</v>
      </c>
      <c r="C14" s="26" t="s">
        <v>3150</v>
      </c>
      <c r="D14" t="s">
        <v>157</v>
      </c>
      <c r="E14" s="27" t="s">
        <v>3151</v>
      </c>
      <c r="F14" s="28" t="s">
        <v>196</v>
      </c>
      <c r="G14" s="29">
        <v>4927</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3152</v>
      </c>
    </row>
    <row r="17">
      <c r="A17" s="1" t="s">
        <v>168</v>
      </c>
      <c r="E17" s="27" t="s">
        <v>344</v>
      </c>
    </row>
    <row r="18" ht="25.5">
      <c r="A18" s="1" t="s">
        <v>159</v>
      </c>
      <c r="B18" s="1">
        <v>4</v>
      </c>
      <c r="C18" s="26" t="s">
        <v>3153</v>
      </c>
      <c r="D18" t="s">
        <v>157</v>
      </c>
      <c r="E18" s="27" t="s">
        <v>3154</v>
      </c>
      <c r="F18" s="28" t="s">
        <v>196</v>
      </c>
      <c r="G18" s="29">
        <v>894</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3155</v>
      </c>
    </row>
    <row r="21">
      <c r="A21" s="1" t="s">
        <v>168</v>
      </c>
      <c r="E21" s="27" t="s">
        <v>344</v>
      </c>
    </row>
    <row r="22">
      <c r="A22" s="1" t="s">
        <v>159</v>
      </c>
      <c r="B22" s="1">
        <v>5</v>
      </c>
      <c r="C22" s="26" t="s">
        <v>3156</v>
      </c>
      <c r="D22" t="s">
        <v>157</v>
      </c>
      <c r="E22" s="27" t="s">
        <v>3157</v>
      </c>
      <c r="F22" s="28" t="s">
        <v>196</v>
      </c>
      <c r="G22" s="29">
        <v>4927</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3152</v>
      </c>
    </row>
    <row r="25">
      <c r="A25" s="1" t="s">
        <v>168</v>
      </c>
      <c r="E25" s="27" t="s">
        <v>344</v>
      </c>
    </row>
    <row r="26">
      <c r="A26" s="1" t="s">
        <v>159</v>
      </c>
      <c r="B26" s="1">
        <v>7</v>
      </c>
      <c r="C26" s="26" t="s">
        <v>3158</v>
      </c>
      <c r="D26" t="s">
        <v>157</v>
      </c>
      <c r="E26" s="27" t="s">
        <v>3159</v>
      </c>
      <c r="F26" s="28" t="s">
        <v>186</v>
      </c>
      <c r="G26" s="29">
        <v>1028.7</v>
      </c>
      <c r="H26" s="28">
        <v>0</v>
      </c>
      <c r="I26" s="30">
        <f>ROUND(G26*H26,P4)</f>
        <v>0</v>
      </c>
      <c r="L26" s="31">
        <v>0</v>
      </c>
      <c r="M26" s="24">
        <f>ROUND(G26*L26,P4)</f>
        <v>0</v>
      </c>
      <c r="N26" s="25" t="s">
        <v>406</v>
      </c>
      <c r="O26" s="32">
        <f>M26*AA26</f>
        <v>0</v>
      </c>
      <c r="P26" s="1">
        <v>3</v>
      </c>
      <c r="AA26" s="1">
        <f>IF(P26=1,$O$3,IF(P26=2,$O$4,$O$5))</f>
        <v>0</v>
      </c>
    </row>
    <row r="27">
      <c r="A27" s="1" t="s">
        <v>165</v>
      </c>
      <c r="E27" s="27" t="s">
        <v>188</v>
      </c>
    </row>
    <row r="28">
      <c r="A28" s="1" t="s">
        <v>167</v>
      </c>
      <c r="E28" s="33" t="s">
        <v>3160</v>
      </c>
    </row>
    <row r="29" ht="25.5">
      <c r="A29" s="1" t="s">
        <v>168</v>
      </c>
      <c r="E29" s="27" t="s">
        <v>3161</v>
      </c>
    </row>
    <row r="30">
      <c r="A30" s="1" t="s">
        <v>159</v>
      </c>
      <c r="B30" s="1">
        <v>6</v>
      </c>
      <c r="C30" s="26" t="s">
        <v>3162</v>
      </c>
      <c r="D30" t="s">
        <v>157</v>
      </c>
      <c r="E30" s="27" t="s">
        <v>3163</v>
      </c>
      <c r="F30" s="28" t="s">
        <v>196</v>
      </c>
      <c r="G30" s="29">
        <v>894</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3155</v>
      </c>
    </row>
    <row r="33">
      <c r="A33" s="1" t="s">
        <v>168</v>
      </c>
      <c r="E33" s="27" t="s">
        <v>344</v>
      </c>
    </row>
    <row r="34">
      <c r="A34" s="1" t="s">
        <v>156</v>
      </c>
      <c r="C34" s="22" t="s">
        <v>3164</v>
      </c>
      <c r="E34" s="23" t="s">
        <v>947</v>
      </c>
      <c r="L34" s="24">
        <f>SUMIFS(L35:L38,A35:A38,"P")</f>
        <v>0</v>
      </c>
      <c r="M34" s="24">
        <f>SUMIFS(M35:M38,A35:A38,"P")</f>
        <v>0</v>
      </c>
      <c r="N34" s="25"/>
    </row>
    <row r="35" ht="25.5">
      <c r="A35" s="1" t="s">
        <v>159</v>
      </c>
      <c r="B35" s="1">
        <v>1</v>
      </c>
      <c r="C35" s="26" t="s">
        <v>170</v>
      </c>
      <c r="D35" t="s">
        <v>171</v>
      </c>
      <c r="E35" s="27" t="s">
        <v>172</v>
      </c>
      <c r="F35" s="28" t="s">
        <v>163</v>
      </c>
      <c r="G35" s="29">
        <v>720.10000000000002</v>
      </c>
      <c r="H35" s="28">
        <v>0</v>
      </c>
      <c r="I35" s="30">
        <f>ROUND(G35*H35,P4)</f>
        <v>0</v>
      </c>
      <c r="L35" s="31">
        <v>0</v>
      </c>
      <c r="M35" s="24">
        <f>ROUND(G35*L35,P4)</f>
        <v>0</v>
      </c>
      <c r="N35" s="25" t="s">
        <v>164</v>
      </c>
      <c r="O35" s="32">
        <f>M35*AA35</f>
        <v>0</v>
      </c>
      <c r="P35" s="1">
        <v>3</v>
      </c>
      <c r="AA35" s="1">
        <f>IF(P35=1,$O$3,IF(P35=2,$O$4,$O$5))</f>
        <v>0</v>
      </c>
    </row>
    <row r="36">
      <c r="A36" s="1" t="s">
        <v>165</v>
      </c>
      <c r="E36" s="27" t="s">
        <v>166</v>
      </c>
    </row>
    <row r="37">
      <c r="A37" s="1" t="s">
        <v>167</v>
      </c>
      <c r="E37" s="33" t="s">
        <v>3165</v>
      </c>
    </row>
    <row r="38" ht="153">
      <c r="A38" s="1" t="s">
        <v>168</v>
      </c>
      <c r="E38" s="27" t="s">
        <v>169</v>
      </c>
    </row>
  </sheetData>
  <sheetProtection sheet="1" objects="1" scenarios="1" spinCount="100000" saltValue="FHp2sZrvYTwFWkT72UrcAnQobeDJPH2vPdpQIBCejjeQp9np7xJLTmvs0C0RAe+yUTMml7pWTCKQqaTez6y6lA==" hashValue="ThJD6UbTdFIJah/m2qgVPmSgIEHDsIFZnYBBcqXMa1FGd3pux2TtUo7FyiBUaXImwFOsP5nLFpPNuc/E4eHh4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122</v>
      </c>
      <c r="M3" s="20">
        <f>Rekapitulace!C65</f>
        <v>0</v>
      </c>
      <c r="N3" s="6" t="s">
        <v>3</v>
      </c>
      <c r="O3">
        <v>0</v>
      </c>
      <c r="P3">
        <v>2</v>
      </c>
    </row>
    <row r="4" ht="34.01575" customHeight="1">
      <c r="A4" s="16" t="s">
        <v>137</v>
      </c>
      <c r="B4" s="17" t="s">
        <v>138</v>
      </c>
      <c r="C4" s="18" t="s">
        <v>122</v>
      </c>
      <c r="D4" s="1"/>
      <c r="E4" s="17" t="s">
        <v>123</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COUNTIFS(L8:L50,"=0",A8:A50,"P")+COUNTIFS(L8:L50,"",A8:A50,"P")+SUM(Q8:Q50)</f>
        <v>0</v>
      </c>
    </row>
    <row r="8">
      <c r="A8" s="1" t="s">
        <v>154</v>
      </c>
      <c r="C8" s="22" t="s">
        <v>3166</v>
      </c>
      <c r="E8" s="23" t="s">
        <v>125</v>
      </c>
      <c r="L8" s="24">
        <f>L9</f>
        <v>0</v>
      </c>
      <c r="M8" s="24">
        <f>M9</f>
        <v>0</v>
      </c>
      <c r="N8" s="25"/>
    </row>
    <row r="9">
      <c r="A9" s="1" t="s">
        <v>156</v>
      </c>
      <c r="C9" s="22" t="s">
        <v>1720</v>
      </c>
      <c r="E9" s="23" t="s">
        <v>1721</v>
      </c>
      <c r="L9" s="24">
        <f>SUMIFS(L10:L49,A10:A49,"P")</f>
        <v>0</v>
      </c>
      <c r="M9" s="24">
        <f>SUMIFS(M10:M49,A10:A49,"P")</f>
        <v>0</v>
      </c>
      <c r="N9" s="25"/>
    </row>
    <row r="10">
      <c r="A10" s="1" t="s">
        <v>159</v>
      </c>
      <c r="B10" s="1">
        <v>1</v>
      </c>
      <c r="C10" s="26" t="s">
        <v>3167</v>
      </c>
      <c r="D10" t="s">
        <v>157</v>
      </c>
      <c r="E10" s="27" t="s">
        <v>3168</v>
      </c>
      <c r="F10" s="28" t="s">
        <v>342</v>
      </c>
      <c r="G10" s="29">
        <v>4000</v>
      </c>
      <c r="H10" s="28">
        <v>0</v>
      </c>
      <c r="I10" s="30">
        <f>ROUND(G10*H10,P4)</f>
        <v>0</v>
      </c>
      <c r="L10" s="31">
        <v>0</v>
      </c>
      <c r="M10" s="24">
        <f>ROUND(G10*L10,P4)</f>
        <v>0</v>
      </c>
      <c r="N10" s="25" t="s">
        <v>187</v>
      </c>
      <c r="O10" s="32">
        <f>M10*AA10</f>
        <v>0</v>
      </c>
      <c r="P10" s="1">
        <v>3</v>
      </c>
      <c r="AA10" s="1">
        <f>IF(P10=1,$O$3,IF(P10=2,$O$4,$O$5))</f>
        <v>0</v>
      </c>
    </row>
    <row r="11">
      <c r="A11" s="1" t="s">
        <v>165</v>
      </c>
      <c r="E11" s="27" t="s">
        <v>188</v>
      </c>
    </row>
    <row r="12" ht="25.5">
      <c r="A12" s="1" t="s">
        <v>167</v>
      </c>
      <c r="E12" s="33" t="s">
        <v>3169</v>
      </c>
    </row>
    <row r="13">
      <c r="A13" s="1" t="s">
        <v>168</v>
      </c>
      <c r="E13" s="27" t="s">
        <v>344</v>
      </c>
    </row>
    <row r="14">
      <c r="A14" s="1" t="s">
        <v>159</v>
      </c>
      <c r="B14" s="1">
        <v>2</v>
      </c>
      <c r="C14" s="26" t="s">
        <v>3170</v>
      </c>
      <c r="D14" t="s">
        <v>157</v>
      </c>
      <c r="E14" s="27" t="s">
        <v>3171</v>
      </c>
      <c r="F14" s="28" t="s">
        <v>342</v>
      </c>
      <c r="G14" s="29">
        <v>6000</v>
      </c>
      <c r="H14" s="28">
        <v>0</v>
      </c>
      <c r="I14" s="30">
        <f>ROUND(G14*H14,P4)</f>
        <v>0</v>
      </c>
      <c r="L14" s="31">
        <v>0</v>
      </c>
      <c r="M14" s="24">
        <f>ROUND(G14*L14,P4)</f>
        <v>0</v>
      </c>
      <c r="N14" s="25" t="s">
        <v>187</v>
      </c>
      <c r="O14" s="32">
        <f>M14*AA14</f>
        <v>0</v>
      </c>
      <c r="P14" s="1">
        <v>3</v>
      </c>
      <c r="AA14" s="1">
        <f>IF(P14=1,$O$3,IF(P14=2,$O$4,$O$5))</f>
        <v>0</v>
      </c>
    </row>
    <row r="15">
      <c r="A15" s="1" t="s">
        <v>165</v>
      </c>
      <c r="E15" s="27" t="s">
        <v>188</v>
      </c>
    </row>
    <row r="16" ht="25.5">
      <c r="A16" s="1" t="s">
        <v>167</v>
      </c>
      <c r="E16" s="33" t="s">
        <v>3172</v>
      </c>
    </row>
    <row r="17">
      <c r="A17" s="1" t="s">
        <v>168</v>
      </c>
      <c r="E17" s="27" t="s">
        <v>344</v>
      </c>
    </row>
    <row r="18">
      <c r="A18" s="1" t="s">
        <v>159</v>
      </c>
      <c r="B18" s="1">
        <v>3</v>
      </c>
      <c r="C18" s="26" t="s">
        <v>3173</v>
      </c>
      <c r="D18" t="s">
        <v>157</v>
      </c>
      <c r="E18" s="27" t="s">
        <v>3174</v>
      </c>
      <c r="F18" s="28" t="s">
        <v>342</v>
      </c>
      <c r="G18" s="29">
        <v>4000</v>
      </c>
      <c r="H18" s="28">
        <v>0</v>
      </c>
      <c r="I18" s="30">
        <f>ROUND(G18*H18,P4)</f>
        <v>0</v>
      </c>
      <c r="L18" s="31">
        <v>0</v>
      </c>
      <c r="M18" s="24">
        <f>ROUND(G18*L18,P4)</f>
        <v>0</v>
      </c>
      <c r="N18" s="25" t="s">
        <v>187</v>
      </c>
      <c r="O18" s="32">
        <f>M18*AA18</f>
        <v>0</v>
      </c>
      <c r="P18" s="1">
        <v>3</v>
      </c>
      <c r="AA18" s="1">
        <f>IF(P18=1,$O$3,IF(P18=2,$O$4,$O$5))</f>
        <v>0</v>
      </c>
    </row>
    <row r="19">
      <c r="A19" s="1" t="s">
        <v>165</v>
      </c>
      <c r="E19" s="27" t="s">
        <v>188</v>
      </c>
    </row>
    <row r="20" ht="25.5">
      <c r="A20" s="1" t="s">
        <v>167</v>
      </c>
      <c r="E20" s="33" t="s">
        <v>3169</v>
      </c>
    </row>
    <row r="21">
      <c r="A21" s="1" t="s">
        <v>168</v>
      </c>
      <c r="E21" s="27" t="s">
        <v>344</v>
      </c>
    </row>
    <row r="22">
      <c r="A22" s="1" t="s">
        <v>159</v>
      </c>
      <c r="B22" s="1">
        <v>4</v>
      </c>
      <c r="C22" s="26" t="s">
        <v>3175</v>
      </c>
      <c r="D22" t="s">
        <v>157</v>
      </c>
      <c r="E22" s="27" t="s">
        <v>3176</v>
      </c>
      <c r="F22" s="28" t="s">
        <v>342</v>
      </c>
      <c r="G22" s="29">
        <v>4000</v>
      </c>
      <c r="H22" s="28">
        <v>0</v>
      </c>
      <c r="I22" s="30">
        <f>ROUND(G22*H22,P4)</f>
        <v>0</v>
      </c>
      <c r="L22" s="31">
        <v>0</v>
      </c>
      <c r="M22" s="24">
        <f>ROUND(G22*L22,P4)</f>
        <v>0</v>
      </c>
      <c r="N22" s="25" t="s">
        <v>187</v>
      </c>
      <c r="O22" s="32">
        <f>M22*AA22</f>
        <v>0</v>
      </c>
      <c r="P22" s="1">
        <v>3</v>
      </c>
      <c r="AA22" s="1">
        <f>IF(P22=1,$O$3,IF(P22=2,$O$4,$O$5))</f>
        <v>0</v>
      </c>
    </row>
    <row r="23">
      <c r="A23" s="1" t="s">
        <v>165</v>
      </c>
      <c r="E23" s="27" t="s">
        <v>188</v>
      </c>
    </row>
    <row r="24" ht="25.5">
      <c r="A24" s="1" t="s">
        <v>167</v>
      </c>
      <c r="E24" s="33" t="s">
        <v>3169</v>
      </c>
    </row>
    <row r="25">
      <c r="A25" s="1" t="s">
        <v>168</v>
      </c>
      <c r="E25" s="27" t="s">
        <v>344</v>
      </c>
    </row>
    <row r="26">
      <c r="A26" s="1" t="s">
        <v>159</v>
      </c>
      <c r="B26" s="1">
        <v>5</v>
      </c>
      <c r="C26" s="26" t="s">
        <v>3177</v>
      </c>
      <c r="D26" t="s">
        <v>157</v>
      </c>
      <c r="E26" s="27" t="s">
        <v>3178</v>
      </c>
      <c r="F26" s="28" t="s">
        <v>342</v>
      </c>
      <c r="G26" s="29">
        <v>6000</v>
      </c>
      <c r="H26" s="28">
        <v>0</v>
      </c>
      <c r="I26" s="30">
        <f>ROUND(G26*H26,P4)</f>
        <v>0</v>
      </c>
      <c r="L26" s="31">
        <v>0</v>
      </c>
      <c r="M26" s="24">
        <f>ROUND(G26*L26,P4)</f>
        <v>0</v>
      </c>
      <c r="N26" s="25" t="s">
        <v>187</v>
      </c>
      <c r="O26" s="32">
        <f>M26*AA26</f>
        <v>0</v>
      </c>
      <c r="P26" s="1">
        <v>3</v>
      </c>
      <c r="AA26" s="1">
        <f>IF(P26=1,$O$3,IF(P26=2,$O$4,$O$5))</f>
        <v>0</v>
      </c>
    </row>
    <row r="27">
      <c r="A27" s="1" t="s">
        <v>165</v>
      </c>
      <c r="E27" s="27" t="s">
        <v>188</v>
      </c>
    </row>
    <row r="28" ht="25.5">
      <c r="A28" s="1" t="s">
        <v>167</v>
      </c>
      <c r="E28" s="33" t="s">
        <v>3172</v>
      </c>
    </row>
    <row r="29">
      <c r="A29" s="1" t="s">
        <v>168</v>
      </c>
      <c r="E29" s="27" t="s">
        <v>344</v>
      </c>
    </row>
    <row r="30">
      <c r="A30" s="1" t="s">
        <v>159</v>
      </c>
      <c r="B30" s="1">
        <v>6</v>
      </c>
      <c r="C30" s="26" t="s">
        <v>3179</v>
      </c>
      <c r="D30" t="s">
        <v>157</v>
      </c>
      <c r="E30" s="27" t="s">
        <v>3180</v>
      </c>
      <c r="F30" s="28" t="s">
        <v>196</v>
      </c>
      <c r="G30" s="29">
        <v>6000</v>
      </c>
      <c r="H30" s="28">
        <v>0</v>
      </c>
      <c r="I30" s="30">
        <f>ROUND(G30*H30,P4)</f>
        <v>0</v>
      </c>
      <c r="L30" s="31">
        <v>0</v>
      </c>
      <c r="M30" s="24">
        <f>ROUND(G30*L30,P4)</f>
        <v>0</v>
      </c>
      <c r="N30" s="25" t="s">
        <v>187</v>
      </c>
      <c r="O30" s="32">
        <f>M30*AA30</f>
        <v>0</v>
      </c>
      <c r="P30" s="1">
        <v>3</v>
      </c>
      <c r="AA30" s="1">
        <f>IF(P30=1,$O$3,IF(P30=2,$O$4,$O$5))</f>
        <v>0</v>
      </c>
    </row>
    <row r="31">
      <c r="A31" s="1" t="s">
        <v>165</v>
      </c>
      <c r="E31" s="27" t="s">
        <v>188</v>
      </c>
    </row>
    <row r="32" ht="25.5">
      <c r="A32" s="1" t="s">
        <v>167</v>
      </c>
      <c r="E32" s="33" t="s">
        <v>3172</v>
      </c>
    </row>
    <row r="33">
      <c r="A33" s="1" t="s">
        <v>168</v>
      </c>
      <c r="E33" s="27" t="s">
        <v>344</v>
      </c>
    </row>
    <row r="34">
      <c r="A34" s="1" t="s">
        <v>159</v>
      </c>
      <c r="B34" s="1">
        <v>9</v>
      </c>
      <c r="C34" s="26" t="s">
        <v>3181</v>
      </c>
      <c r="D34" t="s">
        <v>157</v>
      </c>
      <c r="E34" s="27" t="s">
        <v>3182</v>
      </c>
      <c r="F34" s="28" t="s">
        <v>196</v>
      </c>
      <c r="G34" s="29">
        <v>2000</v>
      </c>
      <c r="H34" s="28">
        <v>0</v>
      </c>
      <c r="I34" s="30">
        <f>ROUND(G34*H34,P4)</f>
        <v>0</v>
      </c>
      <c r="L34" s="31">
        <v>0</v>
      </c>
      <c r="M34" s="24">
        <f>ROUND(G34*L34,P4)</f>
        <v>0</v>
      </c>
      <c r="N34" s="25" t="s">
        <v>187</v>
      </c>
      <c r="O34" s="32">
        <f>M34*AA34</f>
        <v>0</v>
      </c>
      <c r="P34" s="1">
        <v>3</v>
      </c>
      <c r="AA34" s="1">
        <f>IF(P34=1,$O$3,IF(P34=2,$O$4,$O$5))</f>
        <v>0</v>
      </c>
    </row>
    <row r="35">
      <c r="A35" s="1" t="s">
        <v>165</v>
      </c>
      <c r="E35" s="27" t="s">
        <v>188</v>
      </c>
    </row>
    <row r="36" ht="25.5">
      <c r="A36" s="1" t="s">
        <v>167</v>
      </c>
      <c r="E36" s="33" t="s">
        <v>3183</v>
      </c>
    </row>
    <row r="37" ht="25.5">
      <c r="A37" s="1" t="s">
        <v>168</v>
      </c>
      <c r="E37" s="27" t="s">
        <v>3184</v>
      </c>
    </row>
    <row r="38" ht="25.5">
      <c r="A38" s="1" t="s">
        <v>159</v>
      </c>
      <c r="B38" s="1">
        <v>8</v>
      </c>
      <c r="C38" s="26" t="s">
        <v>3185</v>
      </c>
      <c r="D38" t="s">
        <v>157</v>
      </c>
      <c r="E38" s="27" t="s">
        <v>3186</v>
      </c>
      <c r="F38" s="28" t="s">
        <v>196</v>
      </c>
      <c r="G38" s="29">
        <v>1000</v>
      </c>
      <c r="H38" s="28">
        <v>0</v>
      </c>
      <c r="I38" s="30">
        <f>ROUND(G38*H38,P4)</f>
        <v>0</v>
      </c>
      <c r="L38" s="31">
        <v>0</v>
      </c>
      <c r="M38" s="24">
        <f>ROUND(G38*L38,P4)</f>
        <v>0</v>
      </c>
      <c r="N38" s="25" t="s">
        <v>187</v>
      </c>
      <c r="O38" s="32">
        <f>M38*AA38</f>
        <v>0</v>
      </c>
      <c r="P38" s="1">
        <v>3</v>
      </c>
      <c r="AA38" s="1">
        <f>IF(P38=1,$O$3,IF(P38=2,$O$4,$O$5))</f>
        <v>0</v>
      </c>
    </row>
    <row r="39">
      <c r="A39" s="1" t="s">
        <v>165</v>
      </c>
      <c r="E39" s="27" t="s">
        <v>188</v>
      </c>
    </row>
    <row r="40" ht="25.5">
      <c r="A40" s="1" t="s">
        <v>167</v>
      </c>
      <c r="E40" s="33" t="s">
        <v>3187</v>
      </c>
    </row>
    <row r="41" ht="25.5">
      <c r="A41" s="1" t="s">
        <v>168</v>
      </c>
      <c r="E41" s="27" t="s">
        <v>3184</v>
      </c>
    </row>
    <row r="42" ht="25.5">
      <c r="A42" s="1" t="s">
        <v>159</v>
      </c>
      <c r="B42" s="1">
        <v>7</v>
      </c>
      <c r="C42" s="26" t="s">
        <v>3188</v>
      </c>
      <c r="D42" t="s">
        <v>157</v>
      </c>
      <c r="E42" s="27" t="s">
        <v>3189</v>
      </c>
      <c r="F42" s="28" t="s">
        <v>196</v>
      </c>
      <c r="G42" s="29">
        <v>1000</v>
      </c>
      <c r="H42" s="28">
        <v>0</v>
      </c>
      <c r="I42" s="30">
        <f>ROUND(G42*H42,P4)</f>
        <v>0</v>
      </c>
      <c r="L42" s="31">
        <v>0</v>
      </c>
      <c r="M42" s="24">
        <f>ROUND(G42*L42,P4)</f>
        <v>0</v>
      </c>
      <c r="N42" s="25" t="s">
        <v>187</v>
      </c>
      <c r="O42" s="32">
        <f>M42*AA42</f>
        <v>0</v>
      </c>
      <c r="P42" s="1">
        <v>3</v>
      </c>
      <c r="AA42" s="1">
        <f>IF(P42=1,$O$3,IF(P42=2,$O$4,$O$5))</f>
        <v>0</v>
      </c>
    </row>
    <row r="43">
      <c r="A43" s="1" t="s">
        <v>165</v>
      </c>
      <c r="E43" s="27" t="s">
        <v>188</v>
      </c>
    </row>
    <row r="44" ht="25.5">
      <c r="A44" s="1" t="s">
        <v>167</v>
      </c>
      <c r="E44" s="33" t="s">
        <v>3187</v>
      </c>
    </row>
    <row r="45" ht="25.5">
      <c r="A45" s="1" t="s">
        <v>168</v>
      </c>
      <c r="E45" s="27" t="s">
        <v>3184</v>
      </c>
    </row>
    <row r="46">
      <c r="A46" s="1" t="s">
        <v>159</v>
      </c>
      <c r="B46" s="1">
        <v>10</v>
      </c>
      <c r="C46" s="26" t="s">
        <v>1370</v>
      </c>
      <c r="D46" t="s">
        <v>157</v>
      </c>
      <c r="E46" s="27" t="s">
        <v>1371</v>
      </c>
      <c r="F46" s="28" t="s">
        <v>186</v>
      </c>
      <c r="G46" s="29">
        <v>510</v>
      </c>
      <c r="H46" s="28">
        <v>0</v>
      </c>
      <c r="I46" s="30">
        <f>ROUND(G46*H46,P4)</f>
        <v>0</v>
      </c>
      <c r="L46" s="31">
        <v>0</v>
      </c>
      <c r="M46" s="24">
        <f>ROUND(G46*L46,P4)</f>
        <v>0</v>
      </c>
      <c r="N46" s="25" t="s">
        <v>187</v>
      </c>
      <c r="O46" s="32">
        <f>M46*AA46</f>
        <v>0</v>
      </c>
      <c r="P46" s="1">
        <v>3</v>
      </c>
      <c r="AA46" s="1">
        <f>IF(P46=1,$O$3,IF(P46=2,$O$4,$O$5))</f>
        <v>0</v>
      </c>
    </row>
    <row r="47">
      <c r="A47" s="1" t="s">
        <v>165</v>
      </c>
      <c r="E47" s="27" t="s">
        <v>188</v>
      </c>
    </row>
    <row r="48" ht="38.25">
      <c r="A48" s="1" t="s">
        <v>167</v>
      </c>
      <c r="E48" s="33" t="s">
        <v>3190</v>
      </c>
    </row>
    <row r="49">
      <c r="A49" s="1" t="s">
        <v>168</v>
      </c>
      <c r="E49" s="27" t="s">
        <v>344</v>
      </c>
    </row>
  </sheetData>
  <sheetProtection sheet="1" objects="1" scenarios="1" spinCount="100000" saltValue="4MVM1ZGEfGTRxRHyZ90VhfP23KRdMDR7zKXqq7UFpi2iWuD0VzKBPIQ9q/ie2kxj0R0y8xSjGcIR6QYEAqaOig==" hashValue="/PR6jbN0ek5gmqKH+6jHCJbBeoLFH+pVsha3BXIuU9KBdm28Yme/04My/9gQo+Lgmnz/pM/iSzJtUb+xQTjbg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126</v>
      </c>
      <c r="M3" s="20">
        <f>Rekapitulace!C67</f>
        <v>0</v>
      </c>
      <c r="N3" s="6" t="s">
        <v>3</v>
      </c>
      <c r="O3">
        <v>0</v>
      </c>
      <c r="P3">
        <v>2</v>
      </c>
    </row>
    <row r="4" ht="34.01575" customHeight="1">
      <c r="A4" s="16" t="s">
        <v>137</v>
      </c>
      <c r="B4" s="17" t="s">
        <v>138</v>
      </c>
      <c r="C4" s="18" t="s">
        <v>126</v>
      </c>
      <c r="D4" s="1"/>
      <c r="E4" s="17" t="s">
        <v>127</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COUNTIFS(L8:L51,"=0",A8:A51,"P")+COUNTIFS(L8:L51,"",A8:A51,"P")+SUM(Q8:Q51)</f>
        <v>0</v>
      </c>
    </row>
    <row r="8">
      <c r="A8" s="1" t="s">
        <v>154</v>
      </c>
      <c r="C8" s="22" t="s">
        <v>3191</v>
      </c>
      <c r="E8" s="23" t="s">
        <v>129</v>
      </c>
      <c r="L8" s="24">
        <f>L9+L26</f>
        <v>0</v>
      </c>
      <c r="M8" s="24">
        <f>M9+M26</f>
        <v>0</v>
      </c>
      <c r="N8" s="25"/>
    </row>
    <row r="9">
      <c r="A9" s="1" t="s">
        <v>156</v>
      </c>
      <c r="C9" s="22" t="s">
        <v>182</v>
      </c>
      <c r="E9" s="23" t="s">
        <v>3192</v>
      </c>
      <c r="L9" s="24">
        <f>SUMIFS(L10:L25,A10:A25,"P")</f>
        <v>0</v>
      </c>
      <c r="M9" s="24">
        <f>SUMIFS(M10:M25,A10:A25,"P")</f>
        <v>0</v>
      </c>
      <c r="N9" s="25"/>
    </row>
    <row r="10">
      <c r="A10" s="1" t="s">
        <v>159</v>
      </c>
      <c r="B10" s="1">
        <v>1</v>
      </c>
      <c r="C10" s="26" t="s">
        <v>3193</v>
      </c>
      <c r="D10" t="s">
        <v>182</v>
      </c>
      <c r="E10" s="27" t="s">
        <v>3194</v>
      </c>
      <c r="F10" s="28" t="s">
        <v>705</v>
      </c>
      <c r="G10" s="29">
        <v>1</v>
      </c>
      <c r="H10" s="28">
        <v>0</v>
      </c>
      <c r="I10" s="30">
        <f>ROUND(G10*H10,P4)</f>
        <v>0</v>
      </c>
      <c r="L10" s="31">
        <v>0</v>
      </c>
      <c r="M10" s="24">
        <f>ROUND(G10*L10,P4)</f>
        <v>0</v>
      </c>
      <c r="N10" s="25" t="s">
        <v>3195</v>
      </c>
      <c r="O10" s="32">
        <f>M10*AA10</f>
        <v>0</v>
      </c>
      <c r="P10" s="1">
        <v>3</v>
      </c>
      <c r="AA10" s="1">
        <f>IF(P10=1,$O$3,IF(P10=2,$O$4,$O$5))</f>
        <v>0</v>
      </c>
    </row>
    <row r="11" ht="25.5">
      <c r="A11" s="1" t="s">
        <v>165</v>
      </c>
      <c r="E11" s="27" t="s">
        <v>3196</v>
      </c>
    </row>
    <row r="12">
      <c r="A12" s="1" t="s">
        <v>167</v>
      </c>
      <c r="E12" s="33" t="s">
        <v>3197</v>
      </c>
    </row>
    <row r="13" ht="114.75">
      <c r="A13" s="1" t="s">
        <v>168</v>
      </c>
      <c r="E13" s="27" t="s">
        <v>3198</v>
      </c>
    </row>
    <row r="14">
      <c r="A14" s="1" t="s">
        <v>159</v>
      </c>
      <c r="B14" s="1">
        <v>2</v>
      </c>
      <c r="C14" s="26" t="s">
        <v>3199</v>
      </c>
      <c r="D14" t="s">
        <v>182</v>
      </c>
      <c r="E14" s="27" t="s">
        <v>3200</v>
      </c>
      <c r="F14" s="28" t="s">
        <v>705</v>
      </c>
      <c r="G14" s="29">
        <v>1</v>
      </c>
      <c r="H14" s="28">
        <v>0</v>
      </c>
      <c r="I14" s="30">
        <f>ROUND(G14*H14,P4)</f>
        <v>0</v>
      </c>
      <c r="L14" s="31">
        <v>0</v>
      </c>
      <c r="M14" s="24">
        <f>ROUND(G14*L14,P4)</f>
        <v>0</v>
      </c>
      <c r="N14" s="25" t="s">
        <v>3195</v>
      </c>
      <c r="O14" s="32">
        <f>M14*AA14</f>
        <v>0</v>
      </c>
      <c r="P14" s="1">
        <v>3</v>
      </c>
      <c r="AA14" s="1">
        <f>IF(P14=1,$O$3,IF(P14=2,$O$4,$O$5))</f>
        <v>0</v>
      </c>
    </row>
    <row r="15">
      <c r="A15" s="1" t="s">
        <v>165</v>
      </c>
      <c r="E15" s="27" t="s">
        <v>3201</v>
      </c>
    </row>
    <row r="16">
      <c r="A16" s="1" t="s">
        <v>167</v>
      </c>
      <c r="E16" s="33" t="s">
        <v>3197</v>
      </c>
    </row>
    <row r="17" ht="89.25">
      <c r="A17" s="1" t="s">
        <v>168</v>
      </c>
      <c r="E17" s="27" t="s">
        <v>3202</v>
      </c>
    </row>
    <row r="18">
      <c r="A18" s="1" t="s">
        <v>159</v>
      </c>
      <c r="B18" s="1">
        <v>3</v>
      </c>
      <c r="C18" s="26" t="s">
        <v>3203</v>
      </c>
      <c r="D18" t="s">
        <v>182</v>
      </c>
      <c r="E18" s="27" t="s">
        <v>3204</v>
      </c>
      <c r="F18" s="28" t="s">
        <v>705</v>
      </c>
      <c r="G18" s="29">
        <v>1</v>
      </c>
      <c r="H18" s="28">
        <v>0</v>
      </c>
      <c r="I18" s="30">
        <f>ROUND(G18*H18,P4)</f>
        <v>0</v>
      </c>
      <c r="L18" s="31">
        <v>0</v>
      </c>
      <c r="M18" s="24">
        <f>ROUND(G18*L18,P4)</f>
        <v>0</v>
      </c>
      <c r="N18" s="25" t="s">
        <v>3195</v>
      </c>
      <c r="O18" s="32">
        <f>M18*AA18</f>
        <v>0</v>
      </c>
      <c r="P18" s="1">
        <v>3</v>
      </c>
      <c r="AA18" s="1">
        <f>IF(P18=1,$O$3,IF(P18=2,$O$4,$O$5))</f>
        <v>0</v>
      </c>
    </row>
    <row r="19">
      <c r="A19" s="1" t="s">
        <v>165</v>
      </c>
      <c r="E19" s="27" t="s">
        <v>3205</v>
      </c>
    </row>
    <row r="20">
      <c r="A20" s="1" t="s">
        <v>167</v>
      </c>
      <c r="E20" s="33" t="s">
        <v>3197</v>
      </c>
    </row>
    <row r="21" ht="102">
      <c r="A21" s="1" t="s">
        <v>168</v>
      </c>
      <c r="E21" s="27" t="s">
        <v>3206</v>
      </c>
    </row>
    <row r="22">
      <c r="A22" s="1" t="s">
        <v>159</v>
      </c>
      <c r="B22" s="1">
        <v>4</v>
      </c>
      <c r="C22" s="26" t="s">
        <v>3207</v>
      </c>
      <c r="D22" t="s">
        <v>182</v>
      </c>
      <c r="E22" s="27" t="s">
        <v>3208</v>
      </c>
      <c r="F22" s="28" t="s">
        <v>705</v>
      </c>
      <c r="G22" s="29">
        <v>1</v>
      </c>
      <c r="H22" s="28">
        <v>0</v>
      </c>
      <c r="I22" s="30">
        <f>ROUND(G22*H22,P4)</f>
        <v>0</v>
      </c>
      <c r="L22" s="31">
        <v>0</v>
      </c>
      <c r="M22" s="24">
        <f>ROUND(G22*L22,P4)</f>
        <v>0</v>
      </c>
      <c r="N22" s="25" t="s">
        <v>3195</v>
      </c>
      <c r="O22" s="32">
        <f>M22*AA22</f>
        <v>0</v>
      </c>
      <c r="P22" s="1">
        <v>3</v>
      </c>
      <c r="AA22" s="1">
        <f>IF(P22=1,$O$3,IF(P22=2,$O$4,$O$5))</f>
        <v>0</v>
      </c>
    </row>
    <row r="23">
      <c r="A23" s="1" t="s">
        <v>165</v>
      </c>
      <c r="E23" s="27" t="s">
        <v>3209</v>
      </c>
    </row>
    <row r="24">
      <c r="A24" s="1" t="s">
        <v>167</v>
      </c>
      <c r="E24" s="33" t="s">
        <v>3197</v>
      </c>
    </row>
    <row r="25" ht="38.25">
      <c r="A25" s="1" t="s">
        <v>168</v>
      </c>
      <c r="E25" s="27" t="s">
        <v>3210</v>
      </c>
    </row>
    <row r="26">
      <c r="A26" s="1" t="s">
        <v>156</v>
      </c>
      <c r="C26" s="22" t="s">
        <v>424</v>
      </c>
      <c r="E26" s="23" t="s">
        <v>3211</v>
      </c>
      <c r="L26" s="24">
        <f>SUMIFS(L27:L50,A27:A50,"P")</f>
        <v>0</v>
      </c>
      <c r="M26" s="24">
        <f>SUMIFS(M27:M50,A27:A50,"P")</f>
        <v>0</v>
      </c>
      <c r="N26" s="25"/>
    </row>
    <row r="27">
      <c r="A27" s="1" t="s">
        <v>159</v>
      </c>
      <c r="B27" s="1">
        <v>5</v>
      </c>
      <c r="C27" s="26" t="s">
        <v>3212</v>
      </c>
      <c r="D27" t="s">
        <v>182</v>
      </c>
      <c r="E27" s="27" t="s">
        <v>3213</v>
      </c>
      <c r="F27" s="28" t="s">
        <v>705</v>
      </c>
      <c r="G27" s="29">
        <v>1</v>
      </c>
      <c r="H27" s="28">
        <v>0</v>
      </c>
      <c r="I27" s="30">
        <f>ROUND(G27*H27,P4)</f>
        <v>0</v>
      </c>
      <c r="L27" s="31">
        <v>0</v>
      </c>
      <c r="M27" s="24">
        <f>ROUND(G27*L27,P4)</f>
        <v>0</v>
      </c>
      <c r="N27" s="25" t="s">
        <v>3195</v>
      </c>
      <c r="O27" s="32">
        <f>M27*AA27</f>
        <v>0</v>
      </c>
      <c r="P27" s="1">
        <v>3</v>
      </c>
      <c r="AA27" s="1">
        <f>IF(P27=1,$O$3,IF(P27=2,$O$4,$O$5))</f>
        <v>0</v>
      </c>
    </row>
    <row r="28">
      <c r="A28" s="1" t="s">
        <v>165</v>
      </c>
      <c r="E28" s="27" t="s">
        <v>188</v>
      </c>
    </row>
    <row r="29">
      <c r="A29" s="1" t="s">
        <v>167</v>
      </c>
      <c r="E29" s="33" t="s">
        <v>3197</v>
      </c>
    </row>
    <row r="30">
      <c r="A30" s="1" t="s">
        <v>168</v>
      </c>
      <c r="E30" s="27" t="s">
        <v>188</v>
      </c>
    </row>
    <row r="31">
      <c r="A31" s="1" t="s">
        <v>159</v>
      </c>
      <c r="B31" s="1">
        <v>6</v>
      </c>
      <c r="C31" s="26" t="s">
        <v>3214</v>
      </c>
      <c r="D31" t="s">
        <v>182</v>
      </c>
      <c r="E31" s="27" t="s">
        <v>3215</v>
      </c>
      <c r="F31" s="28" t="s">
        <v>705</v>
      </c>
      <c r="G31" s="29">
        <v>1</v>
      </c>
      <c r="H31" s="28">
        <v>0</v>
      </c>
      <c r="I31" s="30">
        <f>ROUND(G31*H31,P4)</f>
        <v>0</v>
      </c>
      <c r="L31" s="31">
        <v>0</v>
      </c>
      <c r="M31" s="24">
        <f>ROUND(G31*L31,P4)</f>
        <v>0</v>
      </c>
      <c r="N31" s="25" t="s">
        <v>3195</v>
      </c>
      <c r="O31" s="32">
        <f>M31*AA31</f>
        <v>0</v>
      </c>
      <c r="P31" s="1">
        <v>3</v>
      </c>
      <c r="AA31" s="1">
        <f>IF(P31=1,$O$3,IF(P31=2,$O$4,$O$5))</f>
        <v>0</v>
      </c>
    </row>
    <row r="32">
      <c r="A32" s="1" t="s">
        <v>165</v>
      </c>
      <c r="E32" s="27" t="s">
        <v>3216</v>
      </c>
    </row>
    <row r="33">
      <c r="A33" s="1" t="s">
        <v>167</v>
      </c>
      <c r="E33" s="33" t="s">
        <v>3197</v>
      </c>
    </row>
    <row r="34" ht="89.25">
      <c r="A34" s="1" t="s">
        <v>168</v>
      </c>
      <c r="E34" s="27" t="s">
        <v>3217</v>
      </c>
    </row>
    <row r="35">
      <c r="A35" s="1" t="s">
        <v>159</v>
      </c>
      <c r="B35" s="1">
        <v>7</v>
      </c>
      <c r="C35" s="26" t="s">
        <v>3218</v>
      </c>
      <c r="D35" t="s">
        <v>182</v>
      </c>
      <c r="E35" s="27" t="s">
        <v>3219</v>
      </c>
      <c r="F35" s="28" t="s">
        <v>705</v>
      </c>
      <c r="G35" s="29">
        <v>1</v>
      </c>
      <c r="H35" s="28">
        <v>0</v>
      </c>
      <c r="I35" s="30">
        <f>ROUND(G35*H35,P4)</f>
        <v>0</v>
      </c>
      <c r="L35" s="31">
        <v>0</v>
      </c>
      <c r="M35" s="24">
        <f>ROUND(G35*L35,P4)</f>
        <v>0</v>
      </c>
      <c r="N35" s="25" t="s">
        <v>3195</v>
      </c>
      <c r="O35" s="32">
        <f>M35*AA35</f>
        <v>0</v>
      </c>
      <c r="P35" s="1">
        <v>3</v>
      </c>
      <c r="AA35" s="1">
        <f>IF(P35=1,$O$3,IF(P35=2,$O$4,$O$5))</f>
        <v>0</v>
      </c>
    </row>
    <row r="36">
      <c r="A36" s="1" t="s">
        <v>165</v>
      </c>
      <c r="E36" s="27" t="s">
        <v>3220</v>
      </c>
    </row>
    <row r="37">
      <c r="A37" s="1" t="s">
        <v>167</v>
      </c>
      <c r="E37" s="33" t="s">
        <v>3197</v>
      </c>
    </row>
    <row r="38" ht="76.5">
      <c r="A38" s="1" t="s">
        <v>168</v>
      </c>
      <c r="E38" s="27" t="s">
        <v>3221</v>
      </c>
    </row>
    <row r="39">
      <c r="A39" s="1" t="s">
        <v>159</v>
      </c>
      <c r="B39" s="1">
        <v>8</v>
      </c>
      <c r="C39" s="26" t="s">
        <v>3222</v>
      </c>
      <c r="D39" t="s">
        <v>182</v>
      </c>
      <c r="E39" s="27" t="s">
        <v>3223</v>
      </c>
      <c r="F39" s="28" t="s">
        <v>705</v>
      </c>
      <c r="G39" s="29">
        <v>1</v>
      </c>
      <c r="H39" s="28">
        <v>0</v>
      </c>
      <c r="I39" s="30">
        <f>ROUND(G39*H39,P4)</f>
        <v>0</v>
      </c>
      <c r="L39" s="31">
        <v>0</v>
      </c>
      <c r="M39" s="24">
        <f>ROUND(G39*L39,P4)</f>
        <v>0</v>
      </c>
      <c r="N39" s="25" t="s">
        <v>3195</v>
      </c>
      <c r="O39" s="32">
        <f>M39*AA39</f>
        <v>0</v>
      </c>
      <c r="P39" s="1">
        <v>3</v>
      </c>
      <c r="AA39" s="1">
        <f>IF(P39=1,$O$3,IF(P39=2,$O$4,$O$5))</f>
        <v>0</v>
      </c>
    </row>
    <row r="40">
      <c r="A40" s="1" t="s">
        <v>165</v>
      </c>
      <c r="E40" s="27" t="s">
        <v>188</v>
      </c>
    </row>
    <row r="41">
      <c r="A41" s="1" t="s">
        <v>167</v>
      </c>
      <c r="E41" s="33" t="s">
        <v>3197</v>
      </c>
    </row>
    <row r="42">
      <c r="A42" s="1" t="s">
        <v>168</v>
      </c>
      <c r="E42" s="27" t="s">
        <v>188</v>
      </c>
    </row>
    <row r="43">
      <c r="A43" s="1" t="s">
        <v>159</v>
      </c>
      <c r="B43" s="1">
        <v>9</v>
      </c>
      <c r="C43" s="26" t="s">
        <v>3224</v>
      </c>
      <c r="D43" t="s">
        <v>182</v>
      </c>
      <c r="E43" s="27" t="s">
        <v>3225</v>
      </c>
      <c r="F43" s="28" t="s">
        <v>705</v>
      </c>
      <c r="G43" s="29">
        <v>1</v>
      </c>
      <c r="H43" s="28">
        <v>0</v>
      </c>
      <c r="I43" s="30">
        <f>ROUND(G43*H43,P4)</f>
        <v>0</v>
      </c>
      <c r="L43" s="31">
        <v>0</v>
      </c>
      <c r="M43" s="24">
        <f>ROUND(G43*L43,P4)</f>
        <v>0</v>
      </c>
      <c r="N43" s="25" t="s">
        <v>3195</v>
      </c>
      <c r="O43" s="32">
        <f>M43*AA43</f>
        <v>0</v>
      </c>
      <c r="P43" s="1">
        <v>3</v>
      </c>
      <c r="AA43" s="1">
        <f>IF(P43=1,$O$3,IF(P43=2,$O$4,$O$5))</f>
        <v>0</v>
      </c>
    </row>
    <row r="44">
      <c r="A44" s="1" t="s">
        <v>165</v>
      </c>
      <c r="E44" s="27" t="s">
        <v>3226</v>
      </c>
    </row>
    <row r="45">
      <c r="A45" s="1" t="s">
        <v>167</v>
      </c>
      <c r="E45" s="33" t="s">
        <v>3197</v>
      </c>
    </row>
    <row r="46" ht="114.75">
      <c r="A46" s="1" t="s">
        <v>168</v>
      </c>
      <c r="E46" s="27" t="s">
        <v>3227</v>
      </c>
    </row>
    <row r="47">
      <c r="A47" s="1" t="s">
        <v>159</v>
      </c>
      <c r="B47" s="1">
        <v>10</v>
      </c>
      <c r="C47" s="26" t="s">
        <v>3228</v>
      </c>
      <c r="D47" t="s">
        <v>182</v>
      </c>
      <c r="E47" s="27" t="s">
        <v>3229</v>
      </c>
      <c r="F47" s="28" t="s">
        <v>705</v>
      </c>
      <c r="G47" s="29">
        <v>1</v>
      </c>
      <c r="H47" s="28">
        <v>0</v>
      </c>
      <c r="I47" s="30">
        <f>ROUND(G47*H47,P4)</f>
        <v>0</v>
      </c>
      <c r="L47" s="31">
        <v>0</v>
      </c>
      <c r="M47" s="24">
        <f>ROUND(G47*L47,P4)</f>
        <v>0</v>
      </c>
      <c r="N47" s="25" t="s">
        <v>3195</v>
      </c>
      <c r="O47" s="32">
        <f>M47*AA47</f>
        <v>0</v>
      </c>
      <c r="P47" s="1">
        <v>3</v>
      </c>
      <c r="AA47" s="1">
        <f>IF(P47=1,$O$3,IF(P47=2,$O$4,$O$5))</f>
        <v>0</v>
      </c>
    </row>
    <row r="48">
      <c r="A48" s="1" t="s">
        <v>165</v>
      </c>
      <c r="E48" s="27" t="s">
        <v>3230</v>
      </c>
    </row>
    <row r="49">
      <c r="A49" s="1" t="s">
        <v>167</v>
      </c>
      <c r="E49" s="33" t="s">
        <v>3197</v>
      </c>
    </row>
    <row r="50" ht="76.5">
      <c r="A50" s="1" t="s">
        <v>168</v>
      </c>
      <c r="E50" s="27" t="s">
        <v>3231</v>
      </c>
    </row>
  </sheetData>
  <sheetProtection sheet="1" objects="1" scenarios="1" spinCount="100000" saltValue="zkfgBnDwVsOOBInG8xvSfXu+qJ004a3ArEieYNC+TiDiUeP+qleIF0SlGP7j+7oaIveBhlmkhzdJAbZm9fmSbg==" hashValue="XBn36ZOlIb1/A3Af565Ufey2VUFQLLijZFCKZDGUDv9CeEyOrVbLbqyktK4Z3bdnbWkKUTl03waRqH3sZR8DY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130</v>
      </c>
      <c r="M3" s="20">
        <f>Rekapitulace!C69</f>
        <v>0</v>
      </c>
      <c r="N3" s="6" t="s">
        <v>3</v>
      </c>
      <c r="O3">
        <v>0</v>
      </c>
      <c r="P3">
        <v>2</v>
      </c>
    </row>
    <row r="4" ht="34.01575" customHeight="1">
      <c r="A4" s="16" t="s">
        <v>137</v>
      </c>
      <c r="B4" s="17" t="s">
        <v>138</v>
      </c>
      <c r="C4" s="18" t="s">
        <v>130</v>
      </c>
      <c r="D4" s="1"/>
      <c r="E4" s="17" t="s">
        <v>131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COUNTIFS(L8:L98,"=0",A8:A98,"P")+COUNTIFS(L8:L98,"",A8:A98,"P")+SUM(Q8:Q98)</f>
        <v>0</v>
      </c>
    </row>
    <row r="8">
      <c r="A8" s="1" t="s">
        <v>154</v>
      </c>
      <c r="C8" s="22" t="s">
        <v>3232</v>
      </c>
      <c r="E8" s="23" t="s">
        <v>133</v>
      </c>
      <c r="L8" s="24">
        <f>L9</f>
        <v>0</v>
      </c>
      <c r="M8" s="24">
        <f>M9</f>
        <v>0</v>
      </c>
      <c r="N8" s="25"/>
    </row>
    <row r="9">
      <c r="A9" s="1" t="s">
        <v>156</v>
      </c>
      <c r="C9" s="22" t="s">
        <v>3233</v>
      </c>
      <c r="E9" s="23" t="s">
        <v>3234</v>
      </c>
      <c r="L9" s="24">
        <f>SUMIFS(L10:L97,A10:A97,"P")</f>
        <v>0</v>
      </c>
      <c r="M9" s="24">
        <f>SUMIFS(M10:M97,A10:A97,"P")</f>
        <v>0</v>
      </c>
      <c r="N9" s="25"/>
    </row>
    <row r="10" ht="25.5">
      <c r="A10" s="1" t="s">
        <v>159</v>
      </c>
      <c r="B10" s="1">
        <v>1</v>
      </c>
      <c r="C10" s="26" t="s">
        <v>160</v>
      </c>
      <c r="D10" t="s">
        <v>161</v>
      </c>
      <c r="E10" s="27" t="s">
        <v>3235</v>
      </c>
      <c r="F10" s="28" t="s">
        <v>163</v>
      </c>
      <c r="G10" s="29">
        <v>7362.7309999999998</v>
      </c>
      <c r="H10" s="28">
        <v>0</v>
      </c>
      <c r="I10" s="30">
        <f>ROUND(G10*H10,P4)</f>
        <v>0</v>
      </c>
      <c r="L10" s="31">
        <v>0</v>
      </c>
      <c r="M10" s="24">
        <f>ROUND(G10*L10,P4)</f>
        <v>0</v>
      </c>
      <c r="N10" s="25" t="s">
        <v>164</v>
      </c>
      <c r="O10" s="32">
        <f>M10*AA10</f>
        <v>0</v>
      </c>
      <c r="P10" s="1">
        <v>3</v>
      </c>
      <c r="AA10" s="1">
        <f>IF(P10=1,$O$3,IF(P10=2,$O$4,$O$5))</f>
        <v>0</v>
      </c>
    </row>
    <row r="11">
      <c r="A11" s="1" t="s">
        <v>165</v>
      </c>
      <c r="E11" s="27" t="s">
        <v>188</v>
      </c>
    </row>
    <row r="12">
      <c r="A12" s="1" t="s">
        <v>167</v>
      </c>
    </row>
    <row r="13" ht="153">
      <c r="A13" s="1" t="s">
        <v>168</v>
      </c>
      <c r="E13" s="27" t="s">
        <v>169</v>
      </c>
    </row>
    <row r="14" ht="25.5">
      <c r="A14" s="1" t="s">
        <v>159</v>
      </c>
      <c r="B14" s="1">
        <v>17</v>
      </c>
      <c r="C14" s="26" t="s">
        <v>1492</v>
      </c>
      <c r="D14" t="s">
        <v>1493</v>
      </c>
      <c r="E14" s="27" t="s">
        <v>3236</v>
      </c>
      <c r="F14" s="28" t="s">
        <v>163</v>
      </c>
      <c r="G14" s="29">
        <v>1173.3499999999999</v>
      </c>
      <c r="H14" s="28">
        <v>0</v>
      </c>
      <c r="I14" s="30">
        <f>ROUND(G14*H14,P4)</f>
        <v>0</v>
      </c>
      <c r="L14" s="31">
        <v>0</v>
      </c>
      <c r="M14" s="24">
        <f>ROUND(G14*L14,P4)</f>
        <v>0</v>
      </c>
      <c r="N14" s="25" t="s">
        <v>164</v>
      </c>
      <c r="O14" s="32">
        <f>M14*AA14</f>
        <v>0</v>
      </c>
      <c r="P14" s="1">
        <v>3</v>
      </c>
      <c r="AA14" s="1">
        <f>IF(P14=1,$O$3,IF(P14=2,$O$4,$O$5))</f>
        <v>0</v>
      </c>
    </row>
    <row r="15">
      <c r="A15" s="1" t="s">
        <v>165</v>
      </c>
      <c r="E15" s="27" t="s">
        <v>188</v>
      </c>
    </row>
    <row r="16">
      <c r="A16" s="1" t="s">
        <v>167</v>
      </c>
    </row>
    <row r="17" ht="153">
      <c r="A17" s="1" t="s">
        <v>168</v>
      </c>
      <c r="E17" s="27" t="s">
        <v>169</v>
      </c>
    </row>
    <row r="18" ht="25.5">
      <c r="A18" s="1" t="s">
        <v>159</v>
      </c>
      <c r="B18" s="1">
        <v>20</v>
      </c>
      <c r="C18" s="26" t="s">
        <v>1682</v>
      </c>
      <c r="D18" t="s">
        <v>1683</v>
      </c>
      <c r="E18" s="27" t="s">
        <v>3237</v>
      </c>
      <c r="F18" s="28" t="s">
        <v>163</v>
      </c>
      <c r="G18" s="29">
        <v>172.55199999999999</v>
      </c>
      <c r="H18" s="28">
        <v>0</v>
      </c>
      <c r="I18" s="30">
        <f>ROUND(G18*H18,P4)</f>
        <v>0</v>
      </c>
      <c r="L18" s="31">
        <v>0</v>
      </c>
      <c r="M18" s="24">
        <f>ROUND(G18*L18,P4)</f>
        <v>0</v>
      </c>
      <c r="N18" s="25" t="s">
        <v>164</v>
      </c>
      <c r="O18" s="32">
        <f>M18*AA18</f>
        <v>0</v>
      </c>
      <c r="P18" s="1">
        <v>3</v>
      </c>
      <c r="AA18" s="1">
        <f>IF(P18=1,$O$3,IF(P18=2,$O$4,$O$5))</f>
        <v>0</v>
      </c>
    </row>
    <row r="19">
      <c r="A19" s="1" t="s">
        <v>165</v>
      </c>
      <c r="E19" s="27" t="s">
        <v>188</v>
      </c>
    </row>
    <row r="20">
      <c r="A20" s="1" t="s">
        <v>167</v>
      </c>
    </row>
    <row r="21" ht="153">
      <c r="A21" s="1" t="s">
        <v>168</v>
      </c>
      <c r="E21" s="27" t="s">
        <v>169</v>
      </c>
    </row>
    <row r="22" ht="25.5">
      <c r="A22" s="1" t="s">
        <v>159</v>
      </c>
      <c r="B22" s="1">
        <v>6</v>
      </c>
      <c r="C22" s="26" t="s">
        <v>714</v>
      </c>
      <c r="D22" t="s">
        <v>715</v>
      </c>
      <c r="E22" s="27" t="s">
        <v>3238</v>
      </c>
      <c r="F22" s="28" t="s">
        <v>163</v>
      </c>
      <c r="G22" s="29">
        <v>0.14999999999999999</v>
      </c>
      <c r="H22" s="28">
        <v>0</v>
      </c>
      <c r="I22" s="30">
        <f>ROUND(G22*H22,P4)</f>
        <v>0</v>
      </c>
      <c r="L22" s="31">
        <v>0</v>
      </c>
      <c r="M22" s="24">
        <f>ROUND(G22*L22,P4)</f>
        <v>0</v>
      </c>
      <c r="N22" s="25" t="s">
        <v>164</v>
      </c>
      <c r="O22" s="32">
        <f>M22*AA22</f>
        <v>0</v>
      </c>
      <c r="P22" s="1">
        <v>3</v>
      </c>
      <c r="AA22" s="1">
        <f>IF(P22=1,$O$3,IF(P22=2,$O$4,$O$5))</f>
        <v>0</v>
      </c>
    </row>
    <row r="23">
      <c r="A23" s="1" t="s">
        <v>165</v>
      </c>
      <c r="E23" s="27" t="s">
        <v>188</v>
      </c>
    </row>
    <row r="24">
      <c r="A24" s="1" t="s">
        <v>167</v>
      </c>
    </row>
    <row r="25" ht="153">
      <c r="A25" s="1" t="s">
        <v>168</v>
      </c>
      <c r="E25" s="27" t="s">
        <v>169</v>
      </c>
    </row>
    <row r="26" ht="25.5">
      <c r="A26" s="1" t="s">
        <v>159</v>
      </c>
      <c r="B26" s="1">
        <v>7</v>
      </c>
      <c r="C26" s="26" t="s">
        <v>718</v>
      </c>
      <c r="D26" t="s">
        <v>719</v>
      </c>
      <c r="E26" s="27" t="s">
        <v>3239</v>
      </c>
      <c r="F26" s="28" t="s">
        <v>163</v>
      </c>
      <c r="G26" s="29">
        <v>20.571999999999999</v>
      </c>
      <c r="H26" s="28">
        <v>0</v>
      </c>
      <c r="I26" s="30">
        <f>ROUND(G26*H26,P4)</f>
        <v>0</v>
      </c>
      <c r="L26" s="31">
        <v>0</v>
      </c>
      <c r="M26" s="24">
        <f>ROUND(G26*L26,P4)</f>
        <v>0</v>
      </c>
      <c r="N26" s="25" t="s">
        <v>164</v>
      </c>
      <c r="O26" s="32">
        <f>M26*AA26</f>
        <v>0</v>
      </c>
      <c r="P26" s="1">
        <v>3</v>
      </c>
      <c r="AA26" s="1">
        <f>IF(P26=1,$O$3,IF(P26=2,$O$4,$O$5))</f>
        <v>0</v>
      </c>
    </row>
    <row r="27">
      <c r="A27" s="1" t="s">
        <v>165</v>
      </c>
      <c r="E27" s="27" t="s">
        <v>188</v>
      </c>
    </row>
    <row r="28">
      <c r="A28" s="1" t="s">
        <v>167</v>
      </c>
    </row>
    <row r="29" ht="153">
      <c r="A29" s="1" t="s">
        <v>168</v>
      </c>
      <c r="E29" s="27" t="s">
        <v>169</v>
      </c>
    </row>
    <row r="30" ht="25.5">
      <c r="A30" s="1" t="s">
        <v>159</v>
      </c>
      <c r="B30" s="1">
        <v>9</v>
      </c>
      <c r="C30" s="26" t="s">
        <v>721</v>
      </c>
      <c r="D30" t="s">
        <v>722</v>
      </c>
      <c r="E30" s="27" t="s">
        <v>3240</v>
      </c>
      <c r="F30" s="28" t="s">
        <v>163</v>
      </c>
      <c r="G30" s="29">
        <v>588.06899999999996</v>
      </c>
      <c r="H30" s="28">
        <v>0</v>
      </c>
      <c r="I30" s="30">
        <f>ROUND(G30*H30,P4)</f>
        <v>0</v>
      </c>
      <c r="L30" s="31">
        <v>0</v>
      </c>
      <c r="M30" s="24">
        <f>ROUND(G30*L30,P4)</f>
        <v>0</v>
      </c>
      <c r="N30" s="25" t="s">
        <v>164</v>
      </c>
      <c r="O30" s="32">
        <f>M30*AA30</f>
        <v>0</v>
      </c>
      <c r="P30" s="1">
        <v>3</v>
      </c>
      <c r="AA30" s="1">
        <f>IF(P30=1,$O$3,IF(P30=2,$O$4,$O$5))</f>
        <v>0</v>
      </c>
    </row>
    <row r="31">
      <c r="A31" s="1" t="s">
        <v>165</v>
      </c>
      <c r="E31" s="27" t="s">
        <v>188</v>
      </c>
    </row>
    <row r="32">
      <c r="A32" s="1" t="s">
        <v>167</v>
      </c>
    </row>
    <row r="33" ht="153">
      <c r="A33" s="1" t="s">
        <v>168</v>
      </c>
      <c r="E33" s="27" t="s">
        <v>169</v>
      </c>
    </row>
    <row r="34" ht="25.5">
      <c r="A34" s="1" t="s">
        <v>159</v>
      </c>
      <c r="B34" s="1">
        <v>18</v>
      </c>
      <c r="C34" s="26" t="s">
        <v>1302</v>
      </c>
      <c r="D34" t="s">
        <v>1303</v>
      </c>
      <c r="E34" s="27" t="s">
        <v>3241</v>
      </c>
      <c r="F34" s="28" t="s">
        <v>163</v>
      </c>
      <c r="G34" s="29">
        <v>25.460999999999999</v>
      </c>
      <c r="H34" s="28">
        <v>0</v>
      </c>
      <c r="I34" s="30">
        <f>ROUND(G34*H34,P4)</f>
        <v>0</v>
      </c>
      <c r="L34" s="31">
        <v>0</v>
      </c>
      <c r="M34" s="24">
        <f>ROUND(G34*L34,P4)</f>
        <v>0</v>
      </c>
      <c r="N34" s="25" t="s">
        <v>164</v>
      </c>
      <c r="O34" s="32">
        <f>M34*AA34</f>
        <v>0</v>
      </c>
      <c r="P34" s="1">
        <v>3</v>
      </c>
      <c r="AA34" s="1">
        <f>IF(P34=1,$O$3,IF(P34=2,$O$4,$O$5))</f>
        <v>0</v>
      </c>
    </row>
    <row r="35">
      <c r="A35" s="1" t="s">
        <v>165</v>
      </c>
      <c r="E35" s="27" t="s">
        <v>188</v>
      </c>
    </row>
    <row r="36">
      <c r="A36" s="1" t="s">
        <v>167</v>
      </c>
    </row>
    <row r="37" ht="153">
      <c r="A37" s="1" t="s">
        <v>168</v>
      </c>
      <c r="E37" s="27" t="s">
        <v>169</v>
      </c>
    </row>
    <row r="38" ht="25.5">
      <c r="A38" s="1" t="s">
        <v>159</v>
      </c>
      <c r="B38" s="1">
        <v>11</v>
      </c>
      <c r="C38" s="26" t="s">
        <v>1165</v>
      </c>
      <c r="D38" t="s">
        <v>1166</v>
      </c>
      <c r="E38" s="27" t="s">
        <v>3242</v>
      </c>
      <c r="F38" s="28" t="s">
        <v>163</v>
      </c>
      <c r="G38" s="29">
        <v>855.11500000000001</v>
      </c>
      <c r="H38" s="28">
        <v>0</v>
      </c>
      <c r="I38" s="30">
        <f>ROUND(G38*H38,P4)</f>
        <v>0</v>
      </c>
      <c r="L38" s="31">
        <v>0</v>
      </c>
      <c r="M38" s="24">
        <f>ROUND(G38*L38,P4)</f>
        <v>0</v>
      </c>
      <c r="N38" s="25" t="s">
        <v>164</v>
      </c>
      <c r="O38" s="32">
        <f>M38*AA38</f>
        <v>0</v>
      </c>
      <c r="P38" s="1">
        <v>3</v>
      </c>
      <c r="AA38" s="1">
        <f>IF(P38=1,$O$3,IF(P38=2,$O$4,$O$5))</f>
        <v>0</v>
      </c>
    </row>
    <row r="39">
      <c r="A39" s="1" t="s">
        <v>165</v>
      </c>
      <c r="E39" s="27" t="s">
        <v>188</v>
      </c>
    </row>
    <row r="40">
      <c r="A40" s="1" t="s">
        <v>167</v>
      </c>
    </row>
    <row r="41" ht="153">
      <c r="A41" s="1" t="s">
        <v>168</v>
      </c>
      <c r="E41" s="27" t="s">
        <v>169</v>
      </c>
    </row>
    <row r="42" ht="25.5">
      <c r="A42" s="1" t="s">
        <v>159</v>
      </c>
      <c r="B42" s="1">
        <v>2</v>
      </c>
      <c r="C42" s="26" t="s">
        <v>170</v>
      </c>
      <c r="D42" t="s">
        <v>171</v>
      </c>
      <c r="E42" s="27" t="s">
        <v>3243</v>
      </c>
      <c r="F42" s="28" t="s">
        <v>163</v>
      </c>
      <c r="G42" s="29">
        <v>738.40099999999995</v>
      </c>
      <c r="H42" s="28">
        <v>0</v>
      </c>
      <c r="I42" s="30">
        <f>ROUND(G42*H42,P4)</f>
        <v>0</v>
      </c>
      <c r="L42" s="31">
        <v>0</v>
      </c>
      <c r="M42" s="24">
        <f>ROUND(G42*L42,P4)</f>
        <v>0</v>
      </c>
      <c r="N42" s="25" t="s">
        <v>164</v>
      </c>
      <c r="O42" s="32">
        <f>M42*AA42</f>
        <v>0</v>
      </c>
      <c r="P42" s="1">
        <v>3</v>
      </c>
      <c r="AA42" s="1">
        <f>IF(P42=1,$O$3,IF(P42=2,$O$4,$O$5))</f>
        <v>0</v>
      </c>
    </row>
    <row r="43">
      <c r="A43" s="1" t="s">
        <v>165</v>
      </c>
      <c r="E43" s="27" t="s">
        <v>188</v>
      </c>
    </row>
    <row r="44">
      <c r="A44" s="1" t="s">
        <v>167</v>
      </c>
    </row>
    <row r="45" ht="153">
      <c r="A45" s="1" t="s">
        <v>168</v>
      </c>
      <c r="E45" s="27" t="s">
        <v>169</v>
      </c>
    </row>
    <row r="46" ht="25.5">
      <c r="A46" s="1" t="s">
        <v>159</v>
      </c>
      <c r="B46" s="1">
        <v>12</v>
      </c>
      <c r="C46" s="26" t="s">
        <v>1169</v>
      </c>
      <c r="D46" t="s">
        <v>1170</v>
      </c>
      <c r="E46" s="27" t="s">
        <v>3244</v>
      </c>
      <c r="F46" s="28" t="s">
        <v>163</v>
      </c>
      <c r="G46" s="29">
        <v>21.488</v>
      </c>
      <c r="H46" s="28">
        <v>0</v>
      </c>
      <c r="I46" s="30">
        <f>ROUND(G46*H46,P4)</f>
        <v>0</v>
      </c>
      <c r="L46" s="31">
        <v>0</v>
      </c>
      <c r="M46" s="24">
        <f>ROUND(G46*L46,P4)</f>
        <v>0</v>
      </c>
      <c r="N46" s="25" t="s">
        <v>164</v>
      </c>
      <c r="O46" s="32">
        <f>M46*AA46</f>
        <v>0</v>
      </c>
      <c r="P46" s="1">
        <v>3</v>
      </c>
      <c r="AA46" s="1">
        <f>IF(P46=1,$O$3,IF(P46=2,$O$4,$O$5))</f>
        <v>0</v>
      </c>
    </row>
    <row r="47">
      <c r="A47" s="1" t="s">
        <v>165</v>
      </c>
      <c r="E47" s="27" t="s">
        <v>188</v>
      </c>
    </row>
    <row r="48">
      <c r="A48" s="1" t="s">
        <v>167</v>
      </c>
    </row>
    <row r="49" ht="153">
      <c r="A49" s="1" t="s">
        <v>168</v>
      </c>
      <c r="E49" s="27" t="s">
        <v>169</v>
      </c>
    </row>
    <row r="50" ht="25.5">
      <c r="A50" s="1" t="s">
        <v>159</v>
      </c>
      <c r="B50" s="1">
        <v>3</v>
      </c>
      <c r="C50" s="26" t="s">
        <v>173</v>
      </c>
      <c r="D50" t="s">
        <v>174</v>
      </c>
      <c r="E50" s="27" t="s">
        <v>3245</v>
      </c>
      <c r="F50" s="28" t="s">
        <v>163</v>
      </c>
      <c r="G50" s="29">
        <v>2.1299999999999999</v>
      </c>
      <c r="H50" s="28">
        <v>0</v>
      </c>
      <c r="I50" s="30">
        <f>ROUND(G50*H50,P4)</f>
        <v>0</v>
      </c>
      <c r="L50" s="31">
        <v>0</v>
      </c>
      <c r="M50" s="24">
        <f>ROUND(G50*L50,P4)</f>
        <v>0</v>
      </c>
      <c r="N50" s="25" t="s">
        <v>164</v>
      </c>
      <c r="O50" s="32">
        <f>M50*AA50</f>
        <v>0</v>
      </c>
      <c r="P50" s="1">
        <v>3</v>
      </c>
      <c r="AA50" s="1">
        <f>IF(P50=1,$O$3,IF(P50=2,$O$4,$O$5))</f>
        <v>0</v>
      </c>
    </row>
    <row r="51">
      <c r="A51" s="1" t="s">
        <v>165</v>
      </c>
      <c r="E51" s="27" t="s">
        <v>188</v>
      </c>
    </row>
    <row r="52">
      <c r="A52" s="1" t="s">
        <v>167</v>
      </c>
    </row>
    <row r="53" ht="153">
      <c r="A53" s="1" t="s">
        <v>168</v>
      </c>
      <c r="E53" s="27" t="s">
        <v>169</v>
      </c>
    </row>
    <row r="54" ht="25.5">
      <c r="A54" s="1" t="s">
        <v>159</v>
      </c>
      <c r="B54" s="1">
        <v>4</v>
      </c>
      <c r="C54" s="26" t="s">
        <v>176</v>
      </c>
      <c r="D54" t="s">
        <v>177</v>
      </c>
      <c r="E54" s="27" t="s">
        <v>3246</v>
      </c>
      <c r="F54" s="28" t="s">
        <v>163</v>
      </c>
      <c r="G54" s="29">
        <v>71.402000000000001</v>
      </c>
      <c r="H54" s="28">
        <v>0</v>
      </c>
      <c r="I54" s="30">
        <f>ROUND(G54*H54,P4)</f>
        <v>0</v>
      </c>
      <c r="L54" s="31">
        <v>0</v>
      </c>
      <c r="M54" s="24">
        <f>ROUND(G54*L54,P4)</f>
        <v>0</v>
      </c>
      <c r="N54" s="25" t="s">
        <v>164</v>
      </c>
      <c r="O54" s="32">
        <f>M54*AA54</f>
        <v>0</v>
      </c>
      <c r="P54" s="1">
        <v>3</v>
      </c>
      <c r="AA54" s="1">
        <f>IF(P54=1,$O$3,IF(P54=2,$O$4,$O$5))</f>
        <v>0</v>
      </c>
    </row>
    <row r="55">
      <c r="A55" s="1" t="s">
        <v>165</v>
      </c>
      <c r="E55" s="27" t="s">
        <v>188</v>
      </c>
    </row>
    <row r="56">
      <c r="A56" s="1" t="s">
        <v>167</v>
      </c>
    </row>
    <row r="57" ht="153">
      <c r="A57" s="1" t="s">
        <v>168</v>
      </c>
      <c r="E57" s="27" t="s">
        <v>169</v>
      </c>
    </row>
    <row r="58" ht="25.5">
      <c r="A58" s="1" t="s">
        <v>159</v>
      </c>
      <c r="B58" s="1">
        <v>13</v>
      </c>
      <c r="C58" s="26" t="s">
        <v>1173</v>
      </c>
      <c r="D58" t="s">
        <v>1174</v>
      </c>
      <c r="E58" s="27" t="s">
        <v>3247</v>
      </c>
      <c r="F58" s="28" t="s">
        <v>163</v>
      </c>
      <c r="G58" s="29">
        <v>0.17499999999999999</v>
      </c>
      <c r="H58" s="28">
        <v>0</v>
      </c>
      <c r="I58" s="30">
        <f>ROUND(G58*H58,P4)</f>
        <v>0</v>
      </c>
      <c r="L58" s="31">
        <v>0</v>
      </c>
      <c r="M58" s="24">
        <f>ROUND(G58*L58,P4)</f>
        <v>0</v>
      </c>
      <c r="N58" s="25" t="s">
        <v>164</v>
      </c>
      <c r="O58" s="32">
        <f>M58*AA58</f>
        <v>0</v>
      </c>
      <c r="P58" s="1">
        <v>3</v>
      </c>
      <c r="AA58" s="1">
        <f>IF(P58=1,$O$3,IF(P58=2,$O$4,$O$5))</f>
        <v>0</v>
      </c>
    </row>
    <row r="59">
      <c r="A59" s="1" t="s">
        <v>165</v>
      </c>
      <c r="E59" s="27" t="s">
        <v>188</v>
      </c>
    </row>
    <row r="60">
      <c r="A60" s="1" t="s">
        <v>167</v>
      </c>
    </row>
    <row r="61" ht="153">
      <c r="A61" s="1" t="s">
        <v>168</v>
      </c>
      <c r="E61" s="27" t="s">
        <v>169</v>
      </c>
    </row>
    <row r="62" ht="25.5">
      <c r="A62" s="1" t="s">
        <v>159</v>
      </c>
      <c r="B62" s="1">
        <v>14</v>
      </c>
      <c r="C62" s="26" t="s">
        <v>1177</v>
      </c>
      <c r="D62" t="s">
        <v>1178</v>
      </c>
      <c r="E62" s="27" t="s">
        <v>3248</v>
      </c>
      <c r="F62" s="28" t="s">
        <v>163</v>
      </c>
      <c r="G62" s="29">
        <v>0.43099999999999999</v>
      </c>
      <c r="H62" s="28">
        <v>0</v>
      </c>
      <c r="I62" s="30">
        <f>ROUND(G62*H62,P4)</f>
        <v>0</v>
      </c>
      <c r="L62" s="31">
        <v>0</v>
      </c>
      <c r="M62" s="24">
        <f>ROUND(G62*L62,P4)</f>
        <v>0</v>
      </c>
      <c r="N62" s="25" t="s">
        <v>164</v>
      </c>
      <c r="O62" s="32">
        <f>M62*AA62</f>
        <v>0</v>
      </c>
      <c r="P62" s="1">
        <v>3</v>
      </c>
      <c r="AA62" s="1">
        <f>IF(P62=1,$O$3,IF(P62=2,$O$4,$O$5))</f>
        <v>0</v>
      </c>
    </row>
    <row r="63">
      <c r="A63" s="1" t="s">
        <v>165</v>
      </c>
      <c r="E63" s="27" t="s">
        <v>188</v>
      </c>
    </row>
    <row r="64">
      <c r="A64" s="1" t="s">
        <v>167</v>
      </c>
    </row>
    <row r="65" ht="153">
      <c r="A65" s="1" t="s">
        <v>168</v>
      </c>
      <c r="E65" s="27" t="s">
        <v>169</v>
      </c>
    </row>
    <row r="66" ht="25.5">
      <c r="A66" s="1" t="s">
        <v>159</v>
      </c>
      <c r="B66" s="1">
        <v>22</v>
      </c>
      <c r="C66" s="26" t="s">
        <v>2162</v>
      </c>
      <c r="D66" t="s">
        <v>2163</v>
      </c>
      <c r="E66" s="27" t="s">
        <v>3249</v>
      </c>
      <c r="F66" s="28" t="s">
        <v>163</v>
      </c>
      <c r="G66" s="29">
        <v>55</v>
      </c>
      <c r="H66" s="28">
        <v>0</v>
      </c>
      <c r="I66" s="30">
        <f>ROUND(G66*H66,P4)</f>
        <v>0</v>
      </c>
      <c r="L66" s="31">
        <v>0</v>
      </c>
      <c r="M66" s="24">
        <f>ROUND(G66*L66,P4)</f>
        <v>0</v>
      </c>
      <c r="N66" s="25" t="s">
        <v>164</v>
      </c>
      <c r="O66" s="32">
        <f>M66*AA66</f>
        <v>0</v>
      </c>
      <c r="P66" s="1">
        <v>3</v>
      </c>
      <c r="AA66" s="1">
        <f>IF(P66=1,$O$3,IF(P66=2,$O$4,$O$5))</f>
        <v>0</v>
      </c>
    </row>
    <row r="67">
      <c r="A67" s="1" t="s">
        <v>165</v>
      </c>
      <c r="E67" s="27" t="s">
        <v>188</v>
      </c>
    </row>
    <row r="68">
      <c r="A68" s="1" t="s">
        <v>167</v>
      </c>
    </row>
    <row r="69" ht="153">
      <c r="A69" s="1" t="s">
        <v>168</v>
      </c>
      <c r="E69" s="27" t="s">
        <v>169</v>
      </c>
    </row>
    <row r="70" ht="25.5">
      <c r="A70" s="1" t="s">
        <v>159</v>
      </c>
      <c r="B70" s="1">
        <v>19</v>
      </c>
      <c r="C70" s="26" t="s">
        <v>1498</v>
      </c>
      <c r="D70" t="s">
        <v>1499</v>
      </c>
      <c r="E70" s="27" t="s">
        <v>3250</v>
      </c>
      <c r="F70" s="28" t="s">
        <v>163</v>
      </c>
      <c r="G70" s="29">
        <v>104.768</v>
      </c>
      <c r="H70" s="28">
        <v>0</v>
      </c>
      <c r="I70" s="30">
        <f>ROUND(G70*H70,P4)</f>
        <v>0</v>
      </c>
      <c r="L70" s="31">
        <v>0</v>
      </c>
      <c r="M70" s="24">
        <f>ROUND(G70*L70,P4)</f>
        <v>0</v>
      </c>
      <c r="N70" s="25" t="s">
        <v>164</v>
      </c>
      <c r="O70" s="32">
        <f>M70*AA70</f>
        <v>0</v>
      </c>
      <c r="P70" s="1">
        <v>3</v>
      </c>
      <c r="AA70" s="1">
        <f>IF(P70=1,$O$3,IF(P70=2,$O$4,$O$5))</f>
        <v>0</v>
      </c>
    </row>
    <row r="71">
      <c r="A71" s="1" t="s">
        <v>165</v>
      </c>
      <c r="E71" s="27" t="s">
        <v>188</v>
      </c>
    </row>
    <row r="72">
      <c r="A72" s="1" t="s">
        <v>167</v>
      </c>
    </row>
    <row r="73" ht="153">
      <c r="A73" s="1" t="s">
        <v>168</v>
      </c>
      <c r="E73" s="27" t="s">
        <v>169</v>
      </c>
    </row>
    <row r="74" ht="25.5">
      <c r="A74" s="1" t="s">
        <v>159</v>
      </c>
      <c r="B74" s="1">
        <v>5</v>
      </c>
      <c r="C74" s="26" t="s">
        <v>179</v>
      </c>
      <c r="D74" t="s">
        <v>180</v>
      </c>
      <c r="E74" s="27" t="s">
        <v>3251</v>
      </c>
      <c r="F74" s="28" t="s">
        <v>163</v>
      </c>
      <c r="G74" s="29">
        <v>0.14000000000000001</v>
      </c>
      <c r="H74" s="28">
        <v>0</v>
      </c>
      <c r="I74" s="30">
        <f>ROUND(G74*H74,P4)</f>
        <v>0</v>
      </c>
      <c r="L74" s="31">
        <v>0</v>
      </c>
      <c r="M74" s="24">
        <f>ROUND(G74*L74,P4)</f>
        <v>0</v>
      </c>
      <c r="N74" s="25" t="s">
        <v>164</v>
      </c>
      <c r="O74" s="32">
        <f>M74*AA74</f>
        <v>0</v>
      </c>
      <c r="P74" s="1">
        <v>3</v>
      </c>
      <c r="AA74" s="1">
        <f>IF(P74=1,$O$3,IF(P74=2,$O$4,$O$5))</f>
        <v>0</v>
      </c>
    </row>
    <row r="75">
      <c r="A75" s="1" t="s">
        <v>165</v>
      </c>
      <c r="E75" s="27" t="s">
        <v>188</v>
      </c>
    </row>
    <row r="76">
      <c r="A76" s="1" t="s">
        <v>167</v>
      </c>
    </row>
    <row r="77" ht="153">
      <c r="A77" s="1" t="s">
        <v>168</v>
      </c>
      <c r="E77" s="27" t="s">
        <v>169</v>
      </c>
    </row>
    <row r="78" ht="25.5">
      <c r="A78" s="1" t="s">
        <v>159</v>
      </c>
      <c r="B78" s="1">
        <v>8</v>
      </c>
      <c r="C78" s="26" t="s">
        <v>724</v>
      </c>
      <c r="D78" t="s">
        <v>725</v>
      </c>
      <c r="E78" s="27" t="s">
        <v>3252</v>
      </c>
      <c r="F78" s="28" t="s">
        <v>163</v>
      </c>
      <c r="G78" s="29">
        <v>3.1000000000000001</v>
      </c>
      <c r="H78" s="28">
        <v>0</v>
      </c>
      <c r="I78" s="30">
        <f>ROUND(G78*H78,P4)</f>
        <v>0</v>
      </c>
      <c r="L78" s="31">
        <v>0</v>
      </c>
      <c r="M78" s="24">
        <f>ROUND(G78*L78,P4)</f>
        <v>0</v>
      </c>
      <c r="N78" s="25" t="s">
        <v>164</v>
      </c>
      <c r="O78" s="32">
        <f>M78*AA78</f>
        <v>0</v>
      </c>
      <c r="P78" s="1">
        <v>3</v>
      </c>
      <c r="AA78" s="1">
        <f>IF(P78=1,$O$3,IF(P78=2,$O$4,$O$5))</f>
        <v>0</v>
      </c>
    </row>
    <row r="79">
      <c r="A79" s="1" t="s">
        <v>165</v>
      </c>
      <c r="E79" s="27" t="s">
        <v>188</v>
      </c>
    </row>
    <row r="80">
      <c r="A80" s="1" t="s">
        <v>167</v>
      </c>
    </row>
    <row r="81" ht="153">
      <c r="A81" s="1" t="s">
        <v>168</v>
      </c>
      <c r="E81" s="27" t="s">
        <v>169</v>
      </c>
    </row>
    <row r="82" ht="25.5">
      <c r="A82" s="1" t="s">
        <v>159</v>
      </c>
      <c r="B82" s="1">
        <v>15</v>
      </c>
      <c r="C82" s="26" t="s">
        <v>1181</v>
      </c>
      <c r="D82" t="s">
        <v>1182</v>
      </c>
      <c r="E82" s="27" t="s">
        <v>3253</v>
      </c>
      <c r="F82" s="28" t="s">
        <v>163</v>
      </c>
      <c r="G82" s="29">
        <v>132.27500000000001</v>
      </c>
      <c r="H82" s="28">
        <v>0</v>
      </c>
      <c r="I82" s="30">
        <f>ROUND(G82*H82,P4)</f>
        <v>0</v>
      </c>
      <c r="L82" s="31">
        <v>0</v>
      </c>
      <c r="M82" s="24">
        <f>ROUND(G82*L82,P4)</f>
        <v>0</v>
      </c>
      <c r="N82" s="25" t="s">
        <v>164</v>
      </c>
      <c r="O82" s="32">
        <f>M82*AA82</f>
        <v>0</v>
      </c>
      <c r="P82" s="1">
        <v>3</v>
      </c>
      <c r="AA82" s="1">
        <f>IF(P82=1,$O$3,IF(P82=2,$O$4,$O$5))</f>
        <v>0</v>
      </c>
    </row>
    <row r="83">
      <c r="A83" s="1" t="s">
        <v>165</v>
      </c>
      <c r="E83" s="27" t="s">
        <v>188</v>
      </c>
    </row>
    <row r="84">
      <c r="A84" s="1" t="s">
        <v>167</v>
      </c>
    </row>
    <row r="85" ht="153">
      <c r="A85" s="1" t="s">
        <v>168</v>
      </c>
      <c r="E85" s="27" t="s">
        <v>169</v>
      </c>
    </row>
    <row r="86" ht="25.5">
      <c r="A86" s="1" t="s">
        <v>159</v>
      </c>
      <c r="B86" s="1">
        <v>16</v>
      </c>
      <c r="C86" s="26" t="s">
        <v>1185</v>
      </c>
      <c r="D86" t="s">
        <v>1186</v>
      </c>
      <c r="E86" s="27" t="s">
        <v>3254</v>
      </c>
      <c r="F86" s="28" t="s">
        <v>163</v>
      </c>
      <c r="G86" s="29">
        <v>16.992999999999999</v>
      </c>
      <c r="H86" s="28">
        <v>0</v>
      </c>
      <c r="I86" s="30">
        <f>ROUND(G86*H86,P4)</f>
        <v>0</v>
      </c>
      <c r="L86" s="31">
        <v>0</v>
      </c>
      <c r="M86" s="24">
        <f>ROUND(G86*L86,P4)</f>
        <v>0</v>
      </c>
      <c r="N86" s="25" t="s">
        <v>164</v>
      </c>
      <c r="O86" s="32">
        <f>M86*AA86</f>
        <v>0</v>
      </c>
      <c r="P86" s="1">
        <v>3</v>
      </c>
      <c r="AA86" s="1">
        <f>IF(P86=1,$O$3,IF(P86=2,$O$4,$O$5))</f>
        <v>0</v>
      </c>
    </row>
    <row r="87">
      <c r="A87" s="1" t="s">
        <v>165</v>
      </c>
      <c r="E87" s="27" t="s">
        <v>188</v>
      </c>
    </row>
    <row r="88">
      <c r="A88" s="1" t="s">
        <v>167</v>
      </c>
    </row>
    <row r="89" ht="153">
      <c r="A89" s="1" t="s">
        <v>168</v>
      </c>
      <c r="E89" s="27" t="s">
        <v>169</v>
      </c>
    </row>
    <row r="90" ht="25.5">
      <c r="A90" s="1" t="s">
        <v>159</v>
      </c>
      <c r="B90" s="1">
        <v>10</v>
      </c>
      <c r="C90" s="26" t="s">
        <v>728</v>
      </c>
      <c r="D90" t="s">
        <v>729</v>
      </c>
      <c r="E90" s="27" t="s">
        <v>3255</v>
      </c>
      <c r="F90" s="28" t="s">
        <v>163</v>
      </c>
      <c r="G90" s="29">
        <v>24.635000000000002</v>
      </c>
      <c r="H90" s="28">
        <v>0</v>
      </c>
      <c r="I90" s="30">
        <f>ROUND(G90*H90,P4)</f>
        <v>0</v>
      </c>
      <c r="L90" s="31">
        <v>0</v>
      </c>
      <c r="M90" s="24">
        <f>ROUND(G90*L90,P4)</f>
        <v>0</v>
      </c>
      <c r="N90" s="25" t="s">
        <v>164</v>
      </c>
      <c r="O90" s="32">
        <f>M90*AA90</f>
        <v>0</v>
      </c>
      <c r="P90" s="1">
        <v>3</v>
      </c>
      <c r="AA90" s="1">
        <f>IF(P90=1,$O$3,IF(P90=2,$O$4,$O$5))</f>
        <v>0</v>
      </c>
    </row>
    <row r="91">
      <c r="A91" s="1" t="s">
        <v>165</v>
      </c>
      <c r="E91" s="27" t="s">
        <v>188</v>
      </c>
    </row>
    <row r="92">
      <c r="A92" s="1" t="s">
        <v>167</v>
      </c>
    </row>
    <row r="93" ht="153">
      <c r="A93" s="1" t="s">
        <v>168</v>
      </c>
      <c r="E93" s="27" t="s">
        <v>169</v>
      </c>
    </row>
    <row r="94" ht="25.5">
      <c r="A94" s="1" t="s">
        <v>159</v>
      </c>
      <c r="B94" s="1">
        <v>21</v>
      </c>
      <c r="C94" s="26" t="s">
        <v>1967</v>
      </c>
      <c r="D94" t="s">
        <v>1968</v>
      </c>
      <c r="E94" s="27" t="s">
        <v>3256</v>
      </c>
      <c r="F94" s="28" t="s">
        <v>163</v>
      </c>
      <c r="G94" s="29">
        <v>7.4249999999999998</v>
      </c>
      <c r="H94" s="28">
        <v>0</v>
      </c>
      <c r="I94" s="30">
        <f>ROUND(G94*H94,P4)</f>
        <v>0</v>
      </c>
      <c r="L94" s="31">
        <v>0</v>
      </c>
      <c r="M94" s="24">
        <f>ROUND(G94*L94,P4)</f>
        <v>0</v>
      </c>
      <c r="N94" s="25" t="s">
        <v>164</v>
      </c>
      <c r="O94" s="32">
        <f>M94*AA94</f>
        <v>0</v>
      </c>
      <c r="P94" s="1">
        <v>3</v>
      </c>
      <c r="AA94" s="1">
        <f>IF(P94=1,$O$3,IF(P94=2,$O$4,$O$5))</f>
        <v>0</v>
      </c>
    </row>
    <row r="95">
      <c r="A95" s="1" t="s">
        <v>165</v>
      </c>
      <c r="E95" s="27" t="s">
        <v>188</v>
      </c>
    </row>
    <row r="96">
      <c r="A96" s="1" t="s">
        <v>167</v>
      </c>
    </row>
    <row r="97" ht="153">
      <c r="A97" s="1" t="s">
        <v>168</v>
      </c>
      <c r="E97" s="27" t="s">
        <v>169</v>
      </c>
    </row>
  </sheetData>
  <sheetProtection sheet="1" objects="1" scenarios="1" spinCount="100000" saltValue="iftmuMlRQbL0nGx5sfSV5XRHo8uZZAZXCz1PqsIh48Qqd7xKrJKdiaVrAzM1ApEEO905LVkV6fyjUMz1WMDlKA==" hashValue="Cns3sWYywmFi98Ssh7Vs4Hkrtk58Ezmmnfr/C+QQaaHCMS1jJKAaWm1PdzbDpoVRJMz46B9f/UOY13KiyHUs6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20</v>
      </c>
      <c r="M3" s="20">
        <f>Rekapitulace!C14</f>
        <v>0</v>
      </c>
      <c r="N3" s="6" t="s">
        <v>3</v>
      </c>
      <c r="O3">
        <v>0</v>
      </c>
      <c r="P3">
        <v>2</v>
      </c>
    </row>
    <row r="4" ht="34.01575" customHeight="1">
      <c r="A4" s="16" t="s">
        <v>137</v>
      </c>
      <c r="B4" s="17" t="s">
        <v>138</v>
      </c>
      <c r="C4" s="18" t="s">
        <v>20</v>
      </c>
      <c r="D4" s="1"/>
      <c r="E4" s="17" t="s">
        <v>21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COUNTIFS(L8:L660,"=0",A8:A660,"P")+COUNTIFS(L8:L660,"",A8:A660,"P")+SUM(Q8:Q660)</f>
        <v>0</v>
      </c>
    </row>
    <row r="8">
      <c r="A8" s="1" t="s">
        <v>154</v>
      </c>
      <c r="C8" s="22" t="s">
        <v>339</v>
      </c>
      <c r="E8" s="23" t="s">
        <v>23</v>
      </c>
      <c r="L8" s="24">
        <f>L9+L154+L631</f>
        <v>0</v>
      </c>
      <c r="M8" s="24">
        <f>M9+M154+M631</f>
        <v>0</v>
      </c>
      <c r="N8" s="25"/>
    </row>
    <row r="9">
      <c r="A9" s="1" t="s">
        <v>156</v>
      </c>
      <c r="C9" s="22" t="s">
        <v>182</v>
      </c>
      <c r="E9" s="23" t="s">
        <v>183</v>
      </c>
      <c r="L9" s="24">
        <f>SUMIFS(L10:L153,A10:A153,"P")</f>
        <v>0</v>
      </c>
      <c r="M9" s="24">
        <f>SUMIFS(M10:M153,A10:A153,"P")</f>
        <v>0</v>
      </c>
      <c r="N9" s="25"/>
    </row>
    <row r="10">
      <c r="A10" s="1" t="s">
        <v>159</v>
      </c>
      <c r="B10" s="1">
        <v>6</v>
      </c>
      <c r="C10" s="26" t="s">
        <v>340</v>
      </c>
      <c r="D10" t="s">
        <v>157</v>
      </c>
      <c r="E10" s="27" t="s">
        <v>341</v>
      </c>
      <c r="F10" s="28" t="s">
        <v>342</v>
      </c>
      <c r="G10" s="29">
        <v>200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343</v>
      </c>
    </row>
    <row r="13">
      <c r="A13" s="1" t="s">
        <v>168</v>
      </c>
      <c r="E13" s="27" t="s">
        <v>344</v>
      </c>
    </row>
    <row r="14">
      <c r="A14" s="1" t="s">
        <v>159</v>
      </c>
      <c r="B14" s="1">
        <v>7</v>
      </c>
      <c r="C14" s="26" t="s">
        <v>345</v>
      </c>
      <c r="D14" t="s">
        <v>157</v>
      </c>
      <c r="E14" s="27" t="s">
        <v>346</v>
      </c>
      <c r="F14" s="28" t="s">
        <v>196</v>
      </c>
      <c r="G14" s="29">
        <v>10</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347</v>
      </c>
    </row>
    <row r="17">
      <c r="A17" s="1" t="s">
        <v>168</v>
      </c>
      <c r="E17" s="27" t="s">
        <v>344</v>
      </c>
    </row>
    <row r="18">
      <c r="A18" s="1" t="s">
        <v>159</v>
      </c>
      <c r="B18" s="1">
        <v>2</v>
      </c>
      <c r="C18" s="26" t="s">
        <v>348</v>
      </c>
      <c r="D18" t="s">
        <v>157</v>
      </c>
      <c r="E18" s="27" t="s">
        <v>349</v>
      </c>
      <c r="F18" s="28" t="s">
        <v>186</v>
      </c>
      <c r="G18" s="29">
        <v>30</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350</v>
      </c>
    </row>
    <row r="21">
      <c r="A21" s="1" t="s">
        <v>168</v>
      </c>
      <c r="E21" s="27" t="s">
        <v>344</v>
      </c>
    </row>
    <row r="22">
      <c r="A22" s="1" t="s">
        <v>159</v>
      </c>
      <c r="B22" s="1">
        <v>3</v>
      </c>
      <c r="C22" s="26" t="s">
        <v>184</v>
      </c>
      <c r="D22" t="s">
        <v>157</v>
      </c>
      <c r="E22" s="27" t="s">
        <v>185</v>
      </c>
      <c r="F22" s="28" t="s">
        <v>186</v>
      </c>
      <c r="G22" s="29">
        <v>1610.7</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351</v>
      </c>
    </row>
    <row r="25">
      <c r="A25" s="1" t="s">
        <v>168</v>
      </c>
      <c r="E25" s="27" t="s">
        <v>344</v>
      </c>
    </row>
    <row r="26">
      <c r="A26" s="1" t="s">
        <v>159</v>
      </c>
      <c r="B26" s="1">
        <v>9</v>
      </c>
      <c r="C26" s="26" t="s">
        <v>352</v>
      </c>
      <c r="D26" t="s">
        <v>157</v>
      </c>
      <c r="E26" s="27" t="s">
        <v>353</v>
      </c>
      <c r="F26" s="28" t="s">
        <v>199</v>
      </c>
      <c r="G26" s="29">
        <v>460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354</v>
      </c>
    </row>
    <row r="29">
      <c r="A29" s="1" t="s">
        <v>168</v>
      </c>
      <c r="E29" s="27" t="s">
        <v>344</v>
      </c>
    </row>
    <row r="30">
      <c r="A30" s="1" t="s">
        <v>159</v>
      </c>
      <c r="B30" s="1">
        <v>4</v>
      </c>
      <c r="C30" s="26" t="s">
        <v>190</v>
      </c>
      <c r="D30" t="s">
        <v>157</v>
      </c>
      <c r="E30" s="27" t="s">
        <v>191</v>
      </c>
      <c r="F30" s="28" t="s">
        <v>186</v>
      </c>
      <c r="G30" s="29">
        <v>1526.0999999999999</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355</v>
      </c>
    </row>
    <row r="33">
      <c r="A33" s="1" t="s">
        <v>168</v>
      </c>
      <c r="E33" s="27" t="s">
        <v>344</v>
      </c>
    </row>
    <row r="34">
      <c r="A34" s="1" t="s">
        <v>159</v>
      </c>
      <c r="B34" s="1">
        <v>8</v>
      </c>
      <c r="C34" s="26" t="s">
        <v>356</v>
      </c>
      <c r="D34" t="s">
        <v>157</v>
      </c>
      <c r="E34" s="27" t="s">
        <v>357</v>
      </c>
      <c r="F34" s="28" t="s">
        <v>186</v>
      </c>
      <c r="G34" s="29">
        <v>10</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347</v>
      </c>
    </row>
    <row r="37">
      <c r="A37" s="1" t="s">
        <v>168</v>
      </c>
      <c r="E37" s="27" t="s">
        <v>344</v>
      </c>
    </row>
    <row r="38" ht="25.5">
      <c r="A38" s="1" t="s">
        <v>159</v>
      </c>
      <c r="B38" s="1">
        <v>26</v>
      </c>
      <c r="C38" s="26" t="s">
        <v>358</v>
      </c>
      <c r="D38" t="s">
        <v>157</v>
      </c>
      <c r="E38" s="27" t="s">
        <v>359</v>
      </c>
      <c r="F38" s="28" t="s">
        <v>196</v>
      </c>
      <c r="G38" s="29">
        <v>87</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360</v>
      </c>
    </row>
    <row r="41">
      <c r="A41" s="1" t="s">
        <v>168</v>
      </c>
      <c r="E41" s="27" t="s">
        <v>344</v>
      </c>
    </row>
    <row r="42">
      <c r="A42" s="1" t="s">
        <v>159</v>
      </c>
      <c r="B42" s="1">
        <v>28</v>
      </c>
      <c r="C42" s="26" t="s">
        <v>361</v>
      </c>
      <c r="D42" t="s">
        <v>157</v>
      </c>
      <c r="E42" s="27" t="s">
        <v>362</v>
      </c>
      <c r="F42" s="28" t="s">
        <v>196</v>
      </c>
      <c r="G42" s="29">
        <v>24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363</v>
      </c>
    </row>
    <row r="45">
      <c r="A45" s="1" t="s">
        <v>168</v>
      </c>
      <c r="E45" s="27" t="s">
        <v>344</v>
      </c>
    </row>
    <row r="46">
      <c r="A46" s="1" t="s">
        <v>159</v>
      </c>
      <c r="B46" s="1">
        <v>29</v>
      </c>
      <c r="C46" s="26" t="s">
        <v>194</v>
      </c>
      <c r="D46" t="s">
        <v>157</v>
      </c>
      <c r="E46" s="27" t="s">
        <v>195</v>
      </c>
      <c r="F46" s="28" t="s">
        <v>196</v>
      </c>
      <c r="G46" s="29">
        <v>70</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364</v>
      </c>
    </row>
    <row r="49">
      <c r="A49" s="1" t="s">
        <v>168</v>
      </c>
      <c r="E49" s="27" t="s">
        <v>344</v>
      </c>
    </row>
    <row r="50">
      <c r="A50" s="1" t="s">
        <v>159</v>
      </c>
      <c r="B50" s="1">
        <v>30</v>
      </c>
      <c r="C50" s="26" t="s">
        <v>365</v>
      </c>
      <c r="D50" t="s">
        <v>157</v>
      </c>
      <c r="E50" s="27" t="s">
        <v>366</v>
      </c>
      <c r="F50" s="28" t="s">
        <v>196</v>
      </c>
      <c r="G50" s="29">
        <v>4</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367</v>
      </c>
    </row>
    <row r="53">
      <c r="A53" s="1" t="s">
        <v>168</v>
      </c>
      <c r="E53" s="27" t="s">
        <v>344</v>
      </c>
    </row>
    <row r="54">
      <c r="A54" s="1" t="s">
        <v>159</v>
      </c>
      <c r="B54" s="1">
        <v>10</v>
      </c>
      <c r="C54" s="26" t="s">
        <v>197</v>
      </c>
      <c r="D54" t="s">
        <v>157</v>
      </c>
      <c r="E54" s="27" t="s">
        <v>198</v>
      </c>
      <c r="F54" s="28" t="s">
        <v>199</v>
      </c>
      <c r="G54" s="29">
        <v>1015</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368</v>
      </c>
    </row>
    <row r="57">
      <c r="A57" s="1" t="s">
        <v>168</v>
      </c>
      <c r="E57" s="27" t="s">
        <v>344</v>
      </c>
    </row>
    <row r="58">
      <c r="A58" s="1" t="s">
        <v>159</v>
      </c>
      <c r="B58" s="1">
        <v>12</v>
      </c>
      <c r="C58" s="26" t="s">
        <v>200</v>
      </c>
      <c r="D58" t="s">
        <v>157</v>
      </c>
      <c r="E58" s="27" t="s">
        <v>201</v>
      </c>
      <c r="F58" s="28" t="s">
        <v>199</v>
      </c>
      <c r="G58" s="29">
        <v>2575</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369</v>
      </c>
    </row>
    <row r="61">
      <c r="A61" s="1" t="s">
        <v>168</v>
      </c>
      <c r="E61" s="27" t="s">
        <v>344</v>
      </c>
    </row>
    <row r="62">
      <c r="A62" s="1" t="s">
        <v>159</v>
      </c>
      <c r="B62" s="1">
        <v>14</v>
      </c>
      <c r="C62" s="26" t="s">
        <v>202</v>
      </c>
      <c r="D62" t="s">
        <v>157</v>
      </c>
      <c r="E62" s="27" t="s">
        <v>203</v>
      </c>
      <c r="F62" s="28" t="s">
        <v>199</v>
      </c>
      <c r="G62" s="29">
        <v>130</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370</v>
      </c>
    </row>
    <row r="65">
      <c r="A65" s="1" t="s">
        <v>168</v>
      </c>
      <c r="E65" s="27" t="s">
        <v>344</v>
      </c>
    </row>
    <row r="66">
      <c r="A66" s="1" t="s">
        <v>159</v>
      </c>
      <c r="B66" s="1">
        <v>16</v>
      </c>
      <c r="C66" s="26" t="s">
        <v>315</v>
      </c>
      <c r="D66" t="s">
        <v>157</v>
      </c>
      <c r="E66" s="27" t="s">
        <v>316</v>
      </c>
      <c r="F66" s="28" t="s">
        <v>199</v>
      </c>
      <c r="G66" s="29">
        <v>2765</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c r="E68" s="33" t="s">
        <v>371</v>
      </c>
    </row>
    <row r="69">
      <c r="A69" s="1" t="s">
        <v>168</v>
      </c>
      <c r="E69" s="27" t="s">
        <v>344</v>
      </c>
    </row>
    <row r="70" ht="25.5">
      <c r="A70" s="1" t="s">
        <v>159</v>
      </c>
      <c r="B70" s="1">
        <v>18</v>
      </c>
      <c r="C70" s="26" t="s">
        <v>372</v>
      </c>
      <c r="D70" t="s">
        <v>157</v>
      </c>
      <c r="E70" s="27" t="s">
        <v>373</v>
      </c>
      <c r="F70" s="28" t="s">
        <v>196</v>
      </c>
      <c r="G70" s="29">
        <v>10</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c r="E72" s="33" t="s">
        <v>347</v>
      </c>
    </row>
    <row r="73">
      <c r="A73" s="1" t="s">
        <v>168</v>
      </c>
      <c r="E73" s="27" t="s">
        <v>344</v>
      </c>
    </row>
    <row r="74">
      <c r="A74" s="1" t="s">
        <v>159</v>
      </c>
      <c r="B74" s="1">
        <v>19</v>
      </c>
      <c r="C74" s="26" t="s">
        <v>374</v>
      </c>
      <c r="D74" t="s">
        <v>157</v>
      </c>
      <c r="E74" s="27" t="s">
        <v>375</v>
      </c>
      <c r="F74" s="28" t="s">
        <v>196</v>
      </c>
      <c r="G74" s="29">
        <v>10</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c r="E76" s="33" t="s">
        <v>347</v>
      </c>
    </row>
    <row r="77">
      <c r="A77" s="1" t="s">
        <v>168</v>
      </c>
      <c r="E77" s="27" t="s">
        <v>344</v>
      </c>
    </row>
    <row r="78" ht="25.5">
      <c r="A78" s="1" t="s">
        <v>159</v>
      </c>
      <c r="B78" s="1">
        <v>15</v>
      </c>
      <c r="C78" s="26" t="s">
        <v>376</v>
      </c>
      <c r="D78" t="s">
        <v>157</v>
      </c>
      <c r="E78" s="27" t="s">
        <v>377</v>
      </c>
      <c r="F78" s="28" t="s">
        <v>199</v>
      </c>
      <c r="G78" s="29">
        <v>30</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c r="E80" s="33" t="s">
        <v>350</v>
      </c>
    </row>
    <row r="81">
      <c r="A81" s="1" t="s">
        <v>168</v>
      </c>
      <c r="E81" s="27" t="s">
        <v>344</v>
      </c>
    </row>
    <row r="82" ht="25.5">
      <c r="A82" s="1" t="s">
        <v>159</v>
      </c>
      <c r="B82" s="1">
        <v>11</v>
      </c>
      <c r="C82" s="26" t="s">
        <v>378</v>
      </c>
      <c r="D82" t="s">
        <v>157</v>
      </c>
      <c r="E82" s="27" t="s">
        <v>379</v>
      </c>
      <c r="F82" s="28" t="s">
        <v>199</v>
      </c>
      <c r="G82" s="29">
        <v>1015</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c r="E84" s="33" t="s">
        <v>368</v>
      </c>
    </row>
    <row r="85">
      <c r="A85" s="1" t="s">
        <v>168</v>
      </c>
      <c r="E85" s="27" t="s">
        <v>344</v>
      </c>
    </row>
    <row r="86" ht="25.5">
      <c r="A86" s="1" t="s">
        <v>159</v>
      </c>
      <c r="B86" s="1">
        <v>13</v>
      </c>
      <c r="C86" s="26" t="s">
        <v>380</v>
      </c>
      <c r="D86" t="s">
        <v>157</v>
      </c>
      <c r="E86" s="27" t="s">
        <v>381</v>
      </c>
      <c r="F86" s="28" t="s">
        <v>199</v>
      </c>
      <c r="G86" s="29">
        <v>2575</v>
      </c>
      <c r="H86" s="28">
        <v>0</v>
      </c>
      <c r="I86" s="30">
        <f>ROUND(G86*H86,P4)</f>
        <v>0</v>
      </c>
      <c r="L86" s="31">
        <v>0</v>
      </c>
      <c r="M86" s="24">
        <f>ROUND(G86*L86,P4)</f>
        <v>0</v>
      </c>
      <c r="N86" s="25" t="s">
        <v>187</v>
      </c>
      <c r="O86" s="32">
        <f>M86*AA86</f>
        <v>0</v>
      </c>
      <c r="P86" s="1">
        <v>3</v>
      </c>
      <c r="AA86" s="1">
        <f>IF(P86=1,$O$3,IF(P86=2,$O$4,$O$5))</f>
        <v>0</v>
      </c>
    </row>
    <row r="87">
      <c r="A87" s="1" t="s">
        <v>165</v>
      </c>
      <c r="E87" s="27" t="s">
        <v>188</v>
      </c>
    </row>
    <row r="88">
      <c r="A88" s="1" t="s">
        <v>167</v>
      </c>
      <c r="E88" s="33" t="s">
        <v>369</v>
      </c>
    </row>
    <row r="89">
      <c r="A89" s="1" t="s">
        <v>168</v>
      </c>
      <c r="E89" s="27" t="s">
        <v>344</v>
      </c>
    </row>
    <row r="90" ht="25.5">
      <c r="A90" s="1" t="s">
        <v>159</v>
      </c>
      <c r="B90" s="1">
        <v>24</v>
      </c>
      <c r="C90" s="26" t="s">
        <v>382</v>
      </c>
      <c r="D90" t="s">
        <v>157</v>
      </c>
      <c r="E90" s="27" t="s">
        <v>383</v>
      </c>
      <c r="F90" s="28" t="s">
        <v>199</v>
      </c>
      <c r="G90" s="29">
        <v>10</v>
      </c>
      <c r="H90" s="28">
        <v>0</v>
      </c>
      <c r="I90" s="30">
        <f>ROUND(G90*H90,P4)</f>
        <v>0</v>
      </c>
      <c r="L90" s="31">
        <v>0</v>
      </c>
      <c r="M90" s="24">
        <f>ROUND(G90*L90,P4)</f>
        <v>0</v>
      </c>
      <c r="N90" s="25" t="s">
        <v>187</v>
      </c>
      <c r="O90" s="32">
        <f>M90*AA90</f>
        <v>0</v>
      </c>
      <c r="P90" s="1">
        <v>3</v>
      </c>
      <c r="AA90" s="1">
        <f>IF(P90=1,$O$3,IF(P90=2,$O$4,$O$5))</f>
        <v>0</v>
      </c>
    </row>
    <row r="91">
      <c r="A91" s="1" t="s">
        <v>165</v>
      </c>
      <c r="E91" s="27" t="s">
        <v>188</v>
      </c>
    </row>
    <row r="92">
      <c r="A92" s="1" t="s">
        <v>167</v>
      </c>
      <c r="E92" s="33" t="s">
        <v>347</v>
      </c>
    </row>
    <row r="93">
      <c r="A93" s="1" t="s">
        <v>168</v>
      </c>
      <c r="E93" s="27" t="s">
        <v>344</v>
      </c>
    </row>
    <row r="94">
      <c r="A94" s="1" t="s">
        <v>159</v>
      </c>
      <c r="B94" s="1">
        <v>25</v>
      </c>
      <c r="C94" s="26" t="s">
        <v>384</v>
      </c>
      <c r="D94" t="s">
        <v>157</v>
      </c>
      <c r="E94" s="27" t="s">
        <v>385</v>
      </c>
      <c r="F94" s="28" t="s">
        <v>199</v>
      </c>
      <c r="G94" s="29">
        <v>30</v>
      </c>
      <c r="H94" s="28">
        <v>0</v>
      </c>
      <c r="I94" s="30">
        <f>ROUND(G94*H94,P4)</f>
        <v>0</v>
      </c>
      <c r="L94" s="31">
        <v>0</v>
      </c>
      <c r="M94" s="24">
        <f>ROUND(G94*L94,P4)</f>
        <v>0</v>
      </c>
      <c r="N94" s="25" t="s">
        <v>187</v>
      </c>
      <c r="O94" s="32">
        <f>M94*AA94</f>
        <v>0</v>
      </c>
      <c r="P94" s="1">
        <v>3</v>
      </c>
      <c r="AA94" s="1">
        <f>IF(P94=1,$O$3,IF(P94=2,$O$4,$O$5))</f>
        <v>0</v>
      </c>
    </row>
    <row r="95">
      <c r="A95" s="1" t="s">
        <v>165</v>
      </c>
      <c r="E95" s="27" t="s">
        <v>188</v>
      </c>
    </row>
    <row r="96">
      <c r="A96" s="1" t="s">
        <v>167</v>
      </c>
      <c r="E96" s="33" t="s">
        <v>350</v>
      </c>
    </row>
    <row r="97">
      <c r="A97" s="1" t="s">
        <v>168</v>
      </c>
      <c r="E97" s="27" t="s">
        <v>344</v>
      </c>
    </row>
    <row r="98" ht="25.5">
      <c r="A98" s="1" t="s">
        <v>159</v>
      </c>
      <c r="B98" s="1">
        <v>20</v>
      </c>
      <c r="C98" s="26" t="s">
        <v>386</v>
      </c>
      <c r="D98" t="s">
        <v>157</v>
      </c>
      <c r="E98" s="27" t="s">
        <v>387</v>
      </c>
      <c r="F98" s="28" t="s">
        <v>196</v>
      </c>
      <c r="G98" s="29">
        <v>20</v>
      </c>
      <c r="H98" s="28">
        <v>0</v>
      </c>
      <c r="I98" s="30">
        <f>ROUND(G98*H98,P4)</f>
        <v>0</v>
      </c>
      <c r="L98" s="31">
        <v>0</v>
      </c>
      <c r="M98" s="24">
        <f>ROUND(G98*L98,P4)</f>
        <v>0</v>
      </c>
      <c r="N98" s="25" t="s">
        <v>187</v>
      </c>
      <c r="O98" s="32">
        <f>M98*AA98</f>
        <v>0</v>
      </c>
      <c r="P98" s="1">
        <v>3</v>
      </c>
      <c r="AA98" s="1">
        <f>IF(P98=1,$O$3,IF(P98=2,$O$4,$O$5))</f>
        <v>0</v>
      </c>
    </row>
    <row r="99">
      <c r="A99" s="1" t="s">
        <v>165</v>
      </c>
      <c r="E99" s="27" t="s">
        <v>188</v>
      </c>
    </row>
    <row r="100">
      <c r="A100" s="1" t="s">
        <v>167</v>
      </c>
      <c r="E100" s="33" t="s">
        <v>388</v>
      </c>
    </row>
    <row r="101">
      <c r="A101" s="1" t="s">
        <v>168</v>
      </c>
      <c r="E101" s="27" t="s">
        <v>344</v>
      </c>
    </row>
    <row r="102" ht="25.5">
      <c r="A102" s="1" t="s">
        <v>159</v>
      </c>
      <c r="B102" s="1">
        <v>21</v>
      </c>
      <c r="C102" s="26" t="s">
        <v>389</v>
      </c>
      <c r="D102" t="s">
        <v>157</v>
      </c>
      <c r="E102" s="27" t="s">
        <v>390</v>
      </c>
      <c r="F102" s="28" t="s">
        <v>196</v>
      </c>
      <c r="G102" s="29">
        <v>10</v>
      </c>
      <c r="H102" s="28">
        <v>0</v>
      </c>
      <c r="I102" s="30">
        <f>ROUND(G102*H102,P4)</f>
        <v>0</v>
      </c>
      <c r="L102" s="31">
        <v>0</v>
      </c>
      <c r="M102" s="24">
        <f>ROUND(G102*L102,P4)</f>
        <v>0</v>
      </c>
      <c r="N102" s="25" t="s">
        <v>187</v>
      </c>
      <c r="O102" s="32">
        <f>M102*AA102</f>
        <v>0</v>
      </c>
      <c r="P102" s="1">
        <v>3</v>
      </c>
      <c r="AA102" s="1">
        <f>IF(P102=1,$O$3,IF(P102=2,$O$4,$O$5))</f>
        <v>0</v>
      </c>
    </row>
    <row r="103">
      <c r="A103" s="1" t="s">
        <v>165</v>
      </c>
      <c r="E103" s="27" t="s">
        <v>188</v>
      </c>
    </row>
    <row r="104">
      <c r="A104" s="1" t="s">
        <v>167</v>
      </c>
      <c r="E104" s="33" t="s">
        <v>347</v>
      </c>
    </row>
    <row r="105">
      <c r="A105" s="1" t="s">
        <v>168</v>
      </c>
      <c r="E105" s="27" t="s">
        <v>344</v>
      </c>
    </row>
    <row r="106">
      <c r="A106" s="1" t="s">
        <v>159</v>
      </c>
      <c r="B106" s="1">
        <v>22</v>
      </c>
      <c r="C106" s="26" t="s">
        <v>391</v>
      </c>
      <c r="D106" t="s">
        <v>157</v>
      </c>
      <c r="E106" s="27" t="s">
        <v>392</v>
      </c>
      <c r="F106" s="28" t="s">
        <v>196</v>
      </c>
      <c r="G106" s="29">
        <v>30</v>
      </c>
      <c r="H106" s="28">
        <v>0</v>
      </c>
      <c r="I106" s="30">
        <f>ROUND(G106*H106,P4)</f>
        <v>0</v>
      </c>
      <c r="L106" s="31">
        <v>0</v>
      </c>
      <c r="M106" s="24">
        <f>ROUND(G106*L106,P4)</f>
        <v>0</v>
      </c>
      <c r="N106" s="25" t="s">
        <v>187</v>
      </c>
      <c r="O106" s="32">
        <f>M106*AA106</f>
        <v>0</v>
      </c>
      <c r="P106" s="1">
        <v>3</v>
      </c>
      <c r="AA106" s="1">
        <f>IF(P106=1,$O$3,IF(P106=2,$O$4,$O$5))</f>
        <v>0</v>
      </c>
    </row>
    <row r="107">
      <c r="A107" s="1" t="s">
        <v>165</v>
      </c>
      <c r="E107" s="27" t="s">
        <v>188</v>
      </c>
    </row>
    <row r="108">
      <c r="A108" s="1" t="s">
        <v>167</v>
      </c>
      <c r="E108" s="33" t="s">
        <v>350</v>
      </c>
    </row>
    <row r="109">
      <c r="A109" s="1" t="s">
        <v>168</v>
      </c>
      <c r="E109" s="27" t="s">
        <v>344</v>
      </c>
    </row>
    <row r="110">
      <c r="A110" s="1" t="s">
        <v>159</v>
      </c>
      <c r="B110" s="1">
        <v>23</v>
      </c>
      <c r="C110" s="26" t="s">
        <v>393</v>
      </c>
      <c r="D110" t="s">
        <v>157</v>
      </c>
      <c r="E110" s="27" t="s">
        <v>394</v>
      </c>
      <c r="F110" s="28" t="s">
        <v>196</v>
      </c>
      <c r="G110" s="29">
        <v>60</v>
      </c>
      <c r="H110" s="28">
        <v>0</v>
      </c>
      <c r="I110" s="30">
        <f>ROUND(G110*H110,P4)</f>
        <v>0</v>
      </c>
      <c r="L110" s="31">
        <v>0</v>
      </c>
      <c r="M110" s="24">
        <f>ROUND(G110*L110,P4)</f>
        <v>0</v>
      </c>
      <c r="N110" s="25" t="s">
        <v>187</v>
      </c>
      <c r="O110" s="32">
        <f>M110*AA110</f>
        <v>0</v>
      </c>
      <c r="P110" s="1">
        <v>3</v>
      </c>
      <c r="AA110" s="1">
        <f>IF(P110=1,$O$3,IF(P110=2,$O$4,$O$5))</f>
        <v>0</v>
      </c>
    </row>
    <row r="111">
      <c r="A111" s="1" t="s">
        <v>165</v>
      </c>
      <c r="E111" s="27" t="s">
        <v>188</v>
      </c>
    </row>
    <row r="112">
      <c r="A112" s="1" t="s">
        <v>167</v>
      </c>
      <c r="E112" s="33" t="s">
        <v>395</v>
      </c>
    </row>
    <row r="113">
      <c r="A113" s="1" t="s">
        <v>168</v>
      </c>
      <c r="E113" s="27" t="s">
        <v>344</v>
      </c>
    </row>
    <row r="114" ht="25.5">
      <c r="A114" s="1" t="s">
        <v>159</v>
      </c>
      <c r="B114" s="1">
        <v>27</v>
      </c>
      <c r="C114" s="26" t="s">
        <v>210</v>
      </c>
      <c r="D114" t="s">
        <v>157</v>
      </c>
      <c r="E114" s="27" t="s">
        <v>211</v>
      </c>
      <c r="F114" s="28" t="s">
        <v>196</v>
      </c>
      <c r="G114" s="29">
        <v>50</v>
      </c>
      <c r="H114" s="28">
        <v>0</v>
      </c>
      <c r="I114" s="30">
        <f>ROUND(G114*H114,P4)</f>
        <v>0</v>
      </c>
      <c r="L114" s="31">
        <v>0</v>
      </c>
      <c r="M114" s="24">
        <f>ROUND(G114*L114,P4)</f>
        <v>0</v>
      </c>
      <c r="N114" s="25" t="s">
        <v>187</v>
      </c>
      <c r="O114" s="32">
        <f>M114*AA114</f>
        <v>0</v>
      </c>
      <c r="P114" s="1">
        <v>3</v>
      </c>
      <c r="AA114" s="1">
        <f>IF(P114=1,$O$3,IF(P114=2,$O$4,$O$5))</f>
        <v>0</v>
      </c>
    </row>
    <row r="115">
      <c r="A115" s="1" t="s">
        <v>165</v>
      </c>
      <c r="E115" s="27" t="s">
        <v>188</v>
      </c>
    </row>
    <row r="116">
      <c r="A116" s="1" t="s">
        <v>167</v>
      </c>
      <c r="E116" s="33" t="s">
        <v>396</v>
      </c>
    </row>
    <row r="117">
      <c r="A117" s="1" t="s">
        <v>168</v>
      </c>
      <c r="E117" s="27" t="s">
        <v>344</v>
      </c>
    </row>
    <row r="118">
      <c r="A118" s="1" t="s">
        <v>159</v>
      </c>
      <c r="B118" s="1">
        <v>32</v>
      </c>
      <c r="C118" s="26" t="s">
        <v>397</v>
      </c>
      <c r="D118" t="s">
        <v>157</v>
      </c>
      <c r="E118" s="27" t="s">
        <v>398</v>
      </c>
      <c r="F118" s="28" t="s">
        <v>199</v>
      </c>
      <c r="G118" s="29">
        <v>2765</v>
      </c>
      <c r="H118" s="28">
        <v>0</v>
      </c>
      <c r="I118" s="30">
        <f>ROUND(G118*H118,P4)</f>
        <v>0</v>
      </c>
      <c r="L118" s="31">
        <v>0</v>
      </c>
      <c r="M118" s="24">
        <f>ROUND(G118*L118,P4)</f>
        <v>0</v>
      </c>
      <c r="N118" s="25" t="s">
        <v>187</v>
      </c>
      <c r="O118" s="32">
        <f>M118*AA118</f>
        <v>0</v>
      </c>
      <c r="P118" s="1">
        <v>3</v>
      </c>
      <c r="AA118" s="1">
        <f>IF(P118=1,$O$3,IF(P118=2,$O$4,$O$5))</f>
        <v>0</v>
      </c>
    </row>
    <row r="119">
      <c r="A119" s="1" t="s">
        <v>165</v>
      </c>
      <c r="E119" s="27" t="s">
        <v>188</v>
      </c>
    </row>
    <row r="120">
      <c r="A120" s="1" t="s">
        <v>167</v>
      </c>
      <c r="E120" s="33" t="s">
        <v>371</v>
      </c>
    </row>
    <row r="121">
      <c r="A121" s="1" t="s">
        <v>168</v>
      </c>
      <c r="E121" s="27" t="s">
        <v>344</v>
      </c>
    </row>
    <row r="122">
      <c r="A122" s="1" t="s">
        <v>159</v>
      </c>
      <c r="B122" s="1">
        <v>33</v>
      </c>
      <c r="C122" s="26" t="s">
        <v>399</v>
      </c>
      <c r="D122" t="s">
        <v>157</v>
      </c>
      <c r="E122" s="27" t="s">
        <v>400</v>
      </c>
      <c r="F122" s="28" t="s">
        <v>199</v>
      </c>
      <c r="G122" s="29">
        <v>250</v>
      </c>
      <c r="H122" s="28">
        <v>0</v>
      </c>
      <c r="I122" s="30">
        <f>ROUND(G122*H122,P4)</f>
        <v>0</v>
      </c>
      <c r="L122" s="31">
        <v>0</v>
      </c>
      <c r="M122" s="24">
        <f>ROUND(G122*L122,P4)</f>
        <v>0</v>
      </c>
      <c r="N122" s="25" t="s">
        <v>187</v>
      </c>
      <c r="O122" s="32">
        <f>M122*AA122</f>
        <v>0</v>
      </c>
      <c r="P122" s="1">
        <v>3</v>
      </c>
      <c r="AA122" s="1">
        <f>IF(P122=1,$O$3,IF(P122=2,$O$4,$O$5))</f>
        <v>0</v>
      </c>
    </row>
    <row r="123">
      <c r="A123" s="1" t="s">
        <v>165</v>
      </c>
      <c r="E123" s="27" t="s">
        <v>188</v>
      </c>
    </row>
    <row r="124">
      <c r="A124" s="1" t="s">
        <v>167</v>
      </c>
      <c r="E124" s="33" t="s">
        <v>401</v>
      </c>
    </row>
    <row r="125">
      <c r="A125" s="1" t="s">
        <v>168</v>
      </c>
      <c r="E125" s="27" t="s">
        <v>344</v>
      </c>
    </row>
    <row r="126">
      <c r="A126" s="1" t="s">
        <v>159</v>
      </c>
      <c r="B126" s="1">
        <v>34</v>
      </c>
      <c r="C126" s="26" t="s">
        <v>402</v>
      </c>
      <c r="D126" t="s">
        <v>157</v>
      </c>
      <c r="E126" s="27" t="s">
        <v>205</v>
      </c>
      <c r="F126" s="28" t="s">
        <v>199</v>
      </c>
      <c r="G126" s="29">
        <v>500</v>
      </c>
      <c r="H126" s="28">
        <v>0</v>
      </c>
      <c r="I126" s="30">
        <f>ROUND(G126*H126,P4)</f>
        <v>0</v>
      </c>
      <c r="L126" s="31">
        <v>0</v>
      </c>
      <c r="M126" s="24">
        <f>ROUND(G126*L126,P4)</f>
        <v>0</v>
      </c>
      <c r="N126" s="25" t="s">
        <v>187</v>
      </c>
      <c r="O126" s="32">
        <f>M126*AA126</f>
        <v>0</v>
      </c>
      <c r="P126" s="1">
        <v>3</v>
      </c>
      <c r="AA126" s="1">
        <f>IF(P126=1,$O$3,IF(P126=2,$O$4,$O$5))</f>
        <v>0</v>
      </c>
    </row>
    <row r="127">
      <c r="A127" s="1" t="s">
        <v>165</v>
      </c>
      <c r="E127" s="27" t="s">
        <v>188</v>
      </c>
    </row>
    <row r="128">
      <c r="A128" s="1" t="s">
        <v>167</v>
      </c>
      <c r="E128" s="33" t="s">
        <v>403</v>
      </c>
    </row>
    <row r="129">
      <c r="A129" s="1" t="s">
        <v>168</v>
      </c>
      <c r="E129" s="27" t="s">
        <v>344</v>
      </c>
    </row>
    <row r="130" ht="25.5">
      <c r="A130" s="1" t="s">
        <v>159</v>
      </c>
      <c r="B130" s="1">
        <v>35</v>
      </c>
      <c r="C130" s="26" t="s">
        <v>404</v>
      </c>
      <c r="D130" t="s">
        <v>157</v>
      </c>
      <c r="E130" s="27" t="s">
        <v>405</v>
      </c>
      <c r="F130" s="28" t="s">
        <v>325</v>
      </c>
      <c r="G130" s="29">
        <v>6.5449999999999999</v>
      </c>
      <c r="H130" s="28">
        <v>0</v>
      </c>
      <c r="I130" s="30">
        <f>ROUND(G130*H130,P4)</f>
        <v>0</v>
      </c>
      <c r="L130" s="31">
        <v>0</v>
      </c>
      <c r="M130" s="24">
        <f>ROUND(G130*L130,P4)</f>
        <v>0</v>
      </c>
      <c r="N130" s="25" t="s">
        <v>406</v>
      </c>
      <c r="O130" s="32">
        <f>M130*AA130</f>
        <v>0</v>
      </c>
      <c r="P130" s="1">
        <v>3</v>
      </c>
      <c r="AA130" s="1">
        <f>IF(P130=1,$O$3,IF(P130=2,$O$4,$O$5))</f>
        <v>0</v>
      </c>
    </row>
    <row r="131">
      <c r="A131" s="1" t="s">
        <v>165</v>
      </c>
      <c r="E131" s="27" t="s">
        <v>188</v>
      </c>
    </row>
    <row r="132">
      <c r="A132" s="1" t="s">
        <v>167</v>
      </c>
      <c r="E132" s="33" t="s">
        <v>407</v>
      </c>
    </row>
    <row r="133" ht="89.25">
      <c r="A133" s="1" t="s">
        <v>168</v>
      </c>
      <c r="E133" s="27" t="s">
        <v>408</v>
      </c>
    </row>
    <row r="134" ht="38.25">
      <c r="A134" s="1" t="s">
        <v>159</v>
      </c>
      <c r="B134" s="1">
        <v>5</v>
      </c>
      <c r="C134" s="26" t="s">
        <v>409</v>
      </c>
      <c r="D134" t="s">
        <v>157</v>
      </c>
      <c r="E134" s="27" t="s">
        <v>410</v>
      </c>
      <c r="F134" s="28" t="s">
        <v>186</v>
      </c>
      <c r="G134" s="29">
        <v>20</v>
      </c>
      <c r="H134" s="28">
        <v>0</v>
      </c>
      <c r="I134" s="30">
        <f>ROUND(G134*H134,P4)</f>
        <v>0</v>
      </c>
      <c r="L134" s="31">
        <v>0</v>
      </c>
      <c r="M134" s="24">
        <f>ROUND(G134*L134,P4)</f>
        <v>0</v>
      </c>
      <c r="N134" s="25" t="s">
        <v>406</v>
      </c>
      <c r="O134" s="32">
        <f>M134*AA134</f>
        <v>0</v>
      </c>
      <c r="P134" s="1">
        <v>3</v>
      </c>
      <c r="AA134" s="1">
        <f>IF(P134=1,$O$3,IF(P134=2,$O$4,$O$5))</f>
        <v>0</v>
      </c>
    </row>
    <row r="135">
      <c r="A135" s="1" t="s">
        <v>165</v>
      </c>
      <c r="E135" s="27" t="s">
        <v>188</v>
      </c>
    </row>
    <row r="136">
      <c r="A136" s="1" t="s">
        <v>167</v>
      </c>
      <c r="E136" s="33" t="s">
        <v>388</v>
      </c>
    </row>
    <row r="137" ht="409.5">
      <c r="A137" s="1" t="s">
        <v>168</v>
      </c>
      <c r="E137" s="27" t="s">
        <v>411</v>
      </c>
    </row>
    <row r="138" ht="25.5">
      <c r="A138" s="1" t="s">
        <v>159</v>
      </c>
      <c r="B138" s="1">
        <v>17</v>
      </c>
      <c r="C138" s="26" t="s">
        <v>412</v>
      </c>
      <c r="D138" t="s">
        <v>157</v>
      </c>
      <c r="E138" s="27" t="s">
        <v>413</v>
      </c>
      <c r="F138" s="28" t="s">
        <v>196</v>
      </c>
      <c r="G138" s="29">
        <v>20</v>
      </c>
      <c r="H138" s="28">
        <v>0</v>
      </c>
      <c r="I138" s="30">
        <f>ROUND(G138*H138,P4)</f>
        <v>0</v>
      </c>
      <c r="L138" s="31">
        <v>0</v>
      </c>
      <c r="M138" s="24">
        <f>ROUND(G138*L138,P4)</f>
        <v>0</v>
      </c>
      <c r="N138" s="25" t="s">
        <v>406</v>
      </c>
      <c r="O138" s="32">
        <f>M138*AA138</f>
        <v>0</v>
      </c>
      <c r="P138" s="1">
        <v>3</v>
      </c>
      <c r="AA138" s="1">
        <f>IF(P138=1,$O$3,IF(P138=2,$O$4,$O$5))</f>
        <v>0</v>
      </c>
    </row>
    <row r="139">
      <c r="A139" s="1" t="s">
        <v>165</v>
      </c>
      <c r="E139" s="27" t="s">
        <v>188</v>
      </c>
    </row>
    <row r="140">
      <c r="A140" s="1" t="s">
        <v>167</v>
      </c>
      <c r="E140" s="33" t="s">
        <v>388</v>
      </c>
    </row>
    <row r="141" ht="76.5">
      <c r="A141" s="1" t="s">
        <v>168</v>
      </c>
      <c r="E141" s="27" t="s">
        <v>414</v>
      </c>
    </row>
    <row r="142">
      <c r="A142" s="1" t="s">
        <v>159</v>
      </c>
      <c r="B142" s="1">
        <v>1</v>
      </c>
      <c r="C142" s="26" t="s">
        <v>415</v>
      </c>
      <c r="D142" t="s">
        <v>157</v>
      </c>
      <c r="E142" s="27" t="s">
        <v>416</v>
      </c>
      <c r="F142" s="28" t="s">
        <v>325</v>
      </c>
      <c r="G142" s="29">
        <v>6.5449999999999999</v>
      </c>
      <c r="H142" s="28">
        <v>0</v>
      </c>
      <c r="I142" s="30">
        <f>ROUND(G142*H142,P4)</f>
        <v>0</v>
      </c>
      <c r="L142" s="31">
        <v>0</v>
      </c>
      <c r="M142" s="24">
        <f>ROUND(G142*L142,P4)</f>
        <v>0</v>
      </c>
      <c r="N142" s="25" t="s">
        <v>406</v>
      </c>
      <c r="O142" s="32">
        <f>M142*AA142</f>
        <v>0</v>
      </c>
      <c r="P142" s="1">
        <v>3</v>
      </c>
      <c r="AA142" s="1">
        <f>IF(P142=1,$O$3,IF(P142=2,$O$4,$O$5))</f>
        <v>0</v>
      </c>
    </row>
    <row r="143">
      <c r="A143" s="1" t="s">
        <v>165</v>
      </c>
      <c r="E143" s="27" t="s">
        <v>188</v>
      </c>
    </row>
    <row r="144">
      <c r="A144" s="1" t="s">
        <v>167</v>
      </c>
      <c r="E144" s="33" t="s">
        <v>407</v>
      </c>
    </row>
    <row r="145" ht="76.5">
      <c r="A145" s="1" t="s">
        <v>168</v>
      </c>
      <c r="E145" s="27" t="s">
        <v>417</v>
      </c>
    </row>
    <row r="146">
      <c r="A146" s="1" t="s">
        <v>159</v>
      </c>
      <c r="B146" s="1">
        <v>36</v>
      </c>
      <c r="C146" s="26" t="s">
        <v>418</v>
      </c>
      <c r="D146" t="s">
        <v>157</v>
      </c>
      <c r="E146" s="27" t="s">
        <v>419</v>
      </c>
      <c r="F146" s="28" t="s">
        <v>325</v>
      </c>
      <c r="G146" s="29">
        <v>6.5449999999999999</v>
      </c>
      <c r="H146" s="28">
        <v>0</v>
      </c>
      <c r="I146" s="30">
        <f>ROUND(G146*H146,P4)</f>
        <v>0</v>
      </c>
      <c r="L146" s="31">
        <v>0</v>
      </c>
      <c r="M146" s="24">
        <f>ROUND(G146*L146,P4)</f>
        <v>0</v>
      </c>
      <c r="N146" s="25" t="s">
        <v>406</v>
      </c>
      <c r="O146" s="32">
        <f>M146*AA146</f>
        <v>0</v>
      </c>
      <c r="P146" s="1">
        <v>3</v>
      </c>
      <c r="AA146" s="1">
        <f>IF(P146=1,$O$3,IF(P146=2,$O$4,$O$5))</f>
        <v>0</v>
      </c>
    </row>
    <row r="147">
      <c r="A147" s="1" t="s">
        <v>165</v>
      </c>
      <c r="E147" s="27" t="s">
        <v>188</v>
      </c>
    </row>
    <row r="148">
      <c r="A148" s="1" t="s">
        <v>167</v>
      </c>
      <c r="E148" s="33" t="s">
        <v>407</v>
      </c>
    </row>
    <row r="149" ht="89.25">
      <c r="A149" s="1" t="s">
        <v>168</v>
      </c>
      <c r="E149" s="27" t="s">
        <v>420</v>
      </c>
    </row>
    <row r="150" ht="38.25">
      <c r="A150" s="1" t="s">
        <v>159</v>
      </c>
      <c r="B150" s="1">
        <v>31</v>
      </c>
      <c r="C150" s="26" t="s">
        <v>421</v>
      </c>
      <c r="D150" t="s">
        <v>157</v>
      </c>
      <c r="E150" s="27" t="s">
        <v>422</v>
      </c>
      <c r="F150" s="28" t="s">
        <v>199</v>
      </c>
      <c r="G150" s="29">
        <v>10</v>
      </c>
      <c r="H150" s="28">
        <v>0</v>
      </c>
      <c r="I150" s="30">
        <f>ROUND(G150*H150,P4)</f>
        <v>0</v>
      </c>
      <c r="L150" s="31">
        <v>0</v>
      </c>
      <c r="M150" s="24">
        <f>ROUND(G150*L150,P4)</f>
        <v>0</v>
      </c>
      <c r="N150" s="25" t="s">
        <v>406</v>
      </c>
      <c r="O150" s="32">
        <f>M150*AA150</f>
        <v>0</v>
      </c>
      <c r="P150" s="1">
        <v>3</v>
      </c>
      <c r="AA150" s="1">
        <f>IF(P150=1,$O$3,IF(P150=2,$O$4,$O$5))</f>
        <v>0</v>
      </c>
    </row>
    <row r="151">
      <c r="A151" s="1" t="s">
        <v>165</v>
      </c>
      <c r="E151" s="27" t="s">
        <v>188</v>
      </c>
    </row>
    <row r="152">
      <c r="A152" s="1" t="s">
        <v>167</v>
      </c>
      <c r="E152" s="33" t="s">
        <v>347</v>
      </c>
    </row>
    <row r="153" ht="102">
      <c r="A153" s="1" t="s">
        <v>168</v>
      </c>
      <c r="E153" s="27" t="s">
        <v>423</v>
      </c>
    </row>
    <row r="154">
      <c r="A154" s="1" t="s">
        <v>156</v>
      </c>
      <c r="C154" s="22" t="s">
        <v>424</v>
      </c>
      <c r="E154" s="23" t="s">
        <v>425</v>
      </c>
      <c r="L154" s="24">
        <f>SUMIFS(L155:L630,A155:A630,"P")</f>
        <v>0</v>
      </c>
      <c r="M154" s="24">
        <f>SUMIFS(M155:M630,A155:A630,"P")</f>
        <v>0</v>
      </c>
      <c r="N154" s="25"/>
    </row>
    <row r="155" ht="25.5">
      <c r="A155" s="1" t="s">
        <v>159</v>
      </c>
      <c r="B155" s="1">
        <v>51</v>
      </c>
      <c r="C155" s="26" t="s">
        <v>426</v>
      </c>
      <c r="D155" t="s">
        <v>157</v>
      </c>
      <c r="E155" s="27" t="s">
        <v>427</v>
      </c>
      <c r="F155" s="28" t="s">
        <v>199</v>
      </c>
      <c r="G155" s="29">
        <v>300</v>
      </c>
      <c r="H155" s="28">
        <v>0</v>
      </c>
      <c r="I155" s="30">
        <f>ROUND(G155*H155,P4)</f>
        <v>0</v>
      </c>
      <c r="L155" s="31">
        <v>0</v>
      </c>
      <c r="M155" s="24">
        <f>ROUND(G155*L155,P4)</f>
        <v>0</v>
      </c>
      <c r="N155" s="25" t="s">
        <v>187</v>
      </c>
      <c r="O155" s="32">
        <f>M155*AA155</f>
        <v>0</v>
      </c>
      <c r="P155" s="1">
        <v>3</v>
      </c>
      <c r="AA155" s="1">
        <f>IF(P155=1,$O$3,IF(P155=2,$O$4,$O$5))</f>
        <v>0</v>
      </c>
    </row>
    <row r="156">
      <c r="A156" s="1" t="s">
        <v>165</v>
      </c>
      <c r="E156" s="27" t="s">
        <v>188</v>
      </c>
    </row>
    <row r="157">
      <c r="A157" s="1" t="s">
        <v>167</v>
      </c>
      <c r="E157" s="33" t="s">
        <v>428</v>
      </c>
    </row>
    <row r="158">
      <c r="A158" s="1" t="s">
        <v>168</v>
      </c>
      <c r="E158" s="27" t="s">
        <v>344</v>
      </c>
    </row>
    <row r="159">
      <c r="A159" s="1" t="s">
        <v>159</v>
      </c>
      <c r="B159" s="1">
        <v>116</v>
      </c>
      <c r="C159" s="26" t="s">
        <v>429</v>
      </c>
      <c r="D159" t="s">
        <v>157</v>
      </c>
      <c r="E159" s="27" t="s">
        <v>430</v>
      </c>
      <c r="F159" s="28" t="s">
        <v>196</v>
      </c>
      <c r="G159" s="29">
        <v>3</v>
      </c>
      <c r="H159" s="28">
        <v>0</v>
      </c>
      <c r="I159" s="30">
        <f>ROUND(G159*H159,P4)</f>
        <v>0</v>
      </c>
      <c r="L159" s="31">
        <v>0</v>
      </c>
      <c r="M159" s="24">
        <f>ROUND(G159*L159,P4)</f>
        <v>0</v>
      </c>
      <c r="N159" s="25" t="s">
        <v>187</v>
      </c>
      <c r="O159" s="32">
        <f>M159*AA159</f>
        <v>0</v>
      </c>
      <c r="P159" s="1">
        <v>3</v>
      </c>
      <c r="AA159" s="1">
        <f>IF(P159=1,$O$3,IF(P159=2,$O$4,$O$5))</f>
        <v>0</v>
      </c>
    </row>
    <row r="160">
      <c r="A160" s="1" t="s">
        <v>165</v>
      </c>
      <c r="E160" s="27" t="s">
        <v>188</v>
      </c>
    </row>
    <row r="161">
      <c r="A161" s="1" t="s">
        <v>167</v>
      </c>
      <c r="E161" s="33" t="s">
        <v>431</v>
      </c>
    </row>
    <row r="162">
      <c r="A162" s="1" t="s">
        <v>168</v>
      </c>
      <c r="E162" s="27" t="s">
        <v>344</v>
      </c>
    </row>
    <row r="163">
      <c r="A163" s="1" t="s">
        <v>159</v>
      </c>
      <c r="B163" s="1">
        <v>115</v>
      </c>
      <c r="C163" s="26" t="s">
        <v>432</v>
      </c>
      <c r="D163" t="s">
        <v>157</v>
      </c>
      <c r="E163" s="27" t="s">
        <v>433</v>
      </c>
      <c r="F163" s="28" t="s">
        <v>196</v>
      </c>
      <c r="G163" s="29">
        <v>27</v>
      </c>
      <c r="H163" s="28">
        <v>0</v>
      </c>
      <c r="I163" s="30">
        <f>ROUND(G163*H163,P4)</f>
        <v>0</v>
      </c>
      <c r="L163" s="31">
        <v>0</v>
      </c>
      <c r="M163" s="24">
        <f>ROUND(G163*L163,P4)</f>
        <v>0</v>
      </c>
      <c r="N163" s="25" t="s">
        <v>187</v>
      </c>
      <c r="O163" s="32">
        <f>M163*AA163</f>
        <v>0</v>
      </c>
      <c r="P163" s="1">
        <v>3</v>
      </c>
      <c r="AA163" s="1">
        <f>IF(P163=1,$O$3,IF(P163=2,$O$4,$O$5))</f>
        <v>0</v>
      </c>
    </row>
    <row r="164">
      <c r="A164" s="1" t="s">
        <v>165</v>
      </c>
      <c r="E164" s="27" t="s">
        <v>188</v>
      </c>
    </row>
    <row r="165">
      <c r="A165" s="1" t="s">
        <v>167</v>
      </c>
      <c r="E165" s="33" t="s">
        <v>434</v>
      </c>
    </row>
    <row r="166">
      <c r="A166" s="1" t="s">
        <v>168</v>
      </c>
      <c r="E166" s="27" t="s">
        <v>344</v>
      </c>
    </row>
    <row r="167">
      <c r="A167" s="1" t="s">
        <v>159</v>
      </c>
      <c r="B167" s="1">
        <v>117</v>
      </c>
      <c r="C167" s="26" t="s">
        <v>435</v>
      </c>
      <c r="D167" t="s">
        <v>157</v>
      </c>
      <c r="E167" s="27" t="s">
        <v>436</v>
      </c>
      <c r="F167" s="28" t="s">
        <v>196</v>
      </c>
      <c r="G167" s="29">
        <v>27</v>
      </c>
      <c r="H167" s="28">
        <v>0</v>
      </c>
      <c r="I167" s="30">
        <f>ROUND(G167*H167,P4)</f>
        <v>0</v>
      </c>
      <c r="L167" s="31">
        <v>0</v>
      </c>
      <c r="M167" s="24">
        <f>ROUND(G167*L167,P4)</f>
        <v>0</v>
      </c>
      <c r="N167" s="25" t="s">
        <v>187</v>
      </c>
      <c r="O167" s="32">
        <f>M167*AA167</f>
        <v>0</v>
      </c>
      <c r="P167" s="1">
        <v>3</v>
      </c>
      <c r="AA167" s="1">
        <f>IF(P167=1,$O$3,IF(P167=2,$O$4,$O$5))</f>
        <v>0</v>
      </c>
    </row>
    <row r="168">
      <c r="A168" s="1" t="s">
        <v>165</v>
      </c>
      <c r="E168" s="27" t="s">
        <v>188</v>
      </c>
    </row>
    <row r="169">
      <c r="A169" s="1" t="s">
        <v>167</v>
      </c>
      <c r="E169" s="33" t="s">
        <v>434</v>
      </c>
    </row>
    <row r="170">
      <c r="A170" s="1" t="s">
        <v>168</v>
      </c>
      <c r="E170" s="27" t="s">
        <v>344</v>
      </c>
    </row>
    <row r="171" ht="25.5">
      <c r="A171" s="1" t="s">
        <v>159</v>
      </c>
      <c r="B171" s="1">
        <v>118</v>
      </c>
      <c r="C171" s="26" t="s">
        <v>437</v>
      </c>
      <c r="D171" t="s">
        <v>157</v>
      </c>
      <c r="E171" s="27" t="s">
        <v>438</v>
      </c>
      <c r="F171" s="28" t="s">
        <v>199</v>
      </c>
      <c r="G171" s="29">
        <v>135</v>
      </c>
      <c r="H171" s="28">
        <v>0</v>
      </c>
      <c r="I171" s="30">
        <f>ROUND(G171*H171,P4)</f>
        <v>0</v>
      </c>
      <c r="L171" s="31">
        <v>0</v>
      </c>
      <c r="M171" s="24">
        <f>ROUND(G171*L171,P4)</f>
        <v>0</v>
      </c>
      <c r="N171" s="25" t="s">
        <v>187</v>
      </c>
      <c r="O171" s="32">
        <f>M171*AA171</f>
        <v>0</v>
      </c>
      <c r="P171" s="1">
        <v>3</v>
      </c>
      <c r="AA171" s="1">
        <f>IF(P171=1,$O$3,IF(P171=2,$O$4,$O$5))</f>
        <v>0</v>
      </c>
    </row>
    <row r="172">
      <c r="A172" s="1" t="s">
        <v>165</v>
      </c>
      <c r="E172" s="27" t="s">
        <v>188</v>
      </c>
    </row>
    <row r="173">
      <c r="A173" s="1" t="s">
        <v>167</v>
      </c>
      <c r="E173" s="33" t="s">
        <v>439</v>
      </c>
    </row>
    <row r="174">
      <c r="A174" s="1" t="s">
        <v>168</v>
      </c>
      <c r="E174" s="27" t="s">
        <v>344</v>
      </c>
    </row>
    <row r="175" ht="25.5">
      <c r="A175" s="1" t="s">
        <v>159</v>
      </c>
      <c r="B175" s="1">
        <v>119</v>
      </c>
      <c r="C175" s="26" t="s">
        <v>440</v>
      </c>
      <c r="D175" t="s">
        <v>157</v>
      </c>
      <c r="E175" s="27" t="s">
        <v>441</v>
      </c>
      <c r="F175" s="28" t="s">
        <v>196</v>
      </c>
      <c r="G175" s="29">
        <v>54</v>
      </c>
      <c r="H175" s="28">
        <v>0</v>
      </c>
      <c r="I175" s="30">
        <f>ROUND(G175*H175,P4)</f>
        <v>0</v>
      </c>
      <c r="L175" s="31">
        <v>0</v>
      </c>
      <c r="M175" s="24">
        <f>ROUND(G175*L175,P4)</f>
        <v>0</v>
      </c>
      <c r="N175" s="25" t="s">
        <v>187</v>
      </c>
      <c r="O175" s="32">
        <f>M175*AA175</f>
        <v>0</v>
      </c>
      <c r="P175" s="1">
        <v>3</v>
      </c>
      <c r="AA175" s="1">
        <f>IF(P175=1,$O$3,IF(P175=2,$O$4,$O$5))</f>
        <v>0</v>
      </c>
    </row>
    <row r="176">
      <c r="A176" s="1" t="s">
        <v>165</v>
      </c>
      <c r="E176" s="27" t="s">
        <v>188</v>
      </c>
    </row>
    <row r="177">
      <c r="A177" s="1" t="s">
        <v>167</v>
      </c>
      <c r="E177" s="33" t="s">
        <v>442</v>
      </c>
    </row>
    <row r="178">
      <c r="A178" s="1" t="s">
        <v>168</v>
      </c>
      <c r="E178" s="27" t="s">
        <v>344</v>
      </c>
    </row>
    <row r="179">
      <c r="A179" s="1" t="s">
        <v>159</v>
      </c>
      <c r="B179" s="1">
        <v>37</v>
      </c>
      <c r="C179" s="26" t="s">
        <v>443</v>
      </c>
      <c r="D179" t="s">
        <v>157</v>
      </c>
      <c r="E179" s="27" t="s">
        <v>444</v>
      </c>
      <c r="F179" s="28" t="s">
        <v>445</v>
      </c>
      <c r="G179" s="29">
        <v>0.40000000000000002</v>
      </c>
      <c r="H179" s="28">
        <v>0</v>
      </c>
      <c r="I179" s="30">
        <f>ROUND(G179*H179,P4)</f>
        <v>0</v>
      </c>
      <c r="L179" s="31">
        <v>0</v>
      </c>
      <c r="M179" s="24">
        <f>ROUND(G179*L179,P4)</f>
        <v>0</v>
      </c>
      <c r="N179" s="25" t="s">
        <v>187</v>
      </c>
      <c r="O179" s="32">
        <f>M179*AA179</f>
        <v>0</v>
      </c>
      <c r="P179" s="1">
        <v>3</v>
      </c>
      <c r="AA179" s="1">
        <f>IF(P179=1,$O$3,IF(P179=2,$O$4,$O$5))</f>
        <v>0</v>
      </c>
    </row>
    <row r="180">
      <c r="A180" s="1" t="s">
        <v>165</v>
      </c>
      <c r="E180" s="27" t="s">
        <v>188</v>
      </c>
    </row>
    <row r="181">
      <c r="A181" s="1" t="s">
        <v>167</v>
      </c>
      <c r="E181" s="33" t="s">
        <v>446</v>
      </c>
    </row>
    <row r="182">
      <c r="A182" s="1" t="s">
        <v>168</v>
      </c>
      <c r="E182" s="27" t="s">
        <v>344</v>
      </c>
    </row>
    <row r="183">
      <c r="A183" s="1" t="s">
        <v>159</v>
      </c>
      <c r="B183" s="1">
        <v>38</v>
      </c>
      <c r="C183" s="26" t="s">
        <v>447</v>
      </c>
      <c r="D183" t="s">
        <v>157</v>
      </c>
      <c r="E183" s="27" t="s">
        <v>448</v>
      </c>
      <c r="F183" s="28" t="s">
        <v>445</v>
      </c>
      <c r="G183" s="29">
        <v>17.100000000000001</v>
      </c>
      <c r="H183" s="28">
        <v>0</v>
      </c>
      <c r="I183" s="30">
        <f>ROUND(G183*H183,P4)</f>
        <v>0</v>
      </c>
      <c r="L183" s="31">
        <v>0</v>
      </c>
      <c r="M183" s="24">
        <f>ROUND(G183*L183,P4)</f>
        <v>0</v>
      </c>
      <c r="N183" s="25" t="s">
        <v>187</v>
      </c>
      <c r="O183" s="32">
        <f>M183*AA183</f>
        <v>0</v>
      </c>
      <c r="P183" s="1">
        <v>3</v>
      </c>
      <c r="AA183" s="1">
        <f>IF(P183=1,$O$3,IF(P183=2,$O$4,$O$5))</f>
        <v>0</v>
      </c>
    </row>
    <row r="184">
      <c r="A184" s="1" t="s">
        <v>165</v>
      </c>
      <c r="E184" s="27" t="s">
        <v>188</v>
      </c>
    </row>
    <row r="185">
      <c r="A185" s="1" t="s">
        <v>167</v>
      </c>
      <c r="E185" s="33" t="s">
        <v>449</v>
      </c>
    </row>
    <row r="186">
      <c r="A186" s="1" t="s">
        <v>168</v>
      </c>
      <c r="E186" s="27" t="s">
        <v>344</v>
      </c>
    </row>
    <row r="187">
      <c r="A187" s="1" t="s">
        <v>159</v>
      </c>
      <c r="B187" s="1">
        <v>39</v>
      </c>
      <c r="C187" s="26" t="s">
        <v>450</v>
      </c>
      <c r="D187" t="s">
        <v>157</v>
      </c>
      <c r="E187" s="27" t="s">
        <v>451</v>
      </c>
      <c r="F187" s="28" t="s">
        <v>199</v>
      </c>
      <c r="G187" s="29">
        <v>100</v>
      </c>
      <c r="H187" s="28">
        <v>0</v>
      </c>
      <c r="I187" s="30">
        <f>ROUND(G187*H187,P4)</f>
        <v>0</v>
      </c>
      <c r="L187" s="31">
        <v>0</v>
      </c>
      <c r="M187" s="24">
        <f>ROUND(G187*L187,P4)</f>
        <v>0</v>
      </c>
      <c r="N187" s="25" t="s">
        <v>187</v>
      </c>
      <c r="O187" s="32">
        <f>M187*AA187</f>
        <v>0</v>
      </c>
      <c r="P187" s="1">
        <v>3</v>
      </c>
      <c r="AA187" s="1">
        <f>IF(P187=1,$O$3,IF(P187=2,$O$4,$O$5))</f>
        <v>0</v>
      </c>
    </row>
    <row r="188">
      <c r="A188" s="1" t="s">
        <v>165</v>
      </c>
      <c r="E188" s="27" t="s">
        <v>188</v>
      </c>
    </row>
    <row r="189">
      <c r="A189" s="1" t="s">
        <v>167</v>
      </c>
      <c r="E189" s="33" t="s">
        <v>452</v>
      </c>
    </row>
    <row r="190">
      <c r="A190" s="1" t="s">
        <v>168</v>
      </c>
      <c r="E190" s="27" t="s">
        <v>344</v>
      </c>
    </row>
    <row r="191" ht="25.5">
      <c r="A191" s="1" t="s">
        <v>159</v>
      </c>
      <c r="B191" s="1">
        <v>40</v>
      </c>
      <c r="C191" s="26" t="s">
        <v>453</v>
      </c>
      <c r="D191" t="s">
        <v>157</v>
      </c>
      <c r="E191" s="27" t="s">
        <v>454</v>
      </c>
      <c r="F191" s="28" t="s">
        <v>199</v>
      </c>
      <c r="G191" s="29">
        <v>3815</v>
      </c>
      <c r="H191" s="28">
        <v>0</v>
      </c>
      <c r="I191" s="30">
        <f>ROUND(G191*H191,P4)</f>
        <v>0</v>
      </c>
      <c r="L191" s="31">
        <v>0</v>
      </c>
      <c r="M191" s="24">
        <f>ROUND(G191*L191,P4)</f>
        <v>0</v>
      </c>
      <c r="N191" s="25" t="s">
        <v>187</v>
      </c>
      <c r="O191" s="32">
        <f>M191*AA191</f>
        <v>0</v>
      </c>
      <c r="P191" s="1">
        <v>3</v>
      </c>
      <c r="AA191" s="1">
        <f>IF(P191=1,$O$3,IF(P191=2,$O$4,$O$5))</f>
        <v>0</v>
      </c>
    </row>
    <row r="192">
      <c r="A192" s="1" t="s">
        <v>165</v>
      </c>
      <c r="E192" s="27" t="s">
        <v>188</v>
      </c>
    </row>
    <row r="193">
      <c r="A193" s="1" t="s">
        <v>167</v>
      </c>
      <c r="E193" s="33" t="s">
        <v>455</v>
      </c>
    </row>
    <row r="194">
      <c r="A194" s="1" t="s">
        <v>168</v>
      </c>
      <c r="E194" s="27" t="s">
        <v>344</v>
      </c>
    </row>
    <row r="195">
      <c r="A195" s="1" t="s">
        <v>159</v>
      </c>
      <c r="B195" s="1">
        <v>41</v>
      </c>
      <c r="C195" s="26" t="s">
        <v>456</v>
      </c>
      <c r="D195" t="s">
        <v>157</v>
      </c>
      <c r="E195" s="27" t="s">
        <v>457</v>
      </c>
      <c r="F195" s="28" t="s">
        <v>445</v>
      </c>
      <c r="G195" s="29">
        <v>0.32500000000000001</v>
      </c>
      <c r="H195" s="28">
        <v>0</v>
      </c>
      <c r="I195" s="30">
        <f>ROUND(G195*H195,P4)</f>
        <v>0</v>
      </c>
      <c r="L195" s="31">
        <v>0</v>
      </c>
      <c r="M195" s="24">
        <f>ROUND(G195*L195,P4)</f>
        <v>0</v>
      </c>
      <c r="N195" s="25" t="s">
        <v>187</v>
      </c>
      <c r="O195" s="32">
        <f>M195*AA195</f>
        <v>0</v>
      </c>
      <c r="P195" s="1">
        <v>3</v>
      </c>
      <c r="AA195" s="1">
        <f>IF(P195=1,$O$3,IF(P195=2,$O$4,$O$5))</f>
        <v>0</v>
      </c>
    </row>
    <row r="196">
      <c r="A196" s="1" t="s">
        <v>165</v>
      </c>
      <c r="E196" s="27" t="s">
        <v>188</v>
      </c>
    </row>
    <row r="197">
      <c r="A197" s="1" t="s">
        <v>167</v>
      </c>
      <c r="E197" s="33" t="s">
        <v>458</v>
      </c>
    </row>
    <row r="198">
      <c r="A198" s="1" t="s">
        <v>168</v>
      </c>
      <c r="E198" s="27" t="s">
        <v>344</v>
      </c>
    </row>
    <row r="199">
      <c r="A199" s="1" t="s">
        <v>159</v>
      </c>
      <c r="B199" s="1">
        <v>42</v>
      </c>
      <c r="C199" s="26" t="s">
        <v>459</v>
      </c>
      <c r="D199" t="s">
        <v>157</v>
      </c>
      <c r="E199" s="27" t="s">
        <v>460</v>
      </c>
      <c r="F199" s="28" t="s">
        <v>445</v>
      </c>
      <c r="G199" s="29">
        <v>22.75</v>
      </c>
      <c r="H199" s="28">
        <v>0</v>
      </c>
      <c r="I199" s="30">
        <f>ROUND(G199*H199,P4)</f>
        <v>0</v>
      </c>
      <c r="L199" s="31">
        <v>0</v>
      </c>
      <c r="M199" s="24">
        <f>ROUND(G199*L199,P4)</f>
        <v>0</v>
      </c>
      <c r="N199" s="25" t="s">
        <v>187</v>
      </c>
      <c r="O199" s="32">
        <f>M199*AA199</f>
        <v>0</v>
      </c>
      <c r="P199" s="1">
        <v>3</v>
      </c>
      <c r="AA199" s="1">
        <f>IF(P199=1,$O$3,IF(P199=2,$O$4,$O$5))</f>
        <v>0</v>
      </c>
    </row>
    <row r="200">
      <c r="A200" s="1" t="s">
        <v>165</v>
      </c>
      <c r="E200" s="27" t="s">
        <v>188</v>
      </c>
    </row>
    <row r="201">
      <c r="A201" s="1" t="s">
        <v>167</v>
      </c>
      <c r="E201" s="33" t="s">
        <v>461</v>
      </c>
    </row>
    <row r="202">
      <c r="A202" s="1" t="s">
        <v>168</v>
      </c>
      <c r="E202" s="27" t="s">
        <v>344</v>
      </c>
    </row>
    <row r="203">
      <c r="A203" s="1" t="s">
        <v>159</v>
      </c>
      <c r="B203" s="1">
        <v>43</v>
      </c>
      <c r="C203" s="26" t="s">
        <v>462</v>
      </c>
      <c r="D203" t="s">
        <v>157</v>
      </c>
      <c r="E203" s="27" t="s">
        <v>463</v>
      </c>
      <c r="F203" s="28" t="s">
        <v>199</v>
      </c>
      <c r="G203" s="29">
        <v>50</v>
      </c>
      <c r="H203" s="28">
        <v>0</v>
      </c>
      <c r="I203" s="30">
        <f>ROUND(G203*H203,P4)</f>
        <v>0</v>
      </c>
      <c r="L203" s="31">
        <v>0</v>
      </c>
      <c r="M203" s="24">
        <f>ROUND(G203*L203,P4)</f>
        <v>0</v>
      </c>
      <c r="N203" s="25" t="s">
        <v>187</v>
      </c>
      <c r="O203" s="32">
        <f>M203*AA203</f>
        <v>0</v>
      </c>
      <c r="P203" s="1">
        <v>3</v>
      </c>
      <c r="AA203" s="1">
        <f>IF(P203=1,$O$3,IF(P203=2,$O$4,$O$5))</f>
        <v>0</v>
      </c>
    </row>
    <row r="204">
      <c r="A204" s="1" t="s">
        <v>165</v>
      </c>
      <c r="E204" s="27" t="s">
        <v>188</v>
      </c>
    </row>
    <row r="205">
      <c r="A205" s="1" t="s">
        <v>167</v>
      </c>
      <c r="E205" s="33" t="s">
        <v>396</v>
      </c>
    </row>
    <row r="206">
      <c r="A206" s="1" t="s">
        <v>168</v>
      </c>
      <c r="E206" s="27" t="s">
        <v>344</v>
      </c>
    </row>
    <row r="207" ht="25.5">
      <c r="A207" s="1" t="s">
        <v>159</v>
      </c>
      <c r="B207" s="1">
        <v>44</v>
      </c>
      <c r="C207" s="26" t="s">
        <v>464</v>
      </c>
      <c r="D207" t="s">
        <v>157</v>
      </c>
      <c r="E207" s="27" t="s">
        <v>465</v>
      </c>
      <c r="F207" s="28" t="s">
        <v>199</v>
      </c>
      <c r="G207" s="29">
        <v>50</v>
      </c>
      <c r="H207" s="28">
        <v>0</v>
      </c>
      <c r="I207" s="30">
        <f>ROUND(G207*H207,P4)</f>
        <v>0</v>
      </c>
      <c r="L207" s="31">
        <v>0</v>
      </c>
      <c r="M207" s="24">
        <f>ROUND(G207*L207,P4)</f>
        <v>0</v>
      </c>
      <c r="N207" s="25" t="s">
        <v>187</v>
      </c>
      <c r="O207" s="32">
        <f>M207*AA207</f>
        <v>0</v>
      </c>
      <c r="P207" s="1">
        <v>3</v>
      </c>
      <c r="AA207" s="1">
        <f>IF(P207=1,$O$3,IF(P207=2,$O$4,$O$5))</f>
        <v>0</v>
      </c>
    </row>
    <row r="208">
      <c r="A208" s="1" t="s">
        <v>165</v>
      </c>
      <c r="E208" s="27" t="s">
        <v>188</v>
      </c>
    </row>
    <row r="209">
      <c r="A209" s="1" t="s">
        <v>167</v>
      </c>
      <c r="E209" s="33" t="s">
        <v>396</v>
      </c>
    </row>
    <row r="210">
      <c r="A210" s="1" t="s">
        <v>168</v>
      </c>
      <c r="E210" s="27" t="s">
        <v>344</v>
      </c>
    </row>
    <row r="211">
      <c r="A211" s="1" t="s">
        <v>159</v>
      </c>
      <c r="B211" s="1">
        <v>46</v>
      </c>
      <c r="C211" s="26" t="s">
        <v>466</v>
      </c>
      <c r="D211" t="s">
        <v>157</v>
      </c>
      <c r="E211" s="27" t="s">
        <v>467</v>
      </c>
      <c r="F211" s="28" t="s">
        <v>468</v>
      </c>
      <c r="G211" s="29">
        <v>1.6799999999999999</v>
      </c>
      <c r="H211" s="28">
        <v>0</v>
      </c>
      <c r="I211" s="30">
        <f>ROUND(G211*H211,P4)</f>
        <v>0</v>
      </c>
      <c r="L211" s="31">
        <v>0</v>
      </c>
      <c r="M211" s="24">
        <f>ROUND(G211*L211,P4)</f>
        <v>0</v>
      </c>
      <c r="N211" s="25" t="s">
        <v>187</v>
      </c>
      <c r="O211" s="32">
        <f>M211*AA211</f>
        <v>0</v>
      </c>
      <c r="P211" s="1">
        <v>3</v>
      </c>
      <c r="AA211" s="1">
        <f>IF(P211=1,$O$3,IF(P211=2,$O$4,$O$5))</f>
        <v>0</v>
      </c>
    </row>
    <row r="212">
      <c r="A212" s="1" t="s">
        <v>165</v>
      </c>
      <c r="E212" s="27" t="s">
        <v>188</v>
      </c>
    </row>
    <row r="213">
      <c r="A213" s="1" t="s">
        <v>167</v>
      </c>
      <c r="E213" s="33" t="s">
        <v>469</v>
      </c>
    </row>
    <row r="214">
      <c r="A214" s="1" t="s">
        <v>168</v>
      </c>
      <c r="E214" s="27" t="s">
        <v>344</v>
      </c>
    </row>
    <row r="215">
      <c r="A215" s="1" t="s">
        <v>159</v>
      </c>
      <c r="B215" s="1">
        <v>47</v>
      </c>
      <c r="C215" s="26" t="s">
        <v>470</v>
      </c>
      <c r="D215" t="s">
        <v>157</v>
      </c>
      <c r="E215" s="27" t="s">
        <v>471</v>
      </c>
      <c r="F215" s="28" t="s">
        <v>468</v>
      </c>
      <c r="G215" s="29">
        <v>40.380000000000003</v>
      </c>
      <c r="H215" s="28">
        <v>0</v>
      </c>
      <c r="I215" s="30">
        <f>ROUND(G215*H215,P4)</f>
        <v>0</v>
      </c>
      <c r="L215" s="31">
        <v>0</v>
      </c>
      <c r="M215" s="24">
        <f>ROUND(G215*L215,P4)</f>
        <v>0</v>
      </c>
      <c r="N215" s="25" t="s">
        <v>187</v>
      </c>
      <c r="O215" s="32">
        <f>M215*AA215</f>
        <v>0</v>
      </c>
      <c r="P215" s="1">
        <v>3</v>
      </c>
      <c r="AA215" s="1">
        <f>IF(P215=1,$O$3,IF(P215=2,$O$4,$O$5))</f>
        <v>0</v>
      </c>
    </row>
    <row r="216">
      <c r="A216" s="1" t="s">
        <v>165</v>
      </c>
      <c r="E216" s="27" t="s">
        <v>188</v>
      </c>
    </row>
    <row r="217">
      <c r="A217" s="1" t="s">
        <v>167</v>
      </c>
      <c r="E217" s="33" t="s">
        <v>472</v>
      </c>
    </row>
    <row r="218">
      <c r="A218" s="1" t="s">
        <v>168</v>
      </c>
      <c r="E218" s="27" t="s">
        <v>344</v>
      </c>
    </row>
    <row r="219">
      <c r="A219" s="1" t="s">
        <v>159</v>
      </c>
      <c r="B219" s="1">
        <v>48</v>
      </c>
      <c r="C219" s="26" t="s">
        <v>473</v>
      </c>
      <c r="D219" t="s">
        <v>157</v>
      </c>
      <c r="E219" s="27" t="s">
        <v>474</v>
      </c>
      <c r="F219" s="28" t="s">
        <v>468</v>
      </c>
      <c r="G219" s="29">
        <v>763.32000000000005</v>
      </c>
      <c r="H219" s="28">
        <v>0</v>
      </c>
      <c r="I219" s="30">
        <f>ROUND(G219*H219,P4)</f>
        <v>0</v>
      </c>
      <c r="L219" s="31">
        <v>0</v>
      </c>
      <c r="M219" s="24">
        <f>ROUND(G219*L219,P4)</f>
        <v>0</v>
      </c>
      <c r="N219" s="25" t="s">
        <v>187</v>
      </c>
      <c r="O219" s="32">
        <f>M219*AA219</f>
        <v>0</v>
      </c>
      <c r="P219" s="1">
        <v>3</v>
      </c>
      <c r="AA219" s="1">
        <f>IF(P219=1,$O$3,IF(P219=2,$O$4,$O$5))</f>
        <v>0</v>
      </c>
    </row>
    <row r="220">
      <c r="A220" s="1" t="s">
        <v>165</v>
      </c>
      <c r="E220" s="27" t="s">
        <v>188</v>
      </c>
    </row>
    <row r="221">
      <c r="A221" s="1" t="s">
        <v>167</v>
      </c>
      <c r="E221" s="33" t="s">
        <v>475</v>
      </c>
    </row>
    <row r="222">
      <c r="A222" s="1" t="s">
        <v>168</v>
      </c>
      <c r="E222" s="27" t="s">
        <v>344</v>
      </c>
    </row>
    <row r="223">
      <c r="A223" s="1" t="s">
        <v>159</v>
      </c>
      <c r="B223" s="1">
        <v>49</v>
      </c>
      <c r="C223" s="26" t="s">
        <v>476</v>
      </c>
      <c r="D223" t="s">
        <v>157</v>
      </c>
      <c r="E223" s="27" t="s">
        <v>477</v>
      </c>
      <c r="F223" s="28" t="s">
        <v>199</v>
      </c>
      <c r="G223" s="29">
        <v>5595</v>
      </c>
      <c r="H223" s="28">
        <v>0</v>
      </c>
      <c r="I223" s="30">
        <f>ROUND(G223*H223,P4)</f>
        <v>0</v>
      </c>
      <c r="L223" s="31">
        <v>0</v>
      </c>
      <c r="M223" s="24">
        <f>ROUND(G223*L223,P4)</f>
        <v>0</v>
      </c>
      <c r="N223" s="25" t="s">
        <v>187</v>
      </c>
      <c r="O223" s="32">
        <f>M223*AA223</f>
        <v>0</v>
      </c>
      <c r="P223" s="1">
        <v>3</v>
      </c>
      <c r="AA223" s="1">
        <f>IF(P223=1,$O$3,IF(P223=2,$O$4,$O$5))</f>
        <v>0</v>
      </c>
    </row>
    <row r="224">
      <c r="A224" s="1" t="s">
        <v>165</v>
      </c>
      <c r="E224" s="27" t="s">
        <v>188</v>
      </c>
    </row>
    <row r="225">
      <c r="A225" s="1" t="s">
        <v>167</v>
      </c>
      <c r="E225" s="33" t="s">
        <v>478</v>
      </c>
    </row>
    <row r="226">
      <c r="A226" s="1" t="s">
        <v>168</v>
      </c>
      <c r="E226" s="27" t="s">
        <v>344</v>
      </c>
    </row>
    <row r="227">
      <c r="A227" s="1" t="s">
        <v>159</v>
      </c>
      <c r="B227" s="1">
        <v>50</v>
      </c>
      <c r="C227" s="26" t="s">
        <v>479</v>
      </c>
      <c r="D227" t="s">
        <v>157</v>
      </c>
      <c r="E227" s="27" t="s">
        <v>480</v>
      </c>
      <c r="F227" s="28" t="s">
        <v>199</v>
      </c>
      <c r="G227" s="29">
        <v>10485</v>
      </c>
      <c r="H227" s="28">
        <v>0</v>
      </c>
      <c r="I227" s="30">
        <f>ROUND(G227*H227,P4)</f>
        <v>0</v>
      </c>
      <c r="L227" s="31">
        <v>0</v>
      </c>
      <c r="M227" s="24">
        <f>ROUND(G227*L227,P4)</f>
        <v>0</v>
      </c>
      <c r="N227" s="25" t="s">
        <v>187</v>
      </c>
      <c r="O227" s="32">
        <f>M227*AA227</f>
        <v>0</v>
      </c>
      <c r="P227" s="1">
        <v>3</v>
      </c>
      <c r="AA227" s="1">
        <f>IF(P227=1,$O$3,IF(P227=2,$O$4,$O$5))</f>
        <v>0</v>
      </c>
    </row>
    <row r="228">
      <c r="A228" s="1" t="s">
        <v>165</v>
      </c>
      <c r="E228" s="27" t="s">
        <v>188</v>
      </c>
    </row>
    <row r="229" ht="25.5">
      <c r="A229" s="1" t="s">
        <v>167</v>
      </c>
      <c r="E229" s="33" t="s">
        <v>481</v>
      </c>
    </row>
    <row r="230">
      <c r="A230" s="1" t="s">
        <v>168</v>
      </c>
      <c r="E230" s="27" t="s">
        <v>344</v>
      </c>
    </row>
    <row r="231">
      <c r="A231" s="1" t="s">
        <v>159</v>
      </c>
      <c r="B231" s="1">
        <v>52</v>
      </c>
      <c r="C231" s="26" t="s">
        <v>482</v>
      </c>
      <c r="D231" t="s">
        <v>157</v>
      </c>
      <c r="E231" s="27" t="s">
        <v>483</v>
      </c>
      <c r="F231" s="28" t="s">
        <v>196</v>
      </c>
      <c r="G231" s="29">
        <v>11</v>
      </c>
      <c r="H231" s="28">
        <v>0</v>
      </c>
      <c r="I231" s="30">
        <f>ROUND(G231*H231,P4)</f>
        <v>0</v>
      </c>
      <c r="L231" s="31">
        <v>0</v>
      </c>
      <c r="M231" s="24">
        <f>ROUND(G231*L231,P4)</f>
        <v>0</v>
      </c>
      <c r="N231" s="25" t="s">
        <v>187</v>
      </c>
      <c r="O231" s="32">
        <f>M231*AA231</f>
        <v>0</v>
      </c>
      <c r="P231" s="1">
        <v>3</v>
      </c>
      <c r="AA231" s="1">
        <f>IF(P231=1,$O$3,IF(P231=2,$O$4,$O$5))</f>
        <v>0</v>
      </c>
    </row>
    <row r="232">
      <c r="A232" s="1" t="s">
        <v>165</v>
      </c>
      <c r="E232" s="27" t="s">
        <v>188</v>
      </c>
    </row>
    <row r="233">
      <c r="A233" s="1" t="s">
        <v>167</v>
      </c>
      <c r="E233" s="33" t="s">
        <v>484</v>
      </c>
    </row>
    <row r="234">
      <c r="A234" s="1" t="s">
        <v>168</v>
      </c>
      <c r="E234" s="27" t="s">
        <v>344</v>
      </c>
    </row>
    <row r="235">
      <c r="A235" s="1" t="s">
        <v>159</v>
      </c>
      <c r="B235" s="1">
        <v>53</v>
      </c>
      <c r="C235" s="26" t="s">
        <v>485</v>
      </c>
      <c r="D235" t="s">
        <v>157</v>
      </c>
      <c r="E235" s="27" t="s">
        <v>486</v>
      </c>
      <c r="F235" s="28" t="s">
        <v>196</v>
      </c>
      <c r="G235" s="29">
        <v>11</v>
      </c>
      <c r="H235" s="28">
        <v>0</v>
      </c>
      <c r="I235" s="30">
        <f>ROUND(G235*H235,P4)</f>
        <v>0</v>
      </c>
      <c r="L235" s="31">
        <v>0</v>
      </c>
      <c r="M235" s="24">
        <f>ROUND(G235*L235,P4)</f>
        <v>0</v>
      </c>
      <c r="N235" s="25" t="s">
        <v>187</v>
      </c>
      <c r="O235" s="32">
        <f>M235*AA235</f>
        <v>0</v>
      </c>
      <c r="P235" s="1">
        <v>3</v>
      </c>
      <c r="AA235" s="1">
        <f>IF(P235=1,$O$3,IF(P235=2,$O$4,$O$5))</f>
        <v>0</v>
      </c>
    </row>
    <row r="236">
      <c r="A236" s="1" t="s">
        <v>165</v>
      </c>
      <c r="E236" s="27" t="s">
        <v>188</v>
      </c>
    </row>
    <row r="237">
      <c r="A237" s="1" t="s">
        <v>167</v>
      </c>
      <c r="E237" s="33" t="s">
        <v>484</v>
      </c>
    </row>
    <row r="238">
      <c r="A238" s="1" t="s">
        <v>168</v>
      </c>
      <c r="E238" s="27" t="s">
        <v>344</v>
      </c>
    </row>
    <row r="239">
      <c r="A239" s="1" t="s">
        <v>159</v>
      </c>
      <c r="B239" s="1">
        <v>54</v>
      </c>
      <c r="C239" s="26" t="s">
        <v>487</v>
      </c>
      <c r="D239" t="s">
        <v>157</v>
      </c>
      <c r="E239" s="27" t="s">
        <v>488</v>
      </c>
      <c r="F239" s="28" t="s">
        <v>196</v>
      </c>
      <c r="G239" s="29">
        <v>5</v>
      </c>
      <c r="H239" s="28">
        <v>0</v>
      </c>
      <c r="I239" s="30">
        <f>ROUND(G239*H239,P4)</f>
        <v>0</v>
      </c>
      <c r="L239" s="31">
        <v>0</v>
      </c>
      <c r="M239" s="24">
        <f>ROUND(G239*L239,P4)</f>
        <v>0</v>
      </c>
      <c r="N239" s="25" t="s">
        <v>187</v>
      </c>
      <c r="O239" s="32">
        <f>M239*AA239</f>
        <v>0</v>
      </c>
      <c r="P239" s="1">
        <v>3</v>
      </c>
      <c r="AA239" s="1">
        <f>IF(P239=1,$O$3,IF(P239=2,$O$4,$O$5))</f>
        <v>0</v>
      </c>
    </row>
    <row r="240">
      <c r="A240" s="1" t="s">
        <v>165</v>
      </c>
      <c r="E240" s="27" t="s">
        <v>188</v>
      </c>
    </row>
    <row r="241">
      <c r="A241" s="1" t="s">
        <v>167</v>
      </c>
      <c r="E241" s="33" t="s">
        <v>489</v>
      </c>
    </row>
    <row r="242">
      <c r="A242" s="1" t="s">
        <v>168</v>
      </c>
      <c r="E242" s="27" t="s">
        <v>344</v>
      </c>
    </row>
    <row r="243">
      <c r="A243" s="1" t="s">
        <v>159</v>
      </c>
      <c r="B243" s="1">
        <v>55</v>
      </c>
      <c r="C243" s="26" t="s">
        <v>490</v>
      </c>
      <c r="D243" t="s">
        <v>157</v>
      </c>
      <c r="E243" s="27" t="s">
        <v>491</v>
      </c>
      <c r="F243" s="28" t="s">
        <v>196</v>
      </c>
      <c r="G243" s="29">
        <v>5</v>
      </c>
      <c r="H243" s="28">
        <v>0</v>
      </c>
      <c r="I243" s="30">
        <f>ROUND(G243*H243,P4)</f>
        <v>0</v>
      </c>
      <c r="L243" s="31">
        <v>0</v>
      </c>
      <c r="M243" s="24">
        <f>ROUND(G243*L243,P4)</f>
        <v>0</v>
      </c>
      <c r="N243" s="25" t="s">
        <v>187</v>
      </c>
      <c r="O243" s="32">
        <f>M243*AA243</f>
        <v>0</v>
      </c>
      <c r="P243" s="1">
        <v>3</v>
      </c>
      <c r="AA243" s="1">
        <f>IF(P243=1,$O$3,IF(P243=2,$O$4,$O$5))</f>
        <v>0</v>
      </c>
    </row>
    <row r="244">
      <c r="A244" s="1" t="s">
        <v>165</v>
      </c>
      <c r="E244" s="27" t="s">
        <v>188</v>
      </c>
    </row>
    <row r="245">
      <c r="A245" s="1" t="s">
        <v>167</v>
      </c>
      <c r="E245" s="33" t="s">
        <v>489</v>
      </c>
    </row>
    <row r="246">
      <c r="A246" s="1" t="s">
        <v>168</v>
      </c>
      <c r="E246" s="27" t="s">
        <v>344</v>
      </c>
    </row>
    <row r="247">
      <c r="A247" s="1" t="s">
        <v>159</v>
      </c>
      <c r="B247" s="1">
        <v>56</v>
      </c>
      <c r="C247" s="26" t="s">
        <v>492</v>
      </c>
      <c r="D247" t="s">
        <v>157</v>
      </c>
      <c r="E247" s="27" t="s">
        <v>493</v>
      </c>
      <c r="F247" s="28" t="s">
        <v>199</v>
      </c>
      <c r="G247" s="29">
        <v>8825</v>
      </c>
      <c r="H247" s="28">
        <v>0</v>
      </c>
      <c r="I247" s="30">
        <f>ROUND(G247*H247,P4)</f>
        <v>0</v>
      </c>
      <c r="L247" s="31">
        <v>0</v>
      </c>
      <c r="M247" s="24">
        <f>ROUND(G247*L247,P4)</f>
        <v>0</v>
      </c>
      <c r="N247" s="25" t="s">
        <v>187</v>
      </c>
      <c r="O247" s="32">
        <f>M247*AA247</f>
        <v>0</v>
      </c>
      <c r="P247" s="1">
        <v>3</v>
      </c>
      <c r="AA247" s="1">
        <f>IF(P247=1,$O$3,IF(P247=2,$O$4,$O$5))</f>
        <v>0</v>
      </c>
    </row>
    <row r="248">
      <c r="A248" s="1" t="s">
        <v>165</v>
      </c>
      <c r="E248" s="27" t="s">
        <v>188</v>
      </c>
    </row>
    <row r="249">
      <c r="A249" s="1" t="s">
        <v>167</v>
      </c>
      <c r="E249" s="33" t="s">
        <v>494</v>
      </c>
    </row>
    <row r="250">
      <c r="A250" s="1" t="s">
        <v>168</v>
      </c>
      <c r="E250" s="27" t="s">
        <v>344</v>
      </c>
    </row>
    <row r="251">
      <c r="A251" s="1" t="s">
        <v>159</v>
      </c>
      <c r="B251" s="1">
        <v>57</v>
      </c>
      <c r="C251" s="26" t="s">
        <v>495</v>
      </c>
      <c r="D251" t="s">
        <v>157</v>
      </c>
      <c r="E251" s="27" t="s">
        <v>496</v>
      </c>
      <c r="F251" s="28" t="s">
        <v>199</v>
      </c>
      <c r="G251" s="29">
        <v>200</v>
      </c>
      <c r="H251" s="28">
        <v>0</v>
      </c>
      <c r="I251" s="30">
        <f>ROUND(G251*H251,P4)</f>
        <v>0</v>
      </c>
      <c r="L251" s="31">
        <v>0</v>
      </c>
      <c r="M251" s="24">
        <f>ROUND(G251*L251,P4)</f>
        <v>0</v>
      </c>
      <c r="N251" s="25" t="s">
        <v>187</v>
      </c>
      <c r="O251" s="32">
        <f>M251*AA251</f>
        <v>0</v>
      </c>
      <c r="P251" s="1">
        <v>3</v>
      </c>
      <c r="AA251" s="1">
        <f>IF(P251=1,$O$3,IF(P251=2,$O$4,$O$5))</f>
        <v>0</v>
      </c>
    </row>
    <row r="252">
      <c r="A252" s="1" t="s">
        <v>165</v>
      </c>
      <c r="E252" s="27" t="s">
        <v>188</v>
      </c>
    </row>
    <row r="253">
      <c r="A253" s="1" t="s">
        <v>167</v>
      </c>
      <c r="E253" s="33" t="s">
        <v>343</v>
      </c>
    </row>
    <row r="254">
      <c r="A254" s="1" t="s">
        <v>168</v>
      </c>
      <c r="E254" s="27" t="s">
        <v>344</v>
      </c>
    </row>
    <row r="255">
      <c r="A255" s="1" t="s">
        <v>159</v>
      </c>
      <c r="B255" s="1">
        <v>58</v>
      </c>
      <c r="C255" s="26" t="s">
        <v>497</v>
      </c>
      <c r="D255" t="s">
        <v>157</v>
      </c>
      <c r="E255" s="27" t="s">
        <v>498</v>
      </c>
      <c r="F255" s="28" t="s">
        <v>199</v>
      </c>
      <c r="G255" s="29">
        <v>6250</v>
      </c>
      <c r="H255" s="28">
        <v>0</v>
      </c>
      <c r="I255" s="30">
        <f>ROUND(G255*H255,P4)</f>
        <v>0</v>
      </c>
      <c r="L255" s="31">
        <v>0</v>
      </c>
      <c r="M255" s="24">
        <f>ROUND(G255*L255,P4)</f>
        <v>0</v>
      </c>
      <c r="N255" s="25" t="s">
        <v>187</v>
      </c>
      <c r="O255" s="32">
        <f>M255*AA255</f>
        <v>0</v>
      </c>
      <c r="P255" s="1">
        <v>3</v>
      </c>
      <c r="AA255" s="1">
        <f>IF(P255=1,$O$3,IF(P255=2,$O$4,$O$5))</f>
        <v>0</v>
      </c>
    </row>
    <row r="256">
      <c r="A256" s="1" t="s">
        <v>165</v>
      </c>
      <c r="E256" s="27" t="s">
        <v>188</v>
      </c>
    </row>
    <row r="257">
      <c r="A257" s="1" t="s">
        <v>167</v>
      </c>
      <c r="E257" s="33" t="s">
        <v>499</v>
      </c>
    </row>
    <row r="258">
      <c r="A258" s="1" t="s">
        <v>168</v>
      </c>
      <c r="E258" s="27" t="s">
        <v>344</v>
      </c>
    </row>
    <row r="259">
      <c r="A259" s="1" t="s">
        <v>159</v>
      </c>
      <c r="B259" s="1">
        <v>59</v>
      </c>
      <c r="C259" s="26" t="s">
        <v>500</v>
      </c>
      <c r="D259" t="s">
        <v>157</v>
      </c>
      <c r="E259" s="27" t="s">
        <v>501</v>
      </c>
      <c r="F259" s="28" t="s">
        <v>502</v>
      </c>
      <c r="G259" s="29">
        <v>31</v>
      </c>
      <c r="H259" s="28">
        <v>0</v>
      </c>
      <c r="I259" s="30">
        <f>ROUND(G259*H259,P4)</f>
        <v>0</v>
      </c>
      <c r="L259" s="31">
        <v>0</v>
      </c>
      <c r="M259" s="24">
        <f>ROUND(G259*L259,P4)</f>
        <v>0</v>
      </c>
      <c r="N259" s="25" t="s">
        <v>187</v>
      </c>
      <c r="O259" s="32">
        <f>M259*AA259</f>
        <v>0</v>
      </c>
      <c r="P259" s="1">
        <v>3</v>
      </c>
      <c r="AA259" s="1">
        <f>IF(P259=1,$O$3,IF(P259=2,$O$4,$O$5))</f>
        <v>0</v>
      </c>
    </row>
    <row r="260">
      <c r="A260" s="1" t="s">
        <v>165</v>
      </c>
      <c r="E260" s="27" t="s">
        <v>188</v>
      </c>
    </row>
    <row r="261">
      <c r="A261" s="1" t="s">
        <v>167</v>
      </c>
      <c r="E261" s="33" t="s">
        <v>503</v>
      </c>
    </row>
    <row r="262">
      <c r="A262" s="1" t="s">
        <v>168</v>
      </c>
      <c r="E262" s="27" t="s">
        <v>344</v>
      </c>
    </row>
    <row r="263">
      <c r="A263" s="1" t="s">
        <v>159</v>
      </c>
      <c r="B263" s="1">
        <v>60</v>
      </c>
      <c r="C263" s="26" t="s">
        <v>504</v>
      </c>
      <c r="D263" t="s">
        <v>157</v>
      </c>
      <c r="E263" s="27" t="s">
        <v>505</v>
      </c>
      <c r="F263" s="28" t="s">
        <v>199</v>
      </c>
      <c r="G263" s="29">
        <v>12330</v>
      </c>
      <c r="H263" s="28">
        <v>0</v>
      </c>
      <c r="I263" s="30">
        <f>ROUND(G263*H263,P4)</f>
        <v>0</v>
      </c>
      <c r="L263" s="31">
        <v>0</v>
      </c>
      <c r="M263" s="24">
        <f>ROUND(G263*L263,P4)</f>
        <v>0</v>
      </c>
      <c r="N263" s="25" t="s">
        <v>187</v>
      </c>
      <c r="O263" s="32">
        <f>M263*AA263</f>
        <v>0</v>
      </c>
      <c r="P263" s="1">
        <v>3</v>
      </c>
      <c r="AA263" s="1">
        <f>IF(P263=1,$O$3,IF(P263=2,$O$4,$O$5))</f>
        <v>0</v>
      </c>
    </row>
    <row r="264">
      <c r="A264" s="1" t="s">
        <v>165</v>
      </c>
      <c r="E264" s="27" t="s">
        <v>188</v>
      </c>
    </row>
    <row r="265" ht="25.5">
      <c r="A265" s="1" t="s">
        <v>167</v>
      </c>
      <c r="E265" s="33" t="s">
        <v>506</v>
      </c>
    </row>
    <row r="266">
      <c r="A266" s="1" t="s">
        <v>168</v>
      </c>
      <c r="E266" s="27" t="s">
        <v>344</v>
      </c>
    </row>
    <row r="267">
      <c r="A267" s="1" t="s">
        <v>159</v>
      </c>
      <c r="B267" s="1">
        <v>61</v>
      </c>
      <c r="C267" s="26" t="s">
        <v>507</v>
      </c>
      <c r="D267" t="s">
        <v>157</v>
      </c>
      <c r="E267" s="27" t="s">
        <v>508</v>
      </c>
      <c r="F267" s="28" t="s">
        <v>196</v>
      </c>
      <c r="G267" s="29">
        <v>20</v>
      </c>
      <c r="H267" s="28">
        <v>0</v>
      </c>
      <c r="I267" s="30">
        <f>ROUND(G267*H267,P4)</f>
        <v>0</v>
      </c>
      <c r="L267" s="31">
        <v>0</v>
      </c>
      <c r="M267" s="24">
        <f>ROUND(G267*L267,P4)</f>
        <v>0</v>
      </c>
      <c r="N267" s="25" t="s">
        <v>187</v>
      </c>
      <c r="O267" s="32">
        <f>M267*AA267</f>
        <v>0</v>
      </c>
      <c r="P267" s="1">
        <v>3</v>
      </c>
      <c r="AA267" s="1">
        <f>IF(P267=1,$O$3,IF(P267=2,$O$4,$O$5))</f>
        <v>0</v>
      </c>
    </row>
    <row r="268">
      <c r="A268" s="1" t="s">
        <v>165</v>
      </c>
      <c r="E268" s="27" t="s">
        <v>188</v>
      </c>
    </row>
    <row r="269">
      <c r="A269" s="1" t="s">
        <v>167</v>
      </c>
      <c r="E269" s="33" t="s">
        <v>388</v>
      </c>
    </row>
    <row r="270">
      <c r="A270" s="1" t="s">
        <v>168</v>
      </c>
      <c r="E270" s="27" t="s">
        <v>344</v>
      </c>
    </row>
    <row r="271">
      <c r="A271" s="1" t="s">
        <v>159</v>
      </c>
      <c r="B271" s="1">
        <v>62</v>
      </c>
      <c r="C271" s="26" t="s">
        <v>509</v>
      </c>
      <c r="D271" t="s">
        <v>157</v>
      </c>
      <c r="E271" s="27" t="s">
        <v>510</v>
      </c>
      <c r="F271" s="28" t="s">
        <v>196</v>
      </c>
      <c r="G271" s="29">
        <v>20</v>
      </c>
      <c r="H271" s="28">
        <v>0</v>
      </c>
      <c r="I271" s="30">
        <f>ROUND(G271*H271,P4)</f>
        <v>0</v>
      </c>
      <c r="L271" s="31">
        <v>0</v>
      </c>
      <c r="M271" s="24">
        <f>ROUND(G271*L271,P4)</f>
        <v>0</v>
      </c>
      <c r="N271" s="25" t="s">
        <v>187</v>
      </c>
      <c r="O271" s="32">
        <f>M271*AA271</f>
        <v>0</v>
      </c>
      <c r="P271" s="1">
        <v>3</v>
      </c>
      <c r="AA271" s="1">
        <f>IF(P271=1,$O$3,IF(P271=2,$O$4,$O$5))</f>
        <v>0</v>
      </c>
    </row>
    <row r="272">
      <c r="A272" s="1" t="s">
        <v>165</v>
      </c>
      <c r="E272" s="27" t="s">
        <v>188</v>
      </c>
    </row>
    <row r="273">
      <c r="A273" s="1" t="s">
        <v>167</v>
      </c>
      <c r="E273" s="33" t="s">
        <v>388</v>
      </c>
    </row>
    <row r="274">
      <c r="A274" s="1" t="s">
        <v>168</v>
      </c>
      <c r="E274" s="27" t="s">
        <v>344</v>
      </c>
    </row>
    <row r="275">
      <c r="A275" s="1" t="s">
        <v>159</v>
      </c>
      <c r="B275" s="1">
        <v>63</v>
      </c>
      <c r="C275" s="26" t="s">
        <v>511</v>
      </c>
      <c r="D275" t="s">
        <v>157</v>
      </c>
      <c r="E275" s="27" t="s">
        <v>512</v>
      </c>
      <c r="F275" s="28" t="s">
        <v>196</v>
      </c>
      <c r="G275" s="29">
        <v>20</v>
      </c>
      <c r="H275" s="28">
        <v>0</v>
      </c>
      <c r="I275" s="30">
        <f>ROUND(G275*H275,P4)</f>
        <v>0</v>
      </c>
      <c r="L275" s="31">
        <v>0</v>
      </c>
      <c r="M275" s="24">
        <f>ROUND(G275*L275,P4)</f>
        <v>0</v>
      </c>
      <c r="N275" s="25" t="s">
        <v>187</v>
      </c>
      <c r="O275" s="32">
        <f>M275*AA275</f>
        <v>0</v>
      </c>
      <c r="P275" s="1">
        <v>3</v>
      </c>
      <c r="AA275" s="1">
        <f>IF(P275=1,$O$3,IF(P275=2,$O$4,$O$5))</f>
        <v>0</v>
      </c>
    </row>
    <row r="276">
      <c r="A276" s="1" t="s">
        <v>165</v>
      </c>
      <c r="E276" s="27" t="s">
        <v>188</v>
      </c>
    </row>
    <row r="277">
      <c r="A277" s="1" t="s">
        <v>167</v>
      </c>
      <c r="E277" s="33" t="s">
        <v>388</v>
      </c>
    </row>
    <row r="278">
      <c r="A278" s="1" t="s">
        <v>168</v>
      </c>
      <c r="E278" s="27" t="s">
        <v>344</v>
      </c>
    </row>
    <row r="279">
      <c r="A279" s="1" t="s">
        <v>159</v>
      </c>
      <c r="B279" s="1">
        <v>64</v>
      </c>
      <c r="C279" s="26" t="s">
        <v>513</v>
      </c>
      <c r="D279" t="s">
        <v>157</v>
      </c>
      <c r="E279" s="27" t="s">
        <v>514</v>
      </c>
      <c r="F279" s="28" t="s">
        <v>196</v>
      </c>
      <c r="G279" s="29">
        <v>20</v>
      </c>
      <c r="H279" s="28">
        <v>0</v>
      </c>
      <c r="I279" s="30">
        <f>ROUND(G279*H279,P4)</f>
        <v>0</v>
      </c>
      <c r="L279" s="31">
        <v>0</v>
      </c>
      <c r="M279" s="24">
        <f>ROUND(G279*L279,P4)</f>
        <v>0</v>
      </c>
      <c r="N279" s="25" t="s">
        <v>187</v>
      </c>
      <c r="O279" s="32">
        <f>M279*AA279</f>
        <v>0</v>
      </c>
      <c r="P279" s="1">
        <v>3</v>
      </c>
      <c r="AA279" s="1">
        <f>IF(P279=1,$O$3,IF(P279=2,$O$4,$O$5))</f>
        <v>0</v>
      </c>
    </row>
    <row r="280">
      <c r="A280" s="1" t="s">
        <v>165</v>
      </c>
      <c r="E280" s="27" t="s">
        <v>188</v>
      </c>
    </row>
    <row r="281">
      <c r="A281" s="1" t="s">
        <v>167</v>
      </c>
      <c r="E281" s="33" t="s">
        <v>388</v>
      </c>
    </row>
    <row r="282">
      <c r="A282" s="1" t="s">
        <v>168</v>
      </c>
      <c r="E282" s="27" t="s">
        <v>344</v>
      </c>
    </row>
    <row r="283">
      <c r="A283" s="1" t="s">
        <v>159</v>
      </c>
      <c r="B283" s="1">
        <v>65</v>
      </c>
      <c r="C283" s="26" t="s">
        <v>515</v>
      </c>
      <c r="D283" t="s">
        <v>157</v>
      </c>
      <c r="E283" s="27" t="s">
        <v>516</v>
      </c>
      <c r="F283" s="28" t="s">
        <v>196</v>
      </c>
      <c r="G283" s="29">
        <v>10</v>
      </c>
      <c r="H283" s="28">
        <v>0</v>
      </c>
      <c r="I283" s="30">
        <f>ROUND(G283*H283,P4)</f>
        <v>0</v>
      </c>
      <c r="L283" s="31">
        <v>0</v>
      </c>
      <c r="M283" s="24">
        <f>ROUND(G283*L283,P4)</f>
        <v>0</v>
      </c>
      <c r="N283" s="25" t="s">
        <v>187</v>
      </c>
      <c r="O283" s="32">
        <f>M283*AA283</f>
        <v>0</v>
      </c>
      <c r="P283" s="1">
        <v>3</v>
      </c>
      <c r="AA283" s="1">
        <f>IF(P283=1,$O$3,IF(P283=2,$O$4,$O$5))</f>
        <v>0</v>
      </c>
    </row>
    <row r="284">
      <c r="A284" s="1" t="s">
        <v>165</v>
      </c>
      <c r="E284" s="27" t="s">
        <v>188</v>
      </c>
    </row>
    <row r="285">
      <c r="A285" s="1" t="s">
        <v>167</v>
      </c>
      <c r="E285" s="33" t="s">
        <v>347</v>
      </c>
    </row>
    <row r="286">
      <c r="A286" s="1" t="s">
        <v>168</v>
      </c>
      <c r="E286" s="27" t="s">
        <v>344</v>
      </c>
    </row>
    <row r="287">
      <c r="A287" s="1" t="s">
        <v>159</v>
      </c>
      <c r="B287" s="1">
        <v>66</v>
      </c>
      <c r="C287" s="26" t="s">
        <v>517</v>
      </c>
      <c r="D287" t="s">
        <v>157</v>
      </c>
      <c r="E287" s="27" t="s">
        <v>518</v>
      </c>
      <c r="F287" s="28" t="s">
        <v>196</v>
      </c>
      <c r="G287" s="29">
        <v>10</v>
      </c>
      <c r="H287" s="28">
        <v>0</v>
      </c>
      <c r="I287" s="30">
        <f>ROUND(G287*H287,P4)</f>
        <v>0</v>
      </c>
      <c r="L287" s="31">
        <v>0</v>
      </c>
      <c r="M287" s="24">
        <f>ROUND(G287*L287,P4)</f>
        <v>0</v>
      </c>
      <c r="N287" s="25" t="s">
        <v>187</v>
      </c>
      <c r="O287" s="32">
        <f>M287*AA287</f>
        <v>0</v>
      </c>
      <c r="P287" s="1">
        <v>3</v>
      </c>
      <c r="AA287" s="1">
        <f>IF(P287=1,$O$3,IF(P287=2,$O$4,$O$5))</f>
        <v>0</v>
      </c>
    </row>
    <row r="288">
      <c r="A288" s="1" t="s">
        <v>165</v>
      </c>
      <c r="E288" s="27" t="s">
        <v>188</v>
      </c>
    </row>
    <row r="289">
      <c r="A289" s="1" t="s">
        <v>167</v>
      </c>
      <c r="E289" s="33" t="s">
        <v>347</v>
      </c>
    </row>
    <row r="290">
      <c r="A290" s="1" t="s">
        <v>168</v>
      </c>
      <c r="E290" s="27" t="s">
        <v>344</v>
      </c>
    </row>
    <row r="291">
      <c r="A291" s="1" t="s">
        <v>159</v>
      </c>
      <c r="B291" s="1">
        <v>67</v>
      </c>
      <c r="C291" s="26" t="s">
        <v>519</v>
      </c>
      <c r="D291" t="s">
        <v>157</v>
      </c>
      <c r="E291" s="27" t="s">
        <v>520</v>
      </c>
      <c r="F291" s="28" t="s">
        <v>196</v>
      </c>
      <c r="G291" s="29">
        <v>65</v>
      </c>
      <c r="H291" s="28">
        <v>0</v>
      </c>
      <c r="I291" s="30">
        <f>ROUND(G291*H291,P4)</f>
        <v>0</v>
      </c>
      <c r="L291" s="31">
        <v>0</v>
      </c>
      <c r="M291" s="24">
        <f>ROUND(G291*L291,P4)</f>
        <v>0</v>
      </c>
      <c r="N291" s="25" t="s">
        <v>187</v>
      </c>
      <c r="O291" s="32">
        <f>M291*AA291</f>
        <v>0</v>
      </c>
      <c r="P291" s="1">
        <v>3</v>
      </c>
      <c r="AA291" s="1">
        <f>IF(P291=1,$O$3,IF(P291=2,$O$4,$O$5))</f>
        <v>0</v>
      </c>
    </row>
    <row r="292">
      <c r="A292" s="1" t="s">
        <v>165</v>
      </c>
      <c r="E292" s="27" t="s">
        <v>188</v>
      </c>
    </row>
    <row r="293">
      <c r="A293" s="1" t="s">
        <v>167</v>
      </c>
      <c r="E293" s="33" t="s">
        <v>521</v>
      </c>
    </row>
    <row r="294">
      <c r="A294" s="1" t="s">
        <v>168</v>
      </c>
      <c r="E294" s="27" t="s">
        <v>344</v>
      </c>
    </row>
    <row r="295">
      <c r="A295" s="1" t="s">
        <v>159</v>
      </c>
      <c r="B295" s="1">
        <v>68</v>
      </c>
      <c r="C295" s="26" t="s">
        <v>522</v>
      </c>
      <c r="D295" t="s">
        <v>157</v>
      </c>
      <c r="E295" s="27" t="s">
        <v>523</v>
      </c>
      <c r="F295" s="28" t="s">
        <v>196</v>
      </c>
      <c r="G295" s="29">
        <v>65</v>
      </c>
      <c r="H295" s="28">
        <v>0</v>
      </c>
      <c r="I295" s="30">
        <f>ROUND(G295*H295,P4)</f>
        <v>0</v>
      </c>
      <c r="L295" s="31">
        <v>0</v>
      </c>
      <c r="M295" s="24">
        <f>ROUND(G295*L295,P4)</f>
        <v>0</v>
      </c>
      <c r="N295" s="25" t="s">
        <v>187</v>
      </c>
      <c r="O295" s="32">
        <f>M295*AA295</f>
        <v>0</v>
      </c>
      <c r="P295" s="1">
        <v>3</v>
      </c>
      <c r="AA295" s="1">
        <f>IF(P295=1,$O$3,IF(P295=2,$O$4,$O$5))</f>
        <v>0</v>
      </c>
    </row>
    <row r="296">
      <c r="A296" s="1" t="s">
        <v>165</v>
      </c>
      <c r="E296" s="27" t="s">
        <v>188</v>
      </c>
    </row>
    <row r="297">
      <c r="A297" s="1" t="s">
        <v>167</v>
      </c>
      <c r="E297" s="33" t="s">
        <v>521</v>
      </c>
    </row>
    <row r="298">
      <c r="A298" s="1" t="s">
        <v>168</v>
      </c>
      <c r="E298" s="27" t="s">
        <v>344</v>
      </c>
    </row>
    <row r="299">
      <c r="A299" s="1" t="s">
        <v>159</v>
      </c>
      <c r="B299" s="1">
        <v>69</v>
      </c>
      <c r="C299" s="26" t="s">
        <v>524</v>
      </c>
      <c r="D299" t="s">
        <v>157</v>
      </c>
      <c r="E299" s="27" t="s">
        <v>525</v>
      </c>
      <c r="F299" s="28" t="s">
        <v>196</v>
      </c>
      <c r="G299" s="29">
        <v>6</v>
      </c>
      <c r="H299" s="28">
        <v>0</v>
      </c>
      <c r="I299" s="30">
        <f>ROUND(G299*H299,P4)</f>
        <v>0</v>
      </c>
      <c r="L299" s="31">
        <v>0</v>
      </c>
      <c r="M299" s="24">
        <f>ROUND(G299*L299,P4)</f>
        <v>0</v>
      </c>
      <c r="N299" s="25" t="s">
        <v>187</v>
      </c>
      <c r="O299" s="32">
        <f>M299*AA299</f>
        <v>0</v>
      </c>
      <c r="P299" s="1">
        <v>3</v>
      </c>
      <c r="AA299" s="1">
        <f>IF(P299=1,$O$3,IF(P299=2,$O$4,$O$5))</f>
        <v>0</v>
      </c>
    </row>
    <row r="300">
      <c r="A300" s="1" t="s">
        <v>165</v>
      </c>
      <c r="E300" s="27" t="s">
        <v>188</v>
      </c>
    </row>
    <row r="301">
      <c r="A301" s="1" t="s">
        <v>167</v>
      </c>
      <c r="E301" s="33" t="s">
        <v>526</v>
      </c>
    </row>
    <row r="302">
      <c r="A302" s="1" t="s">
        <v>168</v>
      </c>
      <c r="E302" s="27" t="s">
        <v>344</v>
      </c>
    </row>
    <row r="303">
      <c r="A303" s="1" t="s">
        <v>159</v>
      </c>
      <c r="B303" s="1">
        <v>70</v>
      </c>
      <c r="C303" s="26" t="s">
        <v>527</v>
      </c>
      <c r="D303" t="s">
        <v>157</v>
      </c>
      <c r="E303" s="27" t="s">
        <v>528</v>
      </c>
      <c r="F303" s="28" t="s">
        <v>196</v>
      </c>
      <c r="G303" s="29">
        <v>6</v>
      </c>
      <c r="H303" s="28">
        <v>0</v>
      </c>
      <c r="I303" s="30">
        <f>ROUND(G303*H303,P4)</f>
        <v>0</v>
      </c>
      <c r="L303" s="31">
        <v>0</v>
      </c>
      <c r="M303" s="24">
        <f>ROUND(G303*L303,P4)</f>
        <v>0</v>
      </c>
      <c r="N303" s="25" t="s">
        <v>187</v>
      </c>
      <c r="O303" s="32">
        <f>M303*AA303</f>
        <v>0</v>
      </c>
      <c r="P303" s="1">
        <v>3</v>
      </c>
      <c r="AA303" s="1">
        <f>IF(P303=1,$O$3,IF(P303=2,$O$4,$O$5))</f>
        <v>0</v>
      </c>
    </row>
    <row r="304">
      <c r="A304" s="1" t="s">
        <v>165</v>
      </c>
      <c r="E304" s="27" t="s">
        <v>188</v>
      </c>
    </row>
    <row r="305">
      <c r="A305" s="1" t="s">
        <v>167</v>
      </c>
      <c r="E305" s="33" t="s">
        <v>526</v>
      </c>
    </row>
    <row r="306">
      <c r="A306" s="1" t="s">
        <v>168</v>
      </c>
      <c r="E306" s="27" t="s">
        <v>344</v>
      </c>
    </row>
    <row r="307">
      <c r="A307" s="1" t="s">
        <v>159</v>
      </c>
      <c r="B307" s="1">
        <v>71</v>
      </c>
      <c r="C307" s="26" t="s">
        <v>529</v>
      </c>
      <c r="D307" t="s">
        <v>157</v>
      </c>
      <c r="E307" s="27" t="s">
        <v>530</v>
      </c>
      <c r="F307" s="28" t="s">
        <v>196</v>
      </c>
      <c r="G307" s="29">
        <v>4</v>
      </c>
      <c r="H307" s="28">
        <v>0</v>
      </c>
      <c r="I307" s="30">
        <f>ROUND(G307*H307,P4)</f>
        <v>0</v>
      </c>
      <c r="L307" s="31">
        <v>0</v>
      </c>
      <c r="M307" s="24">
        <f>ROUND(G307*L307,P4)</f>
        <v>0</v>
      </c>
      <c r="N307" s="25" t="s">
        <v>187</v>
      </c>
      <c r="O307" s="32">
        <f>M307*AA307</f>
        <v>0</v>
      </c>
      <c r="P307" s="1">
        <v>3</v>
      </c>
      <c r="AA307" s="1">
        <f>IF(P307=1,$O$3,IF(P307=2,$O$4,$O$5))</f>
        <v>0</v>
      </c>
    </row>
    <row r="308">
      <c r="A308" s="1" t="s">
        <v>165</v>
      </c>
      <c r="E308" s="27" t="s">
        <v>188</v>
      </c>
    </row>
    <row r="309">
      <c r="A309" s="1" t="s">
        <v>167</v>
      </c>
      <c r="E309" s="33" t="s">
        <v>367</v>
      </c>
    </row>
    <row r="310">
      <c r="A310" s="1" t="s">
        <v>168</v>
      </c>
      <c r="E310" s="27" t="s">
        <v>344</v>
      </c>
    </row>
    <row r="311">
      <c r="A311" s="1" t="s">
        <v>159</v>
      </c>
      <c r="B311" s="1">
        <v>72</v>
      </c>
      <c r="C311" s="26" t="s">
        <v>531</v>
      </c>
      <c r="D311" t="s">
        <v>157</v>
      </c>
      <c r="E311" s="27" t="s">
        <v>532</v>
      </c>
      <c r="F311" s="28" t="s">
        <v>196</v>
      </c>
      <c r="G311" s="29">
        <v>4</v>
      </c>
      <c r="H311" s="28">
        <v>0</v>
      </c>
      <c r="I311" s="30">
        <f>ROUND(G311*H311,P4)</f>
        <v>0</v>
      </c>
      <c r="L311" s="31">
        <v>0</v>
      </c>
      <c r="M311" s="24">
        <f>ROUND(G311*L311,P4)</f>
        <v>0</v>
      </c>
      <c r="N311" s="25" t="s">
        <v>187</v>
      </c>
      <c r="O311" s="32">
        <f>M311*AA311</f>
        <v>0</v>
      </c>
      <c r="P311" s="1">
        <v>3</v>
      </c>
      <c r="AA311" s="1">
        <f>IF(P311=1,$O$3,IF(P311=2,$O$4,$O$5))</f>
        <v>0</v>
      </c>
    </row>
    <row r="312">
      <c r="A312" s="1" t="s">
        <v>165</v>
      </c>
      <c r="E312" s="27" t="s">
        <v>188</v>
      </c>
    </row>
    <row r="313">
      <c r="A313" s="1" t="s">
        <v>167</v>
      </c>
      <c r="E313" s="33" t="s">
        <v>367</v>
      </c>
    </row>
    <row r="314">
      <c r="A314" s="1" t="s">
        <v>168</v>
      </c>
      <c r="E314" s="27" t="s">
        <v>344</v>
      </c>
    </row>
    <row r="315">
      <c r="A315" s="1" t="s">
        <v>159</v>
      </c>
      <c r="B315" s="1">
        <v>73</v>
      </c>
      <c r="C315" s="26" t="s">
        <v>533</v>
      </c>
      <c r="D315" t="s">
        <v>157</v>
      </c>
      <c r="E315" s="27" t="s">
        <v>534</v>
      </c>
      <c r="F315" s="28" t="s">
        <v>196</v>
      </c>
      <c r="G315" s="29">
        <v>4</v>
      </c>
      <c r="H315" s="28">
        <v>0</v>
      </c>
      <c r="I315" s="30">
        <f>ROUND(G315*H315,P4)</f>
        <v>0</v>
      </c>
      <c r="L315" s="31">
        <v>0</v>
      </c>
      <c r="M315" s="24">
        <f>ROUND(G315*L315,P4)</f>
        <v>0</v>
      </c>
      <c r="N315" s="25" t="s">
        <v>187</v>
      </c>
      <c r="O315" s="32">
        <f>M315*AA315</f>
        <v>0</v>
      </c>
      <c r="P315" s="1">
        <v>3</v>
      </c>
      <c r="AA315" s="1">
        <f>IF(P315=1,$O$3,IF(P315=2,$O$4,$O$5))</f>
        <v>0</v>
      </c>
    </row>
    <row r="316">
      <c r="A316" s="1" t="s">
        <v>165</v>
      </c>
      <c r="E316" s="27" t="s">
        <v>188</v>
      </c>
    </row>
    <row r="317">
      <c r="A317" s="1" t="s">
        <v>167</v>
      </c>
      <c r="E317" s="33" t="s">
        <v>367</v>
      </c>
    </row>
    <row r="318">
      <c r="A318" s="1" t="s">
        <v>168</v>
      </c>
      <c r="E318" s="27" t="s">
        <v>344</v>
      </c>
    </row>
    <row r="319">
      <c r="A319" s="1" t="s">
        <v>159</v>
      </c>
      <c r="B319" s="1">
        <v>74</v>
      </c>
      <c r="C319" s="26" t="s">
        <v>535</v>
      </c>
      <c r="D319" t="s">
        <v>157</v>
      </c>
      <c r="E319" s="27" t="s">
        <v>536</v>
      </c>
      <c r="F319" s="28" t="s">
        <v>196</v>
      </c>
      <c r="G319" s="29">
        <v>1</v>
      </c>
      <c r="H319" s="28">
        <v>0</v>
      </c>
      <c r="I319" s="30">
        <f>ROUND(G319*H319,P4)</f>
        <v>0</v>
      </c>
      <c r="L319" s="31">
        <v>0</v>
      </c>
      <c r="M319" s="24">
        <f>ROUND(G319*L319,P4)</f>
        <v>0</v>
      </c>
      <c r="N319" s="25" t="s">
        <v>187</v>
      </c>
      <c r="O319" s="32">
        <f>M319*AA319</f>
        <v>0</v>
      </c>
      <c r="P319" s="1">
        <v>3</v>
      </c>
      <c r="AA319" s="1">
        <f>IF(P319=1,$O$3,IF(P319=2,$O$4,$O$5))</f>
        <v>0</v>
      </c>
    </row>
    <row r="320">
      <c r="A320" s="1" t="s">
        <v>165</v>
      </c>
      <c r="E320" s="27" t="s">
        <v>188</v>
      </c>
    </row>
    <row r="321">
      <c r="A321" s="1" t="s">
        <v>167</v>
      </c>
      <c r="E321" s="33" t="s">
        <v>537</v>
      </c>
    </row>
    <row r="322">
      <c r="A322" s="1" t="s">
        <v>168</v>
      </c>
      <c r="E322" s="27" t="s">
        <v>344</v>
      </c>
    </row>
    <row r="323">
      <c r="A323" s="1" t="s">
        <v>159</v>
      </c>
      <c r="B323" s="1">
        <v>75</v>
      </c>
      <c r="C323" s="26" t="s">
        <v>538</v>
      </c>
      <c r="D323" t="s">
        <v>157</v>
      </c>
      <c r="E323" s="27" t="s">
        <v>539</v>
      </c>
      <c r="F323" s="28" t="s">
        <v>196</v>
      </c>
      <c r="G323" s="29">
        <v>65</v>
      </c>
      <c r="H323" s="28">
        <v>0</v>
      </c>
      <c r="I323" s="30">
        <f>ROUND(G323*H323,P4)</f>
        <v>0</v>
      </c>
      <c r="L323" s="31">
        <v>0</v>
      </c>
      <c r="M323" s="24">
        <f>ROUND(G323*L323,P4)</f>
        <v>0</v>
      </c>
      <c r="N323" s="25" t="s">
        <v>187</v>
      </c>
      <c r="O323" s="32">
        <f>M323*AA323</f>
        <v>0</v>
      </c>
      <c r="P323" s="1">
        <v>3</v>
      </c>
      <c r="AA323" s="1">
        <f>IF(P323=1,$O$3,IF(P323=2,$O$4,$O$5))</f>
        <v>0</v>
      </c>
    </row>
    <row r="324">
      <c r="A324" s="1" t="s">
        <v>165</v>
      </c>
      <c r="E324" s="27" t="s">
        <v>188</v>
      </c>
    </row>
    <row r="325">
      <c r="A325" s="1" t="s">
        <v>167</v>
      </c>
      <c r="E325" s="33" t="s">
        <v>521</v>
      </c>
    </row>
    <row r="326">
      <c r="A326" s="1" t="s">
        <v>168</v>
      </c>
      <c r="E326" s="27" t="s">
        <v>344</v>
      </c>
    </row>
    <row r="327">
      <c r="A327" s="1" t="s">
        <v>159</v>
      </c>
      <c r="B327" s="1">
        <v>76</v>
      </c>
      <c r="C327" s="26" t="s">
        <v>540</v>
      </c>
      <c r="D327" t="s">
        <v>157</v>
      </c>
      <c r="E327" s="27" t="s">
        <v>541</v>
      </c>
      <c r="F327" s="28" t="s">
        <v>196</v>
      </c>
      <c r="G327" s="29">
        <v>65</v>
      </c>
      <c r="H327" s="28">
        <v>0</v>
      </c>
      <c r="I327" s="30">
        <f>ROUND(G327*H327,P4)</f>
        <v>0</v>
      </c>
      <c r="L327" s="31">
        <v>0</v>
      </c>
      <c r="M327" s="24">
        <f>ROUND(G327*L327,P4)</f>
        <v>0</v>
      </c>
      <c r="N327" s="25" t="s">
        <v>187</v>
      </c>
      <c r="O327" s="32">
        <f>M327*AA327</f>
        <v>0</v>
      </c>
      <c r="P327" s="1">
        <v>3</v>
      </c>
      <c r="AA327" s="1">
        <f>IF(P327=1,$O$3,IF(P327=2,$O$4,$O$5))</f>
        <v>0</v>
      </c>
    </row>
    <row r="328">
      <c r="A328" s="1" t="s">
        <v>165</v>
      </c>
      <c r="E328" s="27" t="s">
        <v>188</v>
      </c>
    </row>
    <row r="329">
      <c r="A329" s="1" t="s">
        <v>167</v>
      </c>
      <c r="E329" s="33" t="s">
        <v>521</v>
      </c>
    </row>
    <row r="330">
      <c r="A330" s="1" t="s">
        <v>168</v>
      </c>
      <c r="E330" s="27" t="s">
        <v>344</v>
      </c>
    </row>
    <row r="331">
      <c r="A331" s="1" t="s">
        <v>159</v>
      </c>
      <c r="B331" s="1">
        <v>77</v>
      </c>
      <c r="C331" s="26" t="s">
        <v>542</v>
      </c>
      <c r="D331" t="s">
        <v>157</v>
      </c>
      <c r="E331" s="27" t="s">
        <v>543</v>
      </c>
      <c r="F331" s="28" t="s">
        <v>196</v>
      </c>
      <c r="G331" s="29">
        <v>1</v>
      </c>
      <c r="H331" s="28">
        <v>0</v>
      </c>
      <c r="I331" s="30">
        <f>ROUND(G331*H331,P4)</f>
        <v>0</v>
      </c>
      <c r="L331" s="31">
        <v>0</v>
      </c>
      <c r="M331" s="24">
        <f>ROUND(G331*L331,P4)</f>
        <v>0</v>
      </c>
      <c r="N331" s="25" t="s">
        <v>187</v>
      </c>
      <c r="O331" s="32">
        <f>M331*AA331</f>
        <v>0</v>
      </c>
      <c r="P331" s="1">
        <v>3</v>
      </c>
      <c r="AA331" s="1">
        <f>IF(P331=1,$O$3,IF(P331=2,$O$4,$O$5))</f>
        <v>0</v>
      </c>
    </row>
    <row r="332">
      <c r="A332" s="1" t="s">
        <v>165</v>
      </c>
      <c r="E332" s="27" t="s">
        <v>188</v>
      </c>
    </row>
    <row r="333">
      <c r="A333" s="1" t="s">
        <v>167</v>
      </c>
      <c r="E333" s="33" t="s">
        <v>537</v>
      </c>
    </row>
    <row r="334">
      <c r="A334" s="1" t="s">
        <v>168</v>
      </c>
      <c r="E334" s="27" t="s">
        <v>344</v>
      </c>
    </row>
    <row r="335">
      <c r="A335" s="1" t="s">
        <v>159</v>
      </c>
      <c r="B335" s="1">
        <v>78</v>
      </c>
      <c r="C335" s="26" t="s">
        <v>544</v>
      </c>
      <c r="D335" t="s">
        <v>157</v>
      </c>
      <c r="E335" s="27" t="s">
        <v>545</v>
      </c>
      <c r="F335" s="28" t="s">
        <v>196</v>
      </c>
      <c r="G335" s="29">
        <v>1</v>
      </c>
      <c r="H335" s="28">
        <v>0</v>
      </c>
      <c r="I335" s="30">
        <f>ROUND(G335*H335,P4)</f>
        <v>0</v>
      </c>
      <c r="L335" s="31">
        <v>0</v>
      </c>
      <c r="M335" s="24">
        <f>ROUND(G335*L335,P4)</f>
        <v>0</v>
      </c>
      <c r="N335" s="25" t="s">
        <v>187</v>
      </c>
      <c r="O335" s="32">
        <f>M335*AA335</f>
        <v>0</v>
      </c>
      <c r="P335" s="1">
        <v>3</v>
      </c>
      <c r="AA335" s="1">
        <f>IF(P335=1,$O$3,IF(P335=2,$O$4,$O$5))</f>
        <v>0</v>
      </c>
    </row>
    <row r="336">
      <c r="A336" s="1" t="s">
        <v>165</v>
      </c>
      <c r="E336" s="27" t="s">
        <v>188</v>
      </c>
    </row>
    <row r="337">
      <c r="A337" s="1" t="s">
        <v>167</v>
      </c>
      <c r="E337" s="33" t="s">
        <v>537</v>
      </c>
    </row>
    <row r="338">
      <c r="A338" s="1" t="s">
        <v>168</v>
      </c>
      <c r="E338" s="27" t="s">
        <v>344</v>
      </c>
    </row>
    <row r="339">
      <c r="A339" s="1" t="s">
        <v>159</v>
      </c>
      <c r="B339" s="1">
        <v>79</v>
      </c>
      <c r="C339" s="26" t="s">
        <v>546</v>
      </c>
      <c r="D339" t="s">
        <v>157</v>
      </c>
      <c r="E339" s="27" t="s">
        <v>547</v>
      </c>
      <c r="F339" s="28" t="s">
        <v>196</v>
      </c>
      <c r="G339" s="29">
        <v>2</v>
      </c>
      <c r="H339" s="28">
        <v>0</v>
      </c>
      <c r="I339" s="30">
        <f>ROUND(G339*H339,P4)</f>
        <v>0</v>
      </c>
      <c r="L339" s="31">
        <v>0</v>
      </c>
      <c r="M339" s="24">
        <f>ROUND(G339*L339,P4)</f>
        <v>0</v>
      </c>
      <c r="N339" s="25" t="s">
        <v>187</v>
      </c>
      <c r="O339" s="32">
        <f>M339*AA339</f>
        <v>0</v>
      </c>
      <c r="P339" s="1">
        <v>3</v>
      </c>
      <c r="AA339" s="1">
        <f>IF(P339=1,$O$3,IF(P339=2,$O$4,$O$5))</f>
        <v>0</v>
      </c>
    </row>
    <row r="340">
      <c r="A340" s="1" t="s">
        <v>165</v>
      </c>
      <c r="E340" s="27" t="s">
        <v>188</v>
      </c>
    </row>
    <row r="341">
      <c r="A341" s="1" t="s">
        <v>167</v>
      </c>
      <c r="E341" s="33" t="s">
        <v>548</v>
      </c>
    </row>
    <row r="342">
      <c r="A342" s="1" t="s">
        <v>168</v>
      </c>
      <c r="E342" s="27" t="s">
        <v>344</v>
      </c>
    </row>
    <row r="343">
      <c r="A343" s="1" t="s">
        <v>159</v>
      </c>
      <c r="B343" s="1">
        <v>80</v>
      </c>
      <c r="C343" s="26" t="s">
        <v>549</v>
      </c>
      <c r="D343" t="s">
        <v>157</v>
      </c>
      <c r="E343" s="27" t="s">
        <v>550</v>
      </c>
      <c r="F343" s="28" t="s">
        <v>196</v>
      </c>
      <c r="G343" s="29">
        <v>1</v>
      </c>
      <c r="H343" s="28">
        <v>0</v>
      </c>
      <c r="I343" s="30">
        <f>ROUND(G343*H343,P4)</f>
        <v>0</v>
      </c>
      <c r="L343" s="31">
        <v>0</v>
      </c>
      <c r="M343" s="24">
        <f>ROUND(G343*L343,P4)</f>
        <v>0</v>
      </c>
      <c r="N343" s="25" t="s">
        <v>187</v>
      </c>
      <c r="O343" s="32">
        <f>M343*AA343</f>
        <v>0</v>
      </c>
      <c r="P343" s="1">
        <v>3</v>
      </c>
      <c r="AA343" s="1">
        <f>IF(P343=1,$O$3,IF(P343=2,$O$4,$O$5))</f>
        <v>0</v>
      </c>
    </row>
    <row r="344">
      <c r="A344" s="1" t="s">
        <v>165</v>
      </c>
      <c r="E344" s="27" t="s">
        <v>188</v>
      </c>
    </row>
    <row r="345">
      <c r="A345" s="1" t="s">
        <v>167</v>
      </c>
      <c r="E345" s="33" t="s">
        <v>537</v>
      </c>
    </row>
    <row r="346">
      <c r="A346" s="1" t="s">
        <v>168</v>
      </c>
      <c r="E346" s="27" t="s">
        <v>344</v>
      </c>
    </row>
    <row r="347">
      <c r="A347" s="1" t="s">
        <v>159</v>
      </c>
      <c r="B347" s="1">
        <v>81</v>
      </c>
      <c r="C347" s="26" t="s">
        <v>551</v>
      </c>
      <c r="D347" t="s">
        <v>157</v>
      </c>
      <c r="E347" s="27" t="s">
        <v>552</v>
      </c>
      <c r="F347" s="28" t="s">
        <v>196</v>
      </c>
      <c r="G347" s="29">
        <v>1</v>
      </c>
      <c r="H347" s="28">
        <v>0</v>
      </c>
      <c r="I347" s="30">
        <f>ROUND(G347*H347,P4)</f>
        <v>0</v>
      </c>
      <c r="L347" s="31">
        <v>0</v>
      </c>
      <c r="M347" s="24">
        <f>ROUND(G347*L347,P4)</f>
        <v>0</v>
      </c>
      <c r="N347" s="25" t="s">
        <v>187</v>
      </c>
      <c r="O347" s="32">
        <f>M347*AA347</f>
        <v>0</v>
      </c>
      <c r="P347" s="1">
        <v>3</v>
      </c>
      <c r="AA347" s="1">
        <f>IF(P347=1,$O$3,IF(P347=2,$O$4,$O$5))</f>
        <v>0</v>
      </c>
    </row>
    <row r="348">
      <c r="A348" s="1" t="s">
        <v>165</v>
      </c>
      <c r="E348" s="27" t="s">
        <v>188</v>
      </c>
    </row>
    <row r="349">
      <c r="A349" s="1" t="s">
        <v>167</v>
      </c>
      <c r="E349" s="33" t="s">
        <v>537</v>
      </c>
    </row>
    <row r="350">
      <c r="A350" s="1" t="s">
        <v>168</v>
      </c>
      <c r="E350" s="27" t="s">
        <v>344</v>
      </c>
    </row>
    <row r="351">
      <c r="A351" s="1" t="s">
        <v>159</v>
      </c>
      <c r="B351" s="1">
        <v>83</v>
      </c>
      <c r="C351" s="26" t="s">
        <v>553</v>
      </c>
      <c r="D351" t="s">
        <v>157</v>
      </c>
      <c r="E351" s="27" t="s">
        <v>554</v>
      </c>
      <c r="F351" s="28" t="s">
        <v>196</v>
      </c>
      <c r="G351" s="29">
        <v>1</v>
      </c>
      <c r="H351" s="28">
        <v>0</v>
      </c>
      <c r="I351" s="30">
        <f>ROUND(G351*H351,P4)</f>
        <v>0</v>
      </c>
      <c r="L351" s="31">
        <v>0</v>
      </c>
      <c r="M351" s="24">
        <f>ROUND(G351*L351,P4)</f>
        <v>0</v>
      </c>
      <c r="N351" s="25" t="s">
        <v>187</v>
      </c>
      <c r="O351" s="32">
        <f>M351*AA351</f>
        <v>0</v>
      </c>
      <c r="P351" s="1">
        <v>3</v>
      </c>
      <c r="AA351" s="1">
        <f>IF(P351=1,$O$3,IF(P351=2,$O$4,$O$5))</f>
        <v>0</v>
      </c>
    </row>
    <row r="352">
      <c r="A352" s="1" t="s">
        <v>165</v>
      </c>
      <c r="E352" s="27" t="s">
        <v>188</v>
      </c>
    </row>
    <row r="353">
      <c r="A353" s="1" t="s">
        <v>167</v>
      </c>
      <c r="E353" s="33" t="s">
        <v>537</v>
      </c>
    </row>
    <row r="354">
      <c r="A354" s="1" t="s">
        <v>168</v>
      </c>
      <c r="E354" s="27" t="s">
        <v>344</v>
      </c>
    </row>
    <row r="355">
      <c r="A355" s="1" t="s">
        <v>159</v>
      </c>
      <c r="B355" s="1">
        <v>82</v>
      </c>
      <c r="C355" s="26" t="s">
        <v>555</v>
      </c>
      <c r="D355" t="s">
        <v>157</v>
      </c>
      <c r="E355" s="27" t="s">
        <v>556</v>
      </c>
      <c r="F355" s="28" t="s">
        <v>196</v>
      </c>
      <c r="G355" s="29">
        <v>1</v>
      </c>
      <c r="H355" s="28">
        <v>0</v>
      </c>
      <c r="I355" s="30">
        <f>ROUND(G355*H355,P4)</f>
        <v>0</v>
      </c>
      <c r="L355" s="31">
        <v>0</v>
      </c>
      <c r="M355" s="24">
        <f>ROUND(G355*L355,P4)</f>
        <v>0</v>
      </c>
      <c r="N355" s="25" t="s">
        <v>187</v>
      </c>
      <c r="O355" s="32">
        <f>M355*AA355</f>
        <v>0</v>
      </c>
      <c r="P355" s="1">
        <v>3</v>
      </c>
      <c r="AA355" s="1">
        <f>IF(P355=1,$O$3,IF(P355=2,$O$4,$O$5))</f>
        <v>0</v>
      </c>
    </row>
    <row r="356">
      <c r="A356" s="1" t="s">
        <v>165</v>
      </c>
      <c r="E356" s="27" t="s">
        <v>188</v>
      </c>
    </row>
    <row r="357">
      <c r="A357" s="1" t="s">
        <v>167</v>
      </c>
      <c r="E357" s="33" t="s">
        <v>537</v>
      </c>
    </row>
    <row r="358">
      <c r="A358" s="1" t="s">
        <v>168</v>
      </c>
      <c r="E358" s="27" t="s">
        <v>344</v>
      </c>
    </row>
    <row r="359">
      <c r="A359" s="1" t="s">
        <v>159</v>
      </c>
      <c r="B359" s="1">
        <v>84</v>
      </c>
      <c r="C359" s="26" t="s">
        <v>557</v>
      </c>
      <c r="D359" t="s">
        <v>157</v>
      </c>
      <c r="E359" s="27" t="s">
        <v>558</v>
      </c>
      <c r="F359" s="28" t="s">
        <v>196</v>
      </c>
      <c r="G359" s="29">
        <v>1</v>
      </c>
      <c r="H359" s="28">
        <v>0</v>
      </c>
      <c r="I359" s="30">
        <f>ROUND(G359*H359,P4)</f>
        <v>0</v>
      </c>
      <c r="L359" s="31">
        <v>0</v>
      </c>
      <c r="M359" s="24">
        <f>ROUND(G359*L359,P4)</f>
        <v>0</v>
      </c>
      <c r="N359" s="25" t="s">
        <v>187</v>
      </c>
      <c r="O359" s="32">
        <f>M359*AA359</f>
        <v>0</v>
      </c>
      <c r="P359" s="1">
        <v>3</v>
      </c>
      <c r="AA359" s="1">
        <f>IF(P359=1,$O$3,IF(P359=2,$O$4,$O$5))</f>
        <v>0</v>
      </c>
    </row>
    <row r="360">
      <c r="A360" s="1" t="s">
        <v>165</v>
      </c>
      <c r="E360" s="27" t="s">
        <v>188</v>
      </c>
    </row>
    <row r="361">
      <c r="A361" s="1" t="s">
        <v>167</v>
      </c>
      <c r="E361" s="33" t="s">
        <v>537</v>
      </c>
    </row>
    <row r="362">
      <c r="A362" s="1" t="s">
        <v>168</v>
      </c>
      <c r="E362" s="27" t="s">
        <v>344</v>
      </c>
    </row>
    <row r="363">
      <c r="A363" s="1" t="s">
        <v>159</v>
      </c>
      <c r="B363" s="1">
        <v>85</v>
      </c>
      <c r="C363" s="26" t="s">
        <v>559</v>
      </c>
      <c r="D363" t="s">
        <v>157</v>
      </c>
      <c r="E363" s="27" t="s">
        <v>560</v>
      </c>
      <c r="F363" s="28" t="s">
        <v>196</v>
      </c>
      <c r="G363" s="29">
        <v>33</v>
      </c>
      <c r="H363" s="28">
        <v>0</v>
      </c>
      <c r="I363" s="30">
        <f>ROUND(G363*H363,P4)</f>
        <v>0</v>
      </c>
      <c r="L363" s="31">
        <v>0</v>
      </c>
      <c r="M363" s="24">
        <f>ROUND(G363*L363,P4)</f>
        <v>0</v>
      </c>
      <c r="N363" s="25" t="s">
        <v>187</v>
      </c>
      <c r="O363" s="32">
        <f>M363*AA363</f>
        <v>0</v>
      </c>
      <c r="P363" s="1">
        <v>3</v>
      </c>
      <c r="AA363" s="1">
        <f>IF(P363=1,$O$3,IF(P363=2,$O$4,$O$5))</f>
        <v>0</v>
      </c>
    </row>
    <row r="364">
      <c r="A364" s="1" t="s">
        <v>165</v>
      </c>
      <c r="E364" s="27" t="s">
        <v>188</v>
      </c>
    </row>
    <row r="365">
      <c r="A365" s="1" t="s">
        <v>167</v>
      </c>
      <c r="E365" s="33" t="s">
        <v>561</v>
      </c>
    </row>
    <row r="366">
      <c r="A366" s="1" t="s">
        <v>168</v>
      </c>
      <c r="E366" s="27" t="s">
        <v>344</v>
      </c>
    </row>
    <row r="367">
      <c r="A367" s="1" t="s">
        <v>159</v>
      </c>
      <c r="B367" s="1">
        <v>86</v>
      </c>
      <c r="C367" s="26" t="s">
        <v>562</v>
      </c>
      <c r="D367" t="s">
        <v>157</v>
      </c>
      <c r="E367" s="27" t="s">
        <v>563</v>
      </c>
      <c r="F367" s="28" t="s">
        <v>196</v>
      </c>
      <c r="G367" s="29">
        <v>33</v>
      </c>
      <c r="H367" s="28">
        <v>0</v>
      </c>
      <c r="I367" s="30">
        <f>ROUND(G367*H367,P4)</f>
        <v>0</v>
      </c>
      <c r="L367" s="31">
        <v>0</v>
      </c>
      <c r="M367" s="24">
        <f>ROUND(G367*L367,P4)</f>
        <v>0</v>
      </c>
      <c r="N367" s="25" t="s">
        <v>187</v>
      </c>
      <c r="O367" s="32">
        <f>M367*AA367</f>
        <v>0</v>
      </c>
      <c r="P367" s="1">
        <v>3</v>
      </c>
      <c r="AA367" s="1">
        <f>IF(P367=1,$O$3,IF(P367=2,$O$4,$O$5))</f>
        <v>0</v>
      </c>
    </row>
    <row r="368">
      <c r="A368" s="1" t="s">
        <v>165</v>
      </c>
      <c r="E368" s="27" t="s">
        <v>188</v>
      </c>
    </row>
    <row r="369">
      <c r="A369" s="1" t="s">
        <v>167</v>
      </c>
      <c r="E369" s="33" t="s">
        <v>561</v>
      </c>
    </row>
    <row r="370">
      <c r="A370" s="1" t="s">
        <v>168</v>
      </c>
      <c r="E370" s="27" t="s">
        <v>344</v>
      </c>
    </row>
    <row r="371">
      <c r="A371" s="1" t="s">
        <v>159</v>
      </c>
      <c r="B371" s="1">
        <v>87</v>
      </c>
      <c r="C371" s="26" t="s">
        <v>564</v>
      </c>
      <c r="D371" t="s">
        <v>157</v>
      </c>
      <c r="E371" s="27" t="s">
        <v>565</v>
      </c>
      <c r="F371" s="28" t="s">
        <v>196</v>
      </c>
      <c r="G371" s="29">
        <v>22</v>
      </c>
      <c r="H371" s="28">
        <v>0</v>
      </c>
      <c r="I371" s="30">
        <f>ROUND(G371*H371,P4)</f>
        <v>0</v>
      </c>
      <c r="L371" s="31">
        <v>0</v>
      </c>
      <c r="M371" s="24">
        <f>ROUND(G371*L371,P4)</f>
        <v>0</v>
      </c>
      <c r="N371" s="25" t="s">
        <v>187</v>
      </c>
      <c r="O371" s="32">
        <f>M371*AA371</f>
        <v>0</v>
      </c>
      <c r="P371" s="1">
        <v>3</v>
      </c>
      <c r="AA371" s="1">
        <f>IF(P371=1,$O$3,IF(P371=2,$O$4,$O$5))</f>
        <v>0</v>
      </c>
    </row>
    <row r="372">
      <c r="A372" s="1" t="s">
        <v>165</v>
      </c>
      <c r="E372" s="27" t="s">
        <v>188</v>
      </c>
    </row>
    <row r="373">
      <c r="A373" s="1" t="s">
        <v>167</v>
      </c>
      <c r="E373" s="33" t="s">
        <v>566</v>
      </c>
    </row>
    <row r="374">
      <c r="A374" s="1" t="s">
        <v>168</v>
      </c>
      <c r="E374" s="27" t="s">
        <v>344</v>
      </c>
    </row>
    <row r="375">
      <c r="A375" s="1" t="s">
        <v>159</v>
      </c>
      <c r="B375" s="1">
        <v>88</v>
      </c>
      <c r="C375" s="26" t="s">
        <v>567</v>
      </c>
      <c r="D375" t="s">
        <v>157</v>
      </c>
      <c r="E375" s="27" t="s">
        <v>568</v>
      </c>
      <c r="F375" s="28" t="s">
        <v>196</v>
      </c>
      <c r="G375" s="29">
        <v>14</v>
      </c>
      <c r="H375" s="28">
        <v>0</v>
      </c>
      <c r="I375" s="30">
        <f>ROUND(G375*H375,P4)</f>
        <v>0</v>
      </c>
      <c r="L375" s="31">
        <v>0</v>
      </c>
      <c r="M375" s="24">
        <f>ROUND(G375*L375,P4)</f>
        <v>0</v>
      </c>
      <c r="N375" s="25" t="s">
        <v>187</v>
      </c>
      <c r="O375" s="32">
        <f>M375*AA375</f>
        <v>0</v>
      </c>
      <c r="P375" s="1">
        <v>3</v>
      </c>
      <c r="AA375" s="1">
        <f>IF(P375=1,$O$3,IF(P375=2,$O$4,$O$5))</f>
        <v>0</v>
      </c>
    </row>
    <row r="376">
      <c r="A376" s="1" t="s">
        <v>165</v>
      </c>
      <c r="E376" s="27" t="s">
        <v>188</v>
      </c>
    </row>
    <row r="377">
      <c r="A377" s="1" t="s">
        <v>167</v>
      </c>
      <c r="E377" s="33" t="s">
        <v>569</v>
      </c>
    </row>
    <row r="378">
      <c r="A378" s="1" t="s">
        <v>168</v>
      </c>
      <c r="E378" s="27" t="s">
        <v>344</v>
      </c>
    </row>
    <row r="379">
      <c r="A379" s="1" t="s">
        <v>159</v>
      </c>
      <c r="B379" s="1">
        <v>89</v>
      </c>
      <c r="C379" s="26" t="s">
        <v>570</v>
      </c>
      <c r="D379" t="s">
        <v>157</v>
      </c>
      <c r="E379" s="27" t="s">
        <v>571</v>
      </c>
      <c r="F379" s="28" t="s">
        <v>196</v>
      </c>
      <c r="G379" s="29">
        <v>14</v>
      </c>
      <c r="H379" s="28">
        <v>0</v>
      </c>
      <c r="I379" s="30">
        <f>ROUND(G379*H379,P4)</f>
        <v>0</v>
      </c>
      <c r="L379" s="31">
        <v>0</v>
      </c>
      <c r="M379" s="24">
        <f>ROUND(G379*L379,P4)</f>
        <v>0</v>
      </c>
      <c r="N379" s="25" t="s">
        <v>187</v>
      </c>
      <c r="O379" s="32">
        <f>M379*AA379</f>
        <v>0</v>
      </c>
      <c r="P379" s="1">
        <v>3</v>
      </c>
      <c r="AA379" s="1">
        <f>IF(P379=1,$O$3,IF(P379=2,$O$4,$O$5))</f>
        <v>0</v>
      </c>
    </row>
    <row r="380">
      <c r="A380" s="1" t="s">
        <v>165</v>
      </c>
      <c r="E380" s="27" t="s">
        <v>188</v>
      </c>
    </row>
    <row r="381">
      <c r="A381" s="1" t="s">
        <v>167</v>
      </c>
      <c r="E381" s="33" t="s">
        <v>569</v>
      </c>
    </row>
    <row r="382">
      <c r="A382" s="1" t="s">
        <v>168</v>
      </c>
      <c r="E382" s="27" t="s">
        <v>344</v>
      </c>
    </row>
    <row r="383">
      <c r="A383" s="1" t="s">
        <v>159</v>
      </c>
      <c r="B383" s="1">
        <v>90</v>
      </c>
      <c r="C383" s="26" t="s">
        <v>572</v>
      </c>
      <c r="D383" t="s">
        <v>157</v>
      </c>
      <c r="E383" s="27" t="s">
        <v>573</v>
      </c>
      <c r="F383" s="28" t="s">
        <v>196</v>
      </c>
      <c r="G383" s="29">
        <v>6</v>
      </c>
      <c r="H383" s="28">
        <v>0</v>
      </c>
      <c r="I383" s="30">
        <f>ROUND(G383*H383,P4)</f>
        <v>0</v>
      </c>
      <c r="L383" s="31">
        <v>0</v>
      </c>
      <c r="M383" s="24">
        <f>ROUND(G383*L383,P4)</f>
        <v>0</v>
      </c>
      <c r="N383" s="25" t="s">
        <v>187</v>
      </c>
      <c r="O383" s="32">
        <f>M383*AA383</f>
        <v>0</v>
      </c>
      <c r="P383" s="1">
        <v>3</v>
      </c>
      <c r="AA383" s="1">
        <f>IF(P383=1,$O$3,IF(P383=2,$O$4,$O$5))</f>
        <v>0</v>
      </c>
    </row>
    <row r="384">
      <c r="A384" s="1" t="s">
        <v>165</v>
      </c>
      <c r="E384" s="27" t="s">
        <v>188</v>
      </c>
    </row>
    <row r="385">
      <c r="A385" s="1" t="s">
        <v>167</v>
      </c>
      <c r="E385" s="33" t="s">
        <v>526</v>
      </c>
    </row>
    <row r="386">
      <c r="A386" s="1" t="s">
        <v>168</v>
      </c>
      <c r="E386" s="27" t="s">
        <v>344</v>
      </c>
    </row>
    <row r="387">
      <c r="A387" s="1" t="s">
        <v>159</v>
      </c>
      <c r="B387" s="1">
        <v>91</v>
      </c>
      <c r="C387" s="26" t="s">
        <v>574</v>
      </c>
      <c r="D387" t="s">
        <v>157</v>
      </c>
      <c r="E387" s="27" t="s">
        <v>575</v>
      </c>
      <c r="F387" s="28" t="s">
        <v>196</v>
      </c>
      <c r="G387" s="29">
        <v>6</v>
      </c>
      <c r="H387" s="28">
        <v>0</v>
      </c>
      <c r="I387" s="30">
        <f>ROUND(G387*H387,P4)</f>
        <v>0</v>
      </c>
      <c r="L387" s="31">
        <v>0</v>
      </c>
      <c r="M387" s="24">
        <f>ROUND(G387*L387,P4)</f>
        <v>0</v>
      </c>
      <c r="N387" s="25" t="s">
        <v>187</v>
      </c>
      <c r="O387" s="32">
        <f>M387*AA387</f>
        <v>0</v>
      </c>
      <c r="P387" s="1">
        <v>3</v>
      </c>
      <c r="AA387" s="1">
        <f>IF(P387=1,$O$3,IF(P387=2,$O$4,$O$5))</f>
        <v>0</v>
      </c>
    </row>
    <row r="388">
      <c r="A388" s="1" t="s">
        <v>165</v>
      </c>
      <c r="E388" s="27" t="s">
        <v>188</v>
      </c>
    </row>
    <row r="389">
      <c r="A389" s="1" t="s">
        <v>167</v>
      </c>
      <c r="E389" s="33" t="s">
        <v>526</v>
      </c>
    </row>
    <row r="390">
      <c r="A390" s="1" t="s">
        <v>168</v>
      </c>
      <c r="E390" s="27" t="s">
        <v>344</v>
      </c>
    </row>
    <row r="391">
      <c r="A391" s="1" t="s">
        <v>159</v>
      </c>
      <c r="B391" s="1">
        <v>92</v>
      </c>
      <c r="C391" s="26" t="s">
        <v>576</v>
      </c>
      <c r="D391" t="s">
        <v>157</v>
      </c>
      <c r="E391" s="27" t="s">
        <v>577</v>
      </c>
      <c r="F391" s="28" t="s">
        <v>196</v>
      </c>
      <c r="G391" s="29">
        <v>6</v>
      </c>
      <c r="H391" s="28">
        <v>0</v>
      </c>
      <c r="I391" s="30">
        <f>ROUND(G391*H391,P4)</f>
        <v>0</v>
      </c>
      <c r="L391" s="31">
        <v>0</v>
      </c>
      <c r="M391" s="24">
        <f>ROUND(G391*L391,P4)</f>
        <v>0</v>
      </c>
      <c r="N391" s="25" t="s">
        <v>187</v>
      </c>
      <c r="O391" s="32">
        <f>M391*AA391</f>
        <v>0</v>
      </c>
      <c r="P391" s="1">
        <v>3</v>
      </c>
      <c r="AA391" s="1">
        <f>IF(P391=1,$O$3,IF(P391=2,$O$4,$O$5))</f>
        <v>0</v>
      </c>
    </row>
    <row r="392">
      <c r="A392" s="1" t="s">
        <v>165</v>
      </c>
      <c r="E392" s="27" t="s">
        <v>188</v>
      </c>
    </row>
    <row r="393">
      <c r="A393" s="1" t="s">
        <v>167</v>
      </c>
      <c r="E393" s="33" t="s">
        <v>526</v>
      </c>
    </row>
    <row r="394">
      <c r="A394" s="1" t="s">
        <v>168</v>
      </c>
      <c r="E394" s="27" t="s">
        <v>344</v>
      </c>
    </row>
    <row r="395">
      <c r="A395" s="1" t="s">
        <v>159</v>
      </c>
      <c r="B395" s="1">
        <v>93</v>
      </c>
      <c r="C395" s="26" t="s">
        <v>578</v>
      </c>
      <c r="D395" t="s">
        <v>157</v>
      </c>
      <c r="E395" s="27" t="s">
        <v>579</v>
      </c>
      <c r="F395" s="28" t="s">
        <v>196</v>
      </c>
      <c r="G395" s="29">
        <v>8</v>
      </c>
      <c r="H395" s="28">
        <v>0</v>
      </c>
      <c r="I395" s="30">
        <f>ROUND(G395*H395,P4)</f>
        <v>0</v>
      </c>
      <c r="L395" s="31">
        <v>0</v>
      </c>
      <c r="M395" s="24">
        <f>ROUND(G395*L395,P4)</f>
        <v>0</v>
      </c>
      <c r="N395" s="25" t="s">
        <v>187</v>
      </c>
      <c r="O395" s="32">
        <f>M395*AA395</f>
        <v>0</v>
      </c>
      <c r="P395" s="1">
        <v>3</v>
      </c>
      <c r="AA395" s="1">
        <f>IF(P395=1,$O$3,IF(P395=2,$O$4,$O$5))</f>
        <v>0</v>
      </c>
    </row>
    <row r="396">
      <c r="A396" s="1" t="s">
        <v>165</v>
      </c>
      <c r="E396" s="27" t="s">
        <v>188</v>
      </c>
    </row>
    <row r="397">
      <c r="A397" s="1" t="s">
        <v>167</v>
      </c>
      <c r="E397" s="33" t="s">
        <v>580</v>
      </c>
    </row>
    <row r="398">
      <c r="A398" s="1" t="s">
        <v>168</v>
      </c>
      <c r="E398" s="27" t="s">
        <v>344</v>
      </c>
    </row>
    <row r="399">
      <c r="A399" s="1" t="s">
        <v>159</v>
      </c>
      <c r="B399" s="1">
        <v>94</v>
      </c>
      <c r="C399" s="26" t="s">
        <v>581</v>
      </c>
      <c r="D399" t="s">
        <v>157</v>
      </c>
      <c r="E399" s="27" t="s">
        <v>582</v>
      </c>
      <c r="F399" s="28" t="s">
        <v>196</v>
      </c>
      <c r="G399" s="29">
        <v>8</v>
      </c>
      <c r="H399" s="28">
        <v>0</v>
      </c>
      <c r="I399" s="30">
        <f>ROUND(G399*H399,P4)</f>
        <v>0</v>
      </c>
      <c r="L399" s="31">
        <v>0</v>
      </c>
      <c r="M399" s="24">
        <f>ROUND(G399*L399,P4)</f>
        <v>0</v>
      </c>
      <c r="N399" s="25" t="s">
        <v>187</v>
      </c>
      <c r="O399" s="32">
        <f>M399*AA399</f>
        <v>0</v>
      </c>
      <c r="P399" s="1">
        <v>3</v>
      </c>
      <c r="AA399" s="1">
        <f>IF(P399=1,$O$3,IF(P399=2,$O$4,$O$5))</f>
        <v>0</v>
      </c>
    </row>
    <row r="400">
      <c r="A400" s="1" t="s">
        <v>165</v>
      </c>
      <c r="E400" s="27" t="s">
        <v>188</v>
      </c>
    </row>
    <row r="401">
      <c r="A401" s="1" t="s">
        <v>167</v>
      </c>
      <c r="E401" s="33" t="s">
        <v>580</v>
      </c>
    </row>
    <row r="402">
      <c r="A402" s="1" t="s">
        <v>168</v>
      </c>
      <c r="E402" s="27" t="s">
        <v>344</v>
      </c>
    </row>
    <row r="403">
      <c r="A403" s="1" t="s">
        <v>159</v>
      </c>
      <c r="B403" s="1">
        <v>95</v>
      </c>
      <c r="C403" s="26" t="s">
        <v>583</v>
      </c>
      <c r="D403" t="s">
        <v>157</v>
      </c>
      <c r="E403" s="27" t="s">
        <v>584</v>
      </c>
      <c r="F403" s="28" t="s">
        <v>196</v>
      </c>
      <c r="G403" s="29">
        <v>12</v>
      </c>
      <c r="H403" s="28">
        <v>0</v>
      </c>
      <c r="I403" s="30">
        <f>ROUND(G403*H403,P4)</f>
        <v>0</v>
      </c>
      <c r="L403" s="31">
        <v>0</v>
      </c>
      <c r="M403" s="24">
        <f>ROUND(G403*L403,P4)</f>
        <v>0</v>
      </c>
      <c r="N403" s="25" t="s">
        <v>187</v>
      </c>
      <c r="O403" s="32">
        <f>M403*AA403</f>
        <v>0</v>
      </c>
      <c r="P403" s="1">
        <v>3</v>
      </c>
      <c r="AA403" s="1">
        <f>IF(P403=1,$O$3,IF(P403=2,$O$4,$O$5))</f>
        <v>0</v>
      </c>
    </row>
    <row r="404">
      <c r="A404" s="1" t="s">
        <v>165</v>
      </c>
      <c r="E404" s="27" t="s">
        <v>188</v>
      </c>
    </row>
    <row r="405">
      <c r="A405" s="1" t="s">
        <v>167</v>
      </c>
      <c r="E405" s="33" t="s">
        <v>585</v>
      </c>
    </row>
    <row r="406">
      <c r="A406" s="1" t="s">
        <v>168</v>
      </c>
      <c r="E406" s="27" t="s">
        <v>344</v>
      </c>
    </row>
    <row r="407">
      <c r="A407" s="1" t="s">
        <v>159</v>
      </c>
      <c r="B407" s="1">
        <v>96</v>
      </c>
      <c r="C407" s="26" t="s">
        <v>586</v>
      </c>
      <c r="D407" t="s">
        <v>157</v>
      </c>
      <c r="E407" s="27" t="s">
        <v>587</v>
      </c>
      <c r="F407" s="28" t="s">
        <v>196</v>
      </c>
      <c r="G407" s="29">
        <v>20</v>
      </c>
      <c r="H407" s="28">
        <v>0</v>
      </c>
      <c r="I407" s="30">
        <f>ROUND(G407*H407,P4)</f>
        <v>0</v>
      </c>
      <c r="L407" s="31">
        <v>0</v>
      </c>
      <c r="M407" s="24">
        <f>ROUND(G407*L407,P4)</f>
        <v>0</v>
      </c>
      <c r="N407" s="25" t="s">
        <v>187</v>
      </c>
      <c r="O407" s="32">
        <f>M407*AA407</f>
        <v>0</v>
      </c>
      <c r="P407" s="1">
        <v>3</v>
      </c>
      <c r="AA407" s="1">
        <f>IF(P407=1,$O$3,IF(P407=2,$O$4,$O$5))</f>
        <v>0</v>
      </c>
    </row>
    <row r="408">
      <c r="A408" s="1" t="s">
        <v>165</v>
      </c>
      <c r="E408" s="27" t="s">
        <v>188</v>
      </c>
    </row>
    <row r="409">
      <c r="A409" s="1" t="s">
        <v>167</v>
      </c>
      <c r="E409" s="33" t="s">
        <v>388</v>
      </c>
    </row>
    <row r="410">
      <c r="A410" s="1" t="s">
        <v>168</v>
      </c>
      <c r="E410" s="27" t="s">
        <v>344</v>
      </c>
    </row>
    <row r="411">
      <c r="A411" s="1" t="s">
        <v>159</v>
      </c>
      <c r="B411" s="1">
        <v>97</v>
      </c>
      <c r="C411" s="26" t="s">
        <v>588</v>
      </c>
      <c r="D411" t="s">
        <v>157</v>
      </c>
      <c r="E411" s="27" t="s">
        <v>589</v>
      </c>
      <c r="F411" s="28" t="s">
        <v>196</v>
      </c>
      <c r="G411" s="29">
        <v>20</v>
      </c>
      <c r="H411" s="28">
        <v>0</v>
      </c>
      <c r="I411" s="30">
        <f>ROUND(G411*H411,P4)</f>
        <v>0</v>
      </c>
      <c r="L411" s="31">
        <v>0</v>
      </c>
      <c r="M411" s="24">
        <f>ROUND(G411*L411,P4)</f>
        <v>0</v>
      </c>
      <c r="N411" s="25" t="s">
        <v>187</v>
      </c>
      <c r="O411" s="32">
        <f>M411*AA411</f>
        <v>0</v>
      </c>
      <c r="P411" s="1">
        <v>3</v>
      </c>
      <c r="AA411" s="1">
        <f>IF(P411=1,$O$3,IF(P411=2,$O$4,$O$5))</f>
        <v>0</v>
      </c>
    </row>
    <row r="412">
      <c r="A412" s="1" t="s">
        <v>165</v>
      </c>
      <c r="E412" s="27" t="s">
        <v>188</v>
      </c>
    </row>
    <row r="413">
      <c r="A413" s="1" t="s">
        <v>167</v>
      </c>
      <c r="E413" s="33" t="s">
        <v>388</v>
      </c>
    </row>
    <row r="414">
      <c r="A414" s="1" t="s">
        <v>168</v>
      </c>
      <c r="E414" s="27" t="s">
        <v>344</v>
      </c>
    </row>
    <row r="415">
      <c r="A415" s="1" t="s">
        <v>159</v>
      </c>
      <c r="B415" s="1">
        <v>98</v>
      </c>
      <c r="C415" s="26" t="s">
        <v>590</v>
      </c>
      <c r="D415" t="s">
        <v>157</v>
      </c>
      <c r="E415" s="27" t="s">
        <v>591</v>
      </c>
      <c r="F415" s="28" t="s">
        <v>196</v>
      </c>
      <c r="G415" s="29">
        <v>10</v>
      </c>
      <c r="H415" s="28">
        <v>0</v>
      </c>
      <c r="I415" s="30">
        <f>ROUND(G415*H415,P4)</f>
        <v>0</v>
      </c>
      <c r="L415" s="31">
        <v>0</v>
      </c>
      <c r="M415" s="24">
        <f>ROUND(G415*L415,P4)</f>
        <v>0</v>
      </c>
      <c r="N415" s="25" t="s">
        <v>187</v>
      </c>
      <c r="O415" s="32">
        <f>M415*AA415</f>
        <v>0</v>
      </c>
      <c r="P415" s="1">
        <v>3</v>
      </c>
      <c r="AA415" s="1">
        <f>IF(P415=1,$O$3,IF(P415=2,$O$4,$O$5))</f>
        <v>0</v>
      </c>
    </row>
    <row r="416">
      <c r="A416" s="1" t="s">
        <v>165</v>
      </c>
      <c r="E416" s="27" t="s">
        <v>188</v>
      </c>
    </row>
    <row r="417">
      <c r="A417" s="1" t="s">
        <v>167</v>
      </c>
      <c r="E417" s="33" t="s">
        <v>347</v>
      </c>
    </row>
    <row r="418">
      <c r="A418" s="1" t="s">
        <v>168</v>
      </c>
      <c r="E418" s="27" t="s">
        <v>344</v>
      </c>
    </row>
    <row r="419">
      <c r="A419" s="1" t="s">
        <v>159</v>
      </c>
      <c r="B419" s="1">
        <v>99</v>
      </c>
      <c r="C419" s="26" t="s">
        <v>592</v>
      </c>
      <c r="D419" t="s">
        <v>157</v>
      </c>
      <c r="E419" s="27" t="s">
        <v>593</v>
      </c>
      <c r="F419" s="28" t="s">
        <v>196</v>
      </c>
      <c r="G419" s="29">
        <v>5</v>
      </c>
      <c r="H419" s="28">
        <v>0</v>
      </c>
      <c r="I419" s="30">
        <f>ROUND(G419*H419,P4)</f>
        <v>0</v>
      </c>
      <c r="L419" s="31">
        <v>0</v>
      </c>
      <c r="M419" s="24">
        <f>ROUND(G419*L419,P4)</f>
        <v>0</v>
      </c>
      <c r="N419" s="25" t="s">
        <v>187</v>
      </c>
      <c r="O419" s="32">
        <f>M419*AA419</f>
        <v>0</v>
      </c>
      <c r="P419" s="1">
        <v>3</v>
      </c>
      <c r="AA419" s="1">
        <f>IF(P419=1,$O$3,IF(P419=2,$O$4,$O$5))</f>
        <v>0</v>
      </c>
    </row>
    <row r="420">
      <c r="A420" s="1" t="s">
        <v>165</v>
      </c>
      <c r="E420" s="27" t="s">
        <v>188</v>
      </c>
    </row>
    <row r="421">
      <c r="A421" s="1" t="s">
        <v>167</v>
      </c>
      <c r="E421" s="33" t="s">
        <v>489</v>
      </c>
    </row>
    <row r="422">
      <c r="A422" s="1" t="s">
        <v>168</v>
      </c>
      <c r="E422" s="27" t="s">
        <v>344</v>
      </c>
    </row>
    <row r="423">
      <c r="A423" s="1" t="s">
        <v>159</v>
      </c>
      <c r="B423" s="1">
        <v>100</v>
      </c>
      <c r="C423" s="26" t="s">
        <v>594</v>
      </c>
      <c r="D423" t="s">
        <v>157</v>
      </c>
      <c r="E423" s="27" t="s">
        <v>595</v>
      </c>
      <c r="F423" s="28" t="s">
        <v>196</v>
      </c>
      <c r="G423" s="29">
        <v>5</v>
      </c>
      <c r="H423" s="28">
        <v>0</v>
      </c>
      <c r="I423" s="30">
        <f>ROUND(G423*H423,P4)</f>
        <v>0</v>
      </c>
      <c r="L423" s="31">
        <v>0</v>
      </c>
      <c r="M423" s="24">
        <f>ROUND(G423*L423,P4)</f>
        <v>0</v>
      </c>
      <c r="N423" s="25" t="s">
        <v>187</v>
      </c>
      <c r="O423" s="32">
        <f>M423*AA423</f>
        <v>0</v>
      </c>
      <c r="P423" s="1">
        <v>3</v>
      </c>
      <c r="AA423" s="1">
        <f>IF(P423=1,$O$3,IF(P423=2,$O$4,$O$5))</f>
        <v>0</v>
      </c>
    </row>
    <row r="424">
      <c r="A424" s="1" t="s">
        <v>165</v>
      </c>
      <c r="E424" s="27" t="s">
        <v>188</v>
      </c>
    </row>
    <row r="425">
      <c r="A425" s="1" t="s">
        <v>167</v>
      </c>
      <c r="E425" s="33" t="s">
        <v>489</v>
      </c>
    </row>
    <row r="426">
      <c r="A426" s="1" t="s">
        <v>168</v>
      </c>
      <c r="E426" s="27" t="s">
        <v>344</v>
      </c>
    </row>
    <row r="427">
      <c r="A427" s="1" t="s">
        <v>159</v>
      </c>
      <c r="B427" s="1">
        <v>101</v>
      </c>
      <c r="C427" s="26" t="s">
        <v>596</v>
      </c>
      <c r="D427" t="s">
        <v>157</v>
      </c>
      <c r="E427" s="27" t="s">
        <v>597</v>
      </c>
      <c r="F427" s="28" t="s">
        <v>196</v>
      </c>
      <c r="G427" s="29">
        <v>3</v>
      </c>
      <c r="H427" s="28">
        <v>0</v>
      </c>
      <c r="I427" s="30">
        <f>ROUND(G427*H427,P4)</f>
        <v>0</v>
      </c>
      <c r="L427" s="31">
        <v>0</v>
      </c>
      <c r="M427" s="24">
        <f>ROUND(G427*L427,P4)</f>
        <v>0</v>
      </c>
      <c r="N427" s="25" t="s">
        <v>187</v>
      </c>
      <c r="O427" s="32">
        <f>M427*AA427</f>
        <v>0</v>
      </c>
      <c r="P427" s="1">
        <v>3</v>
      </c>
      <c r="AA427" s="1">
        <f>IF(P427=1,$O$3,IF(P427=2,$O$4,$O$5))</f>
        <v>0</v>
      </c>
    </row>
    <row r="428">
      <c r="A428" s="1" t="s">
        <v>165</v>
      </c>
      <c r="E428" s="27" t="s">
        <v>188</v>
      </c>
    </row>
    <row r="429">
      <c r="A429" s="1" t="s">
        <v>167</v>
      </c>
      <c r="E429" s="33" t="s">
        <v>431</v>
      </c>
    </row>
    <row r="430">
      <c r="A430" s="1" t="s">
        <v>168</v>
      </c>
      <c r="E430" s="27" t="s">
        <v>344</v>
      </c>
    </row>
    <row r="431">
      <c r="A431" s="1" t="s">
        <v>159</v>
      </c>
      <c r="B431" s="1">
        <v>102</v>
      </c>
      <c r="C431" s="26" t="s">
        <v>598</v>
      </c>
      <c r="D431" t="s">
        <v>157</v>
      </c>
      <c r="E431" s="27" t="s">
        <v>599</v>
      </c>
      <c r="F431" s="28" t="s">
        <v>196</v>
      </c>
      <c r="G431" s="29">
        <v>5</v>
      </c>
      <c r="H431" s="28">
        <v>0</v>
      </c>
      <c r="I431" s="30">
        <f>ROUND(G431*H431,P4)</f>
        <v>0</v>
      </c>
      <c r="L431" s="31">
        <v>0</v>
      </c>
      <c r="M431" s="24">
        <f>ROUND(G431*L431,P4)</f>
        <v>0</v>
      </c>
      <c r="N431" s="25" t="s">
        <v>187</v>
      </c>
      <c r="O431" s="32">
        <f>M431*AA431</f>
        <v>0</v>
      </c>
      <c r="P431" s="1">
        <v>3</v>
      </c>
      <c r="AA431" s="1">
        <f>IF(P431=1,$O$3,IF(P431=2,$O$4,$O$5))</f>
        <v>0</v>
      </c>
    </row>
    <row r="432">
      <c r="A432" s="1" t="s">
        <v>165</v>
      </c>
      <c r="E432" s="27" t="s">
        <v>188</v>
      </c>
    </row>
    <row r="433">
      <c r="A433" s="1" t="s">
        <v>167</v>
      </c>
      <c r="E433" s="33" t="s">
        <v>489</v>
      </c>
    </row>
    <row r="434">
      <c r="A434" s="1" t="s">
        <v>168</v>
      </c>
      <c r="E434" s="27" t="s">
        <v>344</v>
      </c>
    </row>
    <row r="435">
      <c r="A435" s="1" t="s">
        <v>159</v>
      </c>
      <c r="B435" s="1">
        <v>103</v>
      </c>
      <c r="C435" s="26" t="s">
        <v>600</v>
      </c>
      <c r="D435" t="s">
        <v>157</v>
      </c>
      <c r="E435" s="27" t="s">
        <v>601</v>
      </c>
      <c r="F435" s="28" t="s">
        <v>196</v>
      </c>
      <c r="G435" s="29">
        <v>5</v>
      </c>
      <c r="H435" s="28">
        <v>0</v>
      </c>
      <c r="I435" s="30">
        <f>ROUND(G435*H435,P4)</f>
        <v>0</v>
      </c>
      <c r="L435" s="31">
        <v>0</v>
      </c>
      <c r="M435" s="24">
        <f>ROUND(G435*L435,P4)</f>
        <v>0</v>
      </c>
      <c r="N435" s="25" t="s">
        <v>187</v>
      </c>
      <c r="O435" s="32">
        <f>M435*AA435</f>
        <v>0</v>
      </c>
      <c r="P435" s="1">
        <v>3</v>
      </c>
      <c r="AA435" s="1">
        <f>IF(P435=1,$O$3,IF(P435=2,$O$4,$O$5))</f>
        <v>0</v>
      </c>
    </row>
    <row r="436">
      <c r="A436" s="1" t="s">
        <v>165</v>
      </c>
      <c r="E436" s="27" t="s">
        <v>188</v>
      </c>
    </row>
    <row r="437">
      <c r="A437" s="1" t="s">
        <v>167</v>
      </c>
      <c r="E437" s="33" t="s">
        <v>489</v>
      </c>
    </row>
    <row r="438">
      <c r="A438" s="1" t="s">
        <v>168</v>
      </c>
      <c r="E438" s="27" t="s">
        <v>344</v>
      </c>
    </row>
    <row r="439">
      <c r="A439" s="1" t="s">
        <v>159</v>
      </c>
      <c r="B439" s="1">
        <v>104</v>
      </c>
      <c r="C439" s="26" t="s">
        <v>602</v>
      </c>
      <c r="D439" t="s">
        <v>157</v>
      </c>
      <c r="E439" s="27" t="s">
        <v>603</v>
      </c>
      <c r="F439" s="28" t="s">
        <v>196</v>
      </c>
      <c r="G439" s="29">
        <v>2</v>
      </c>
      <c r="H439" s="28">
        <v>0</v>
      </c>
      <c r="I439" s="30">
        <f>ROUND(G439*H439,P4)</f>
        <v>0</v>
      </c>
      <c r="L439" s="31">
        <v>0</v>
      </c>
      <c r="M439" s="24">
        <f>ROUND(G439*L439,P4)</f>
        <v>0</v>
      </c>
      <c r="N439" s="25" t="s">
        <v>187</v>
      </c>
      <c r="O439" s="32">
        <f>M439*AA439</f>
        <v>0</v>
      </c>
      <c r="P439" s="1">
        <v>3</v>
      </c>
      <c r="AA439" s="1">
        <f>IF(P439=1,$O$3,IF(P439=2,$O$4,$O$5))</f>
        <v>0</v>
      </c>
    </row>
    <row r="440">
      <c r="A440" s="1" t="s">
        <v>165</v>
      </c>
      <c r="E440" s="27" t="s">
        <v>188</v>
      </c>
    </row>
    <row r="441">
      <c r="A441" s="1" t="s">
        <v>167</v>
      </c>
      <c r="E441" s="33" t="s">
        <v>548</v>
      </c>
    </row>
    <row r="442">
      <c r="A442" s="1" t="s">
        <v>168</v>
      </c>
      <c r="E442" s="27" t="s">
        <v>344</v>
      </c>
    </row>
    <row r="443">
      <c r="A443" s="1" t="s">
        <v>159</v>
      </c>
      <c r="B443" s="1">
        <v>105</v>
      </c>
      <c r="C443" s="26" t="s">
        <v>604</v>
      </c>
      <c r="D443" t="s">
        <v>157</v>
      </c>
      <c r="E443" s="27" t="s">
        <v>605</v>
      </c>
      <c r="F443" s="28" t="s">
        <v>196</v>
      </c>
      <c r="G443" s="29">
        <v>10</v>
      </c>
      <c r="H443" s="28">
        <v>0</v>
      </c>
      <c r="I443" s="30">
        <f>ROUND(G443*H443,P4)</f>
        <v>0</v>
      </c>
      <c r="L443" s="31">
        <v>0</v>
      </c>
      <c r="M443" s="24">
        <f>ROUND(G443*L443,P4)</f>
        <v>0</v>
      </c>
      <c r="N443" s="25" t="s">
        <v>187</v>
      </c>
      <c r="O443" s="32">
        <f>M443*AA443</f>
        <v>0</v>
      </c>
      <c r="P443" s="1">
        <v>3</v>
      </c>
      <c r="AA443" s="1">
        <f>IF(P443=1,$O$3,IF(P443=2,$O$4,$O$5))</f>
        <v>0</v>
      </c>
    </row>
    <row r="444">
      <c r="A444" s="1" t="s">
        <v>165</v>
      </c>
      <c r="E444" s="27" t="s">
        <v>188</v>
      </c>
    </row>
    <row r="445">
      <c r="A445" s="1" t="s">
        <v>167</v>
      </c>
      <c r="E445" s="33" t="s">
        <v>347</v>
      </c>
    </row>
    <row r="446">
      <c r="A446" s="1" t="s">
        <v>168</v>
      </c>
      <c r="E446" s="27" t="s">
        <v>344</v>
      </c>
    </row>
    <row r="447">
      <c r="A447" s="1" t="s">
        <v>159</v>
      </c>
      <c r="B447" s="1">
        <v>106</v>
      </c>
      <c r="C447" s="26" t="s">
        <v>606</v>
      </c>
      <c r="D447" t="s">
        <v>157</v>
      </c>
      <c r="E447" s="27" t="s">
        <v>607</v>
      </c>
      <c r="F447" s="28" t="s">
        <v>196</v>
      </c>
      <c r="G447" s="29">
        <v>10</v>
      </c>
      <c r="H447" s="28">
        <v>0</v>
      </c>
      <c r="I447" s="30">
        <f>ROUND(G447*H447,P4)</f>
        <v>0</v>
      </c>
      <c r="L447" s="31">
        <v>0</v>
      </c>
      <c r="M447" s="24">
        <f>ROUND(G447*L447,P4)</f>
        <v>0</v>
      </c>
      <c r="N447" s="25" t="s">
        <v>187</v>
      </c>
      <c r="O447" s="32">
        <f>M447*AA447</f>
        <v>0</v>
      </c>
      <c r="P447" s="1">
        <v>3</v>
      </c>
      <c r="AA447" s="1">
        <f>IF(P447=1,$O$3,IF(P447=2,$O$4,$O$5))</f>
        <v>0</v>
      </c>
    </row>
    <row r="448">
      <c r="A448" s="1" t="s">
        <v>165</v>
      </c>
      <c r="E448" s="27" t="s">
        <v>188</v>
      </c>
    </row>
    <row r="449">
      <c r="A449" s="1" t="s">
        <v>167</v>
      </c>
      <c r="E449" s="33" t="s">
        <v>347</v>
      </c>
    </row>
    <row r="450">
      <c r="A450" s="1" t="s">
        <v>168</v>
      </c>
      <c r="E450" s="27" t="s">
        <v>344</v>
      </c>
    </row>
    <row r="451">
      <c r="A451" s="1" t="s">
        <v>159</v>
      </c>
      <c r="B451" s="1">
        <v>107</v>
      </c>
      <c r="C451" s="26" t="s">
        <v>608</v>
      </c>
      <c r="D451" t="s">
        <v>157</v>
      </c>
      <c r="E451" s="27" t="s">
        <v>609</v>
      </c>
      <c r="F451" s="28" t="s">
        <v>196</v>
      </c>
      <c r="G451" s="29">
        <v>10</v>
      </c>
      <c r="H451" s="28">
        <v>0</v>
      </c>
      <c r="I451" s="30">
        <f>ROUND(G451*H451,P4)</f>
        <v>0</v>
      </c>
      <c r="L451" s="31">
        <v>0</v>
      </c>
      <c r="M451" s="24">
        <f>ROUND(G451*L451,P4)</f>
        <v>0</v>
      </c>
      <c r="N451" s="25" t="s">
        <v>187</v>
      </c>
      <c r="O451" s="32">
        <f>M451*AA451</f>
        <v>0</v>
      </c>
      <c r="P451" s="1">
        <v>3</v>
      </c>
      <c r="AA451" s="1">
        <f>IF(P451=1,$O$3,IF(P451=2,$O$4,$O$5))</f>
        <v>0</v>
      </c>
    </row>
    <row r="452">
      <c r="A452" s="1" t="s">
        <v>165</v>
      </c>
      <c r="E452" s="27" t="s">
        <v>188</v>
      </c>
    </row>
    <row r="453">
      <c r="A453" s="1" t="s">
        <v>167</v>
      </c>
      <c r="E453" s="33" t="s">
        <v>347</v>
      </c>
    </row>
    <row r="454">
      <c r="A454" s="1" t="s">
        <v>168</v>
      </c>
      <c r="E454" s="27" t="s">
        <v>344</v>
      </c>
    </row>
    <row r="455">
      <c r="A455" s="1" t="s">
        <v>159</v>
      </c>
      <c r="B455" s="1">
        <v>108</v>
      </c>
      <c r="C455" s="26" t="s">
        <v>610</v>
      </c>
      <c r="D455" t="s">
        <v>157</v>
      </c>
      <c r="E455" s="27" t="s">
        <v>611</v>
      </c>
      <c r="F455" s="28" t="s">
        <v>196</v>
      </c>
      <c r="G455" s="29">
        <v>10</v>
      </c>
      <c r="H455" s="28">
        <v>0</v>
      </c>
      <c r="I455" s="30">
        <f>ROUND(G455*H455,P4)</f>
        <v>0</v>
      </c>
      <c r="L455" s="31">
        <v>0</v>
      </c>
      <c r="M455" s="24">
        <f>ROUND(G455*L455,P4)</f>
        <v>0</v>
      </c>
      <c r="N455" s="25" t="s">
        <v>187</v>
      </c>
      <c r="O455" s="32">
        <f>M455*AA455</f>
        <v>0</v>
      </c>
      <c r="P455" s="1">
        <v>3</v>
      </c>
      <c r="AA455" s="1">
        <f>IF(P455=1,$O$3,IF(P455=2,$O$4,$O$5))</f>
        <v>0</v>
      </c>
    </row>
    <row r="456">
      <c r="A456" s="1" t="s">
        <v>165</v>
      </c>
      <c r="E456" s="27" t="s">
        <v>188</v>
      </c>
    </row>
    <row r="457">
      <c r="A457" s="1" t="s">
        <v>167</v>
      </c>
      <c r="E457" s="33" t="s">
        <v>347</v>
      </c>
    </row>
    <row r="458">
      <c r="A458" s="1" t="s">
        <v>168</v>
      </c>
      <c r="E458" s="27" t="s">
        <v>344</v>
      </c>
    </row>
    <row r="459">
      <c r="A459" s="1" t="s">
        <v>159</v>
      </c>
      <c r="B459" s="1">
        <v>109</v>
      </c>
      <c r="C459" s="26" t="s">
        <v>612</v>
      </c>
      <c r="D459" t="s">
        <v>157</v>
      </c>
      <c r="E459" s="27" t="s">
        <v>613</v>
      </c>
      <c r="F459" s="28" t="s">
        <v>196</v>
      </c>
      <c r="G459" s="29">
        <v>100</v>
      </c>
      <c r="H459" s="28">
        <v>0</v>
      </c>
      <c r="I459" s="30">
        <f>ROUND(G459*H459,P4)</f>
        <v>0</v>
      </c>
      <c r="L459" s="31">
        <v>0</v>
      </c>
      <c r="M459" s="24">
        <f>ROUND(G459*L459,P4)</f>
        <v>0</v>
      </c>
      <c r="N459" s="25" t="s">
        <v>187</v>
      </c>
      <c r="O459" s="32">
        <f>M459*AA459</f>
        <v>0</v>
      </c>
      <c r="P459" s="1">
        <v>3</v>
      </c>
      <c r="AA459" s="1">
        <f>IF(P459=1,$O$3,IF(P459=2,$O$4,$O$5))</f>
        <v>0</v>
      </c>
    </row>
    <row r="460">
      <c r="A460" s="1" t="s">
        <v>165</v>
      </c>
      <c r="E460" s="27" t="s">
        <v>188</v>
      </c>
    </row>
    <row r="461">
      <c r="A461" s="1" t="s">
        <v>167</v>
      </c>
      <c r="E461" s="33" t="s">
        <v>452</v>
      </c>
    </row>
    <row r="462">
      <c r="A462" s="1" t="s">
        <v>168</v>
      </c>
      <c r="E462" s="27" t="s">
        <v>344</v>
      </c>
    </row>
    <row r="463">
      <c r="A463" s="1" t="s">
        <v>159</v>
      </c>
      <c r="B463" s="1">
        <v>110</v>
      </c>
      <c r="C463" s="26" t="s">
        <v>614</v>
      </c>
      <c r="D463" t="s">
        <v>157</v>
      </c>
      <c r="E463" s="27" t="s">
        <v>615</v>
      </c>
      <c r="F463" s="28" t="s">
        <v>196</v>
      </c>
      <c r="G463" s="29">
        <v>100</v>
      </c>
      <c r="H463" s="28">
        <v>0</v>
      </c>
      <c r="I463" s="30">
        <f>ROUND(G463*H463,P4)</f>
        <v>0</v>
      </c>
      <c r="L463" s="31">
        <v>0</v>
      </c>
      <c r="M463" s="24">
        <f>ROUND(G463*L463,P4)</f>
        <v>0</v>
      </c>
      <c r="N463" s="25" t="s">
        <v>187</v>
      </c>
      <c r="O463" s="32">
        <f>M463*AA463</f>
        <v>0</v>
      </c>
      <c r="P463" s="1">
        <v>3</v>
      </c>
      <c r="AA463" s="1">
        <f>IF(P463=1,$O$3,IF(P463=2,$O$4,$O$5))</f>
        <v>0</v>
      </c>
    </row>
    <row r="464">
      <c r="A464" s="1" t="s">
        <v>165</v>
      </c>
      <c r="E464" s="27" t="s">
        <v>188</v>
      </c>
    </row>
    <row r="465">
      <c r="A465" s="1" t="s">
        <v>167</v>
      </c>
      <c r="E465" s="33" t="s">
        <v>452</v>
      </c>
    </row>
    <row r="466">
      <c r="A466" s="1" t="s">
        <v>168</v>
      </c>
      <c r="E466" s="27" t="s">
        <v>344</v>
      </c>
    </row>
    <row r="467">
      <c r="A467" s="1" t="s">
        <v>159</v>
      </c>
      <c r="B467" s="1">
        <v>111</v>
      </c>
      <c r="C467" s="26" t="s">
        <v>616</v>
      </c>
      <c r="D467" t="s">
        <v>157</v>
      </c>
      <c r="E467" s="27" t="s">
        <v>617</v>
      </c>
      <c r="F467" s="28" t="s">
        <v>196</v>
      </c>
      <c r="G467" s="29">
        <v>27</v>
      </c>
      <c r="H467" s="28">
        <v>0</v>
      </c>
      <c r="I467" s="30">
        <f>ROUND(G467*H467,P4)</f>
        <v>0</v>
      </c>
      <c r="L467" s="31">
        <v>0</v>
      </c>
      <c r="M467" s="24">
        <f>ROUND(G467*L467,P4)</f>
        <v>0</v>
      </c>
      <c r="N467" s="25" t="s">
        <v>187</v>
      </c>
      <c r="O467" s="32">
        <f>M467*AA467</f>
        <v>0</v>
      </c>
      <c r="P467" s="1">
        <v>3</v>
      </c>
      <c r="AA467" s="1">
        <f>IF(P467=1,$O$3,IF(P467=2,$O$4,$O$5))</f>
        <v>0</v>
      </c>
    </row>
    <row r="468">
      <c r="A468" s="1" t="s">
        <v>165</v>
      </c>
      <c r="E468" s="27" t="s">
        <v>188</v>
      </c>
    </row>
    <row r="469">
      <c r="A469" s="1" t="s">
        <v>167</v>
      </c>
      <c r="E469" s="33" t="s">
        <v>434</v>
      </c>
    </row>
    <row r="470">
      <c r="A470" s="1" t="s">
        <v>168</v>
      </c>
      <c r="E470" s="27" t="s">
        <v>344</v>
      </c>
    </row>
    <row r="471">
      <c r="A471" s="1" t="s">
        <v>159</v>
      </c>
      <c r="B471" s="1">
        <v>112</v>
      </c>
      <c r="C471" s="26" t="s">
        <v>618</v>
      </c>
      <c r="D471" t="s">
        <v>157</v>
      </c>
      <c r="E471" s="27" t="s">
        <v>619</v>
      </c>
      <c r="F471" s="28" t="s">
        <v>196</v>
      </c>
      <c r="G471" s="29">
        <v>27</v>
      </c>
      <c r="H471" s="28">
        <v>0</v>
      </c>
      <c r="I471" s="30">
        <f>ROUND(G471*H471,P4)</f>
        <v>0</v>
      </c>
      <c r="L471" s="31">
        <v>0</v>
      </c>
      <c r="M471" s="24">
        <f>ROUND(G471*L471,P4)</f>
        <v>0</v>
      </c>
      <c r="N471" s="25" t="s">
        <v>187</v>
      </c>
      <c r="O471" s="32">
        <f>M471*AA471</f>
        <v>0</v>
      </c>
      <c r="P471" s="1">
        <v>3</v>
      </c>
      <c r="AA471" s="1">
        <f>IF(P471=1,$O$3,IF(P471=2,$O$4,$O$5))</f>
        <v>0</v>
      </c>
    </row>
    <row r="472">
      <c r="A472" s="1" t="s">
        <v>165</v>
      </c>
      <c r="E472" s="27" t="s">
        <v>188</v>
      </c>
    </row>
    <row r="473">
      <c r="A473" s="1" t="s">
        <v>167</v>
      </c>
      <c r="E473" s="33" t="s">
        <v>434</v>
      </c>
    </row>
    <row r="474">
      <c r="A474" s="1" t="s">
        <v>168</v>
      </c>
      <c r="E474" s="27" t="s">
        <v>344</v>
      </c>
    </row>
    <row r="475">
      <c r="A475" s="1" t="s">
        <v>159</v>
      </c>
      <c r="B475" s="1">
        <v>113</v>
      </c>
      <c r="C475" s="26" t="s">
        <v>620</v>
      </c>
      <c r="D475" t="s">
        <v>157</v>
      </c>
      <c r="E475" s="27" t="s">
        <v>621</v>
      </c>
      <c r="F475" s="28" t="s">
        <v>196</v>
      </c>
      <c r="G475" s="29">
        <v>27</v>
      </c>
      <c r="H475" s="28">
        <v>0</v>
      </c>
      <c r="I475" s="30">
        <f>ROUND(G475*H475,P4)</f>
        <v>0</v>
      </c>
      <c r="L475" s="31">
        <v>0</v>
      </c>
      <c r="M475" s="24">
        <f>ROUND(G475*L475,P4)</f>
        <v>0</v>
      </c>
      <c r="N475" s="25" t="s">
        <v>187</v>
      </c>
      <c r="O475" s="32">
        <f>M475*AA475</f>
        <v>0</v>
      </c>
      <c r="P475" s="1">
        <v>3</v>
      </c>
      <c r="AA475" s="1">
        <f>IF(P475=1,$O$3,IF(P475=2,$O$4,$O$5))</f>
        <v>0</v>
      </c>
    </row>
    <row r="476">
      <c r="A476" s="1" t="s">
        <v>165</v>
      </c>
      <c r="E476" s="27" t="s">
        <v>188</v>
      </c>
    </row>
    <row r="477">
      <c r="A477" s="1" t="s">
        <v>167</v>
      </c>
      <c r="E477" s="33" t="s">
        <v>434</v>
      </c>
    </row>
    <row r="478">
      <c r="A478" s="1" t="s">
        <v>168</v>
      </c>
      <c r="E478" s="27" t="s">
        <v>344</v>
      </c>
    </row>
    <row r="479">
      <c r="A479" s="1" t="s">
        <v>159</v>
      </c>
      <c r="B479" s="1">
        <v>114</v>
      </c>
      <c r="C479" s="26" t="s">
        <v>622</v>
      </c>
      <c r="D479" t="s">
        <v>157</v>
      </c>
      <c r="E479" s="27" t="s">
        <v>623</v>
      </c>
      <c r="F479" s="28" t="s">
        <v>196</v>
      </c>
      <c r="G479" s="29">
        <v>27</v>
      </c>
      <c r="H479" s="28">
        <v>0</v>
      </c>
      <c r="I479" s="30">
        <f>ROUND(G479*H479,P4)</f>
        <v>0</v>
      </c>
      <c r="L479" s="31">
        <v>0</v>
      </c>
      <c r="M479" s="24">
        <f>ROUND(G479*L479,P4)</f>
        <v>0</v>
      </c>
      <c r="N479" s="25" t="s">
        <v>187</v>
      </c>
      <c r="O479" s="32">
        <f>M479*AA479</f>
        <v>0</v>
      </c>
      <c r="P479" s="1">
        <v>3</v>
      </c>
      <c r="AA479" s="1">
        <f>IF(P479=1,$O$3,IF(P479=2,$O$4,$O$5))</f>
        <v>0</v>
      </c>
    </row>
    <row r="480">
      <c r="A480" s="1" t="s">
        <v>165</v>
      </c>
      <c r="E480" s="27" t="s">
        <v>188</v>
      </c>
    </row>
    <row r="481">
      <c r="A481" s="1" t="s">
        <v>167</v>
      </c>
      <c r="E481" s="33" t="s">
        <v>434</v>
      </c>
    </row>
    <row r="482">
      <c r="A482" s="1" t="s">
        <v>168</v>
      </c>
      <c r="E482" s="27" t="s">
        <v>344</v>
      </c>
    </row>
    <row r="483">
      <c r="A483" s="1" t="s">
        <v>159</v>
      </c>
      <c r="B483" s="1">
        <v>120</v>
      </c>
      <c r="C483" s="26" t="s">
        <v>624</v>
      </c>
      <c r="D483" t="s">
        <v>157</v>
      </c>
      <c r="E483" s="27" t="s">
        <v>625</v>
      </c>
      <c r="F483" s="28" t="s">
        <v>199</v>
      </c>
      <c r="G483" s="29">
        <v>675</v>
      </c>
      <c r="H483" s="28">
        <v>0</v>
      </c>
      <c r="I483" s="30">
        <f>ROUND(G483*H483,P4)</f>
        <v>0</v>
      </c>
      <c r="L483" s="31">
        <v>0</v>
      </c>
      <c r="M483" s="24">
        <f>ROUND(G483*L483,P4)</f>
        <v>0</v>
      </c>
      <c r="N483" s="25" t="s">
        <v>187</v>
      </c>
      <c r="O483" s="32">
        <f>M483*AA483</f>
        <v>0</v>
      </c>
      <c r="P483" s="1">
        <v>3</v>
      </c>
      <c r="AA483" s="1">
        <f>IF(P483=1,$O$3,IF(P483=2,$O$4,$O$5))</f>
        <v>0</v>
      </c>
    </row>
    <row r="484">
      <c r="A484" s="1" t="s">
        <v>165</v>
      </c>
      <c r="E484" s="27" t="s">
        <v>188</v>
      </c>
    </row>
    <row r="485">
      <c r="A485" s="1" t="s">
        <v>167</v>
      </c>
      <c r="E485" s="33" t="s">
        <v>626</v>
      </c>
    </row>
    <row r="486">
      <c r="A486" s="1" t="s">
        <v>168</v>
      </c>
      <c r="E486" s="27" t="s">
        <v>344</v>
      </c>
    </row>
    <row r="487">
      <c r="A487" s="1" t="s">
        <v>159</v>
      </c>
      <c r="B487" s="1">
        <v>121</v>
      </c>
      <c r="C487" s="26" t="s">
        <v>627</v>
      </c>
      <c r="D487" t="s">
        <v>157</v>
      </c>
      <c r="E487" s="27" t="s">
        <v>628</v>
      </c>
      <c r="F487" s="28" t="s">
        <v>199</v>
      </c>
      <c r="G487" s="29">
        <v>675</v>
      </c>
      <c r="H487" s="28">
        <v>0</v>
      </c>
      <c r="I487" s="30">
        <f>ROUND(G487*H487,P4)</f>
        <v>0</v>
      </c>
      <c r="L487" s="31">
        <v>0</v>
      </c>
      <c r="M487" s="24">
        <f>ROUND(G487*L487,P4)</f>
        <v>0</v>
      </c>
      <c r="N487" s="25" t="s">
        <v>187</v>
      </c>
      <c r="O487" s="32">
        <f>M487*AA487</f>
        <v>0</v>
      </c>
      <c r="P487" s="1">
        <v>3</v>
      </c>
      <c r="AA487" s="1">
        <f>IF(P487=1,$O$3,IF(P487=2,$O$4,$O$5))</f>
        <v>0</v>
      </c>
    </row>
    <row r="488">
      <c r="A488" s="1" t="s">
        <v>165</v>
      </c>
      <c r="E488" s="27" t="s">
        <v>188</v>
      </c>
    </row>
    <row r="489">
      <c r="A489" s="1" t="s">
        <v>167</v>
      </c>
      <c r="E489" s="33" t="s">
        <v>626</v>
      </c>
    </row>
    <row r="490">
      <c r="A490" s="1" t="s">
        <v>168</v>
      </c>
      <c r="E490" s="27" t="s">
        <v>344</v>
      </c>
    </row>
    <row r="491">
      <c r="A491" s="1" t="s">
        <v>159</v>
      </c>
      <c r="B491" s="1">
        <v>122</v>
      </c>
      <c r="C491" s="26" t="s">
        <v>629</v>
      </c>
      <c r="D491" t="s">
        <v>157</v>
      </c>
      <c r="E491" s="27" t="s">
        <v>630</v>
      </c>
      <c r="F491" s="28" t="s">
        <v>196</v>
      </c>
      <c r="G491" s="29">
        <v>3</v>
      </c>
      <c r="H491" s="28">
        <v>0</v>
      </c>
      <c r="I491" s="30">
        <f>ROUND(G491*H491,P4)</f>
        <v>0</v>
      </c>
      <c r="L491" s="31">
        <v>0</v>
      </c>
      <c r="M491" s="24">
        <f>ROUND(G491*L491,P4)</f>
        <v>0</v>
      </c>
      <c r="N491" s="25" t="s">
        <v>187</v>
      </c>
      <c r="O491" s="32">
        <f>M491*AA491</f>
        <v>0</v>
      </c>
      <c r="P491" s="1">
        <v>3</v>
      </c>
      <c r="AA491" s="1">
        <f>IF(P491=1,$O$3,IF(P491=2,$O$4,$O$5))</f>
        <v>0</v>
      </c>
    </row>
    <row r="492">
      <c r="A492" s="1" t="s">
        <v>165</v>
      </c>
      <c r="E492" s="27" t="s">
        <v>188</v>
      </c>
    </row>
    <row r="493">
      <c r="A493" s="1" t="s">
        <v>167</v>
      </c>
      <c r="E493" s="33" t="s">
        <v>431</v>
      </c>
    </row>
    <row r="494">
      <c r="A494" s="1" t="s">
        <v>168</v>
      </c>
      <c r="E494" s="27" t="s">
        <v>344</v>
      </c>
    </row>
    <row r="495">
      <c r="A495" s="1" t="s">
        <v>159</v>
      </c>
      <c r="B495" s="1">
        <v>123</v>
      </c>
      <c r="C495" s="26" t="s">
        <v>631</v>
      </c>
      <c r="D495" t="s">
        <v>157</v>
      </c>
      <c r="E495" s="27" t="s">
        <v>632</v>
      </c>
      <c r="F495" s="28" t="s">
        <v>196</v>
      </c>
      <c r="G495" s="29">
        <v>7</v>
      </c>
      <c r="H495" s="28">
        <v>0</v>
      </c>
      <c r="I495" s="30">
        <f>ROUND(G495*H495,P4)</f>
        <v>0</v>
      </c>
      <c r="L495" s="31">
        <v>0</v>
      </c>
      <c r="M495" s="24">
        <f>ROUND(G495*L495,P4)</f>
        <v>0</v>
      </c>
      <c r="N495" s="25" t="s">
        <v>187</v>
      </c>
      <c r="O495" s="32">
        <f>M495*AA495</f>
        <v>0</v>
      </c>
      <c r="P495" s="1">
        <v>3</v>
      </c>
      <c r="AA495" s="1">
        <f>IF(P495=1,$O$3,IF(P495=2,$O$4,$O$5))</f>
        <v>0</v>
      </c>
    </row>
    <row r="496">
      <c r="A496" s="1" t="s">
        <v>165</v>
      </c>
      <c r="E496" s="27" t="s">
        <v>188</v>
      </c>
    </row>
    <row r="497">
      <c r="A497" s="1" t="s">
        <v>167</v>
      </c>
      <c r="E497" s="33" t="s">
        <v>633</v>
      </c>
    </row>
    <row r="498">
      <c r="A498" s="1" t="s">
        <v>168</v>
      </c>
      <c r="E498" s="27" t="s">
        <v>344</v>
      </c>
    </row>
    <row r="499">
      <c r="A499" s="1" t="s">
        <v>159</v>
      </c>
      <c r="B499" s="1">
        <v>124</v>
      </c>
      <c r="C499" s="26" t="s">
        <v>634</v>
      </c>
      <c r="D499" t="s">
        <v>157</v>
      </c>
      <c r="E499" s="27" t="s">
        <v>635</v>
      </c>
      <c r="F499" s="28" t="s">
        <v>196</v>
      </c>
      <c r="G499" s="29">
        <v>7</v>
      </c>
      <c r="H499" s="28">
        <v>0</v>
      </c>
      <c r="I499" s="30">
        <f>ROUND(G499*H499,P4)</f>
        <v>0</v>
      </c>
      <c r="L499" s="31">
        <v>0</v>
      </c>
      <c r="M499" s="24">
        <f>ROUND(G499*L499,P4)</f>
        <v>0</v>
      </c>
      <c r="N499" s="25" t="s">
        <v>187</v>
      </c>
      <c r="O499" s="32">
        <f>M499*AA499</f>
        <v>0</v>
      </c>
      <c r="P499" s="1">
        <v>3</v>
      </c>
      <c r="AA499" s="1">
        <f>IF(P499=1,$O$3,IF(P499=2,$O$4,$O$5))</f>
        <v>0</v>
      </c>
    </row>
    <row r="500">
      <c r="A500" s="1" t="s">
        <v>165</v>
      </c>
      <c r="E500" s="27" t="s">
        <v>188</v>
      </c>
    </row>
    <row r="501">
      <c r="A501" s="1" t="s">
        <v>167</v>
      </c>
      <c r="E501" s="33" t="s">
        <v>633</v>
      </c>
    </row>
    <row r="502">
      <c r="A502" s="1" t="s">
        <v>168</v>
      </c>
      <c r="E502" s="27" t="s">
        <v>344</v>
      </c>
    </row>
    <row r="503">
      <c r="A503" s="1" t="s">
        <v>159</v>
      </c>
      <c r="B503" s="1">
        <v>125</v>
      </c>
      <c r="C503" s="26" t="s">
        <v>636</v>
      </c>
      <c r="D503" t="s">
        <v>157</v>
      </c>
      <c r="E503" s="27" t="s">
        <v>637</v>
      </c>
      <c r="F503" s="28" t="s">
        <v>196</v>
      </c>
      <c r="G503" s="29">
        <v>2</v>
      </c>
      <c r="H503" s="28">
        <v>0</v>
      </c>
      <c r="I503" s="30">
        <f>ROUND(G503*H503,P4)</f>
        <v>0</v>
      </c>
      <c r="L503" s="31">
        <v>0</v>
      </c>
      <c r="M503" s="24">
        <f>ROUND(G503*L503,P4)</f>
        <v>0</v>
      </c>
      <c r="N503" s="25" t="s">
        <v>187</v>
      </c>
      <c r="O503" s="32">
        <f>M503*AA503</f>
        <v>0</v>
      </c>
      <c r="P503" s="1">
        <v>3</v>
      </c>
      <c r="AA503" s="1">
        <f>IF(P503=1,$O$3,IF(P503=2,$O$4,$O$5))</f>
        <v>0</v>
      </c>
    </row>
    <row r="504">
      <c r="A504" s="1" t="s">
        <v>165</v>
      </c>
      <c r="E504" s="27" t="s">
        <v>188</v>
      </c>
    </row>
    <row r="505">
      <c r="A505" s="1" t="s">
        <v>167</v>
      </c>
      <c r="E505" s="33" t="s">
        <v>548</v>
      </c>
    </row>
    <row r="506">
      <c r="A506" s="1" t="s">
        <v>168</v>
      </c>
      <c r="E506" s="27" t="s">
        <v>344</v>
      </c>
    </row>
    <row r="507">
      <c r="A507" s="1" t="s">
        <v>159</v>
      </c>
      <c r="B507" s="1">
        <v>126</v>
      </c>
      <c r="C507" s="26" t="s">
        <v>638</v>
      </c>
      <c r="D507" t="s">
        <v>157</v>
      </c>
      <c r="E507" s="27" t="s">
        <v>639</v>
      </c>
      <c r="F507" s="28" t="s">
        <v>196</v>
      </c>
      <c r="G507" s="29">
        <v>8</v>
      </c>
      <c r="H507" s="28">
        <v>0</v>
      </c>
      <c r="I507" s="30">
        <f>ROUND(G507*H507,P4)</f>
        <v>0</v>
      </c>
      <c r="L507" s="31">
        <v>0</v>
      </c>
      <c r="M507" s="24">
        <f>ROUND(G507*L507,P4)</f>
        <v>0</v>
      </c>
      <c r="N507" s="25" t="s">
        <v>187</v>
      </c>
      <c r="O507" s="32">
        <f>M507*AA507</f>
        <v>0</v>
      </c>
      <c r="P507" s="1">
        <v>3</v>
      </c>
      <c r="AA507" s="1">
        <f>IF(P507=1,$O$3,IF(P507=2,$O$4,$O$5))</f>
        <v>0</v>
      </c>
    </row>
    <row r="508">
      <c r="A508" s="1" t="s">
        <v>165</v>
      </c>
      <c r="E508" s="27" t="s">
        <v>188</v>
      </c>
    </row>
    <row r="509">
      <c r="A509" s="1" t="s">
        <v>167</v>
      </c>
      <c r="E509" s="33" t="s">
        <v>580</v>
      </c>
    </row>
    <row r="510">
      <c r="A510" s="1" t="s">
        <v>168</v>
      </c>
      <c r="E510" s="27" t="s">
        <v>344</v>
      </c>
    </row>
    <row r="511">
      <c r="A511" s="1" t="s">
        <v>159</v>
      </c>
      <c r="B511" s="1">
        <v>127</v>
      </c>
      <c r="C511" s="26" t="s">
        <v>640</v>
      </c>
      <c r="D511" t="s">
        <v>157</v>
      </c>
      <c r="E511" s="27" t="s">
        <v>641</v>
      </c>
      <c r="F511" s="28" t="s">
        <v>196</v>
      </c>
      <c r="G511" s="29">
        <v>1</v>
      </c>
      <c r="H511" s="28">
        <v>0</v>
      </c>
      <c r="I511" s="30">
        <f>ROUND(G511*H511,P4)</f>
        <v>0</v>
      </c>
      <c r="L511" s="31">
        <v>0</v>
      </c>
      <c r="M511" s="24">
        <f>ROUND(G511*L511,P4)</f>
        <v>0</v>
      </c>
      <c r="N511" s="25" t="s">
        <v>187</v>
      </c>
      <c r="O511" s="32">
        <f>M511*AA511</f>
        <v>0</v>
      </c>
      <c r="P511" s="1">
        <v>3</v>
      </c>
      <c r="AA511" s="1">
        <f>IF(P511=1,$O$3,IF(P511=2,$O$4,$O$5))</f>
        <v>0</v>
      </c>
    </row>
    <row r="512">
      <c r="A512" s="1" t="s">
        <v>165</v>
      </c>
      <c r="E512" s="27" t="s">
        <v>188</v>
      </c>
    </row>
    <row r="513">
      <c r="A513" s="1" t="s">
        <v>167</v>
      </c>
      <c r="E513" s="33" t="s">
        <v>537</v>
      </c>
    </row>
    <row r="514">
      <c r="A514" s="1" t="s">
        <v>168</v>
      </c>
      <c r="E514" s="27" t="s">
        <v>344</v>
      </c>
    </row>
    <row r="515">
      <c r="A515" s="1" t="s">
        <v>159</v>
      </c>
      <c r="B515" s="1">
        <v>128</v>
      </c>
      <c r="C515" s="26" t="s">
        <v>642</v>
      </c>
      <c r="D515" t="s">
        <v>157</v>
      </c>
      <c r="E515" s="27" t="s">
        <v>643</v>
      </c>
      <c r="F515" s="28" t="s">
        <v>196</v>
      </c>
      <c r="G515" s="29">
        <v>5</v>
      </c>
      <c r="H515" s="28">
        <v>0</v>
      </c>
      <c r="I515" s="30">
        <f>ROUND(G515*H515,P4)</f>
        <v>0</v>
      </c>
      <c r="L515" s="31">
        <v>0</v>
      </c>
      <c r="M515" s="24">
        <f>ROUND(G515*L515,P4)</f>
        <v>0</v>
      </c>
      <c r="N515" s="25" t="s">
        <v>187</v>
      </c>
      <c r="O515" s="32">
        <f>M515*AA515</f>
        <v>0</v>
      </c>
      <c r="P515" s="1">
        <v>3</v>
      </c>
      <c r="AA515" s="1">
        <f>IF(P515=1,$O$3,IF(P515=2,$O$4,$O$5))</f>
        <v>0</v>
      </c>
    </row>
    <row r="516">
      <c r="A516" s="1" t="s">
        <v>165</v>
      </c>
      <c r="E516" s="27" t="s">
        <v>188</v>
      </c>
    </row>
    <row r="517">
      <c r="A517" s="1" t="s">
        <v>167</v>
      </c>
      <c r="E517" s="33" t="s">
        <v>489</v>
      </c>
    </row>
    <row r="518">
      <c r="A518" s="1" t="s">
        <v>168</v>
      </c>
      <c r="E518" s="27" t="s">
        <v>344</v>
      </c>
    </row>
    <row r="519">
      <c r="A519" s="1" t="s">
        <v>159</v>
      </c>
      <c r="B519" s="1">
        <v>129</v>
      </c>
      <c r="C519" s="26" t="s">
        <v>644</v>
      </c>
      <c r="D519" t="s">
        <v>157</v>
      </c>
      <c r="E519" s="27" t="s">
        <v>645</v>
      </c>
      <c r="F519" s="28" t="s">
        <v>196</v>
      </c>
      <c r="G519" s="29">
        <v>12</v>
      </c>
      <c r="H519" s="28">
        <v>0</v>
      </c>
      <c r="I519" s="30">
        <f>ROUND(G519*H519,P4)</f>
        <v>0</v>
      </c>
      <c r="L519" s="31">
        <v>0</v>
      </c>
      <c r="M519" s="24">
        <f>ROUND(G519*L519,P4)</f>
        <v>0</v>
      </c>
      <c r="N519" s="25" t="s">
        <v>187</v>
      </c>
      <c r="O519" s="32">
        <f>M519*AA519</f>
        <v>0</v>
      </c>
      <c r="P519" s="1">
        <v>3</v>
      </c>
      <c r="AA519" s="1">
        <f>IF(P519=1,$O$3,IF(P519=2,$O$4,$O$5))</f>
        <v>0</v>
      </c>
    </row>
    <row r="520">
      <c r="A520" s="1" t="s">
        <v>165</v>
      </c>
      <c r="E520" s="27" t="s">
        <v>188</v>
      </c>
    </row>
    <row r="521">
      <c r="A521" s="1" t="s">
        <v>167</v>
      </c>
      <c r="E521" s="33" t="s">
        <v>585</v>
      </c>
    </row>
    <row r="522">
      <c r="A522" s="1" t="s">
        <v>168</v>
      </c>
      <c r="E522" s="27" t="s">
        <v>344</v>
      </c>
    </row>
    <row r="523">
      <c r="A523" s="1" t="s">
        <v>159</v>
      </c>
      <c r="B523" s="1">
        <v>130</v>
      </c>
      <c r="C523" s="26" t="s">
        <v>646</v>
      </c>
      <c r="D523" t="s">
        <v>157</v>
      </c>
      <c r="E523" s="27" t="s">
        <v>647</v>
      </c>
      <c r="F523" s="28" t="s">
        <v>196</v>
      </c>
      <c r="G523" s="29">
        <v>19</v>
      </c>
      <c r="H523" s="28">
        <v>0</v>
      </c>
      <c r="I523" s="30">
        <f>ROUND(G523*H523,P4)</f>
        <v>0</v>
      </c>
      <c r="L523" s="31">
        <v>0</v>
      </c>
      <c r="M523" s="24">
        <f>ROUND(G523*L523,P4)</f>
        <v>0</v>
      </c>
      <c r="N523" s="25" t="s">
        <v>187</v>
      </c>
      <c r="O523" s="32">
        <f>M523*AA523</f>
        <v>0</v>
      </c>
      <c r="P523" s="1">
        <v>3</v>
      </c>
      <c r="AA523" s="1">
        <f>IF(P523=1,$O$3,IF(P523=2,$O$4,$O$5))</f>
        <v>0</v>
      </c>
    </row>
    <row r="524">
      <c r="A524" s="1" t="s">
        <v>165</v>
      </c>
      <c r="E524" s="27" t="s">
        <v>188</v>
      </c>
    </row>
    <row r="525">
      <c r="A525" s="1" t="s">
        <v>167</v>
      </c>
      <c r="E525" s="33" t="s">
        <v>648</v>
      </c>
    </row>
    <row r="526">
      <c r="A526" s="1" t="s">
        <v>168</v>
      </c>
      <c r="E526" s="27" t="s">
        <v>344</v>
      </c>
    </row>
    <row r="527">
      <c r="A527" s="1" t="s">
        <v>159</v>
      </c>
      <c r="B527" s="1">
        <v>131</v>
      </c>
      <c r="C527" s="26" t="s">
        <v>649</v>
      </c>
      <c r="D527" t="s">
        <v>157</v>
      </c>
      <c r="E527" s="27" t="s">
        <v>650</v>
      </c>
      <c r="F527" s="28" t="s">
        <v>196</v>
      </c>
      <c r="G527" s="29">
        <v>10</v>
      </c>
      <c r="H527" s="28">
        <v>0</v>
      </c>
      <c r="I527" s="30">
        <f>ROUND(G527*H527,P4)</f>
        <v>0</v>
      </c>
      <c r="L527" s="31">
        <v>0</v>
      </c>
      <c r="M527" s="24">
        <f>ROUND(G527*L527,P4)</f>
        <v>0</v>
      </c>
      <c r="N527" s="25" t="s">
        <v>187</v>
      </c>
      <c r="O527" s="32">
        <f>M527*AA527</f>
        <v>0</v>
      </c>
      <c r="P527" s="1">
        <v>3</v>
      </c>
      <c r="AA527" s="1">
        <f>IF(P527=1,$O$3,IF(P527=2,$O$4,$O$5))</f>
        <v>0</v>
      </c>
    </row>
    <row r="528">
      <c r="A528" s="1" t="s">
        <v>165</v>
      </c>
      <c r="E528" s="27" t="s">
        <v>188</v>
      </c>
    </row>
    <row r="529">
      <c r="A529" s="1" t="s">
        <v>167</v>
      </c>
      <c r="E529" s="33" t="s">
        <v>347</v>
      </c>
    </row>
    <row r="530">
      <c r="A530" s="1" t="s">
        <v>168</v>
      </c>
      <c r="E530" s="27" t="s">
        <v>344</v>
      </c>
    </row>
    <row r="531">
      <c r="A531" s="1" t="s">
        <v>159</v>
      </c>
      <c r="B531" s="1">
        <v>132</v>
      </c>
      <c r="C531" s="26" t="s">
        <v>651</v>
      </c>
      <c r="D531" t="s">
        <v>157</v>
      </c>
      <c r="E531" s="27" t="s">
        <v>652</v>
      </c>
      <c r="F531" s="28" t="s">
        <v>196</v>
      </c>
      <c r="G531" s="29">
        <v>10</v>
      </c>
      <c r="H531" s="28">
        <v>0</v>
      </c>
      <c r="I531" s="30">
        <f>ROUND(G531*H531,P4)</f>
        <v>0</v>
      </c>
      <c r="L531" s="31">
        <v>0</v>
      </c>
      <c r="M531" s="24">
        <f>ROUND(G531*L531,P4)</f>
        <v>0</v>
      </c>
      <c r="N531" s="25" t="s">
        <v>187</v>
      </c>
      <c r="O531" s="32">
        <f>M531*AA531</f>
        <v>0</v>
      </c>
      <c r="P531" s="1">
        <v>3</v>
      </c>
      <c r="AA531" s="1">
        <f>IF(P531=1,$O$3,IF(P531=2,$O$4,$O$5))</f>
        <v>0</v>
      </c>
    </row>
    <row r="532">
      <c r="A532" s="1" t="s">
        <v>165</v>
      </c>
      <c r="E532" s="27" t="s">
        <v>188</v>
      </c>
    </row>
    <row r="533">
      <c r="A533" s="1" t="s">
        <v>167</v>
      </c>
      <c r="E533" s="33" t="s">
        <v>347</v>
      </c>
    </row>
    <row r="534">
      <c r="A534" s="1" t="s">
        <v>168</v>
      </c>
      <c r="E534" s="27" t="s">
        <v>344</v>
      </c>
    </row>
    <row r="535">
      <c r="A535" s="1" t="s">
        <v>159</v>
      </c>
      <c r="B535" s="1">
        <v>133</v>
      </c>
      <c r="C535" s="26" t="s">
        <v>653</v>
      </c>
      <c r="D535" t="s">
        <v>157</v>
      </c>
      <c r="E535" s="27" t="s">
        <v>654</v>
      </c>
      <c r="F535" s="28" t="s">
        <v>196</v>
      </c>
      <c r="G535" s="29">
        <v>9</v>
      </c>
      <c r="H535" s="28">
        <v>0</v>
      </c>
      <c r="I535" s="30">
        <f>ROUND(G535*H535,P4)</f>
        <v>0</v>
      </c>
      <c r="L535" s="31">
        <v>0</v>
      </c>
      <c r="M535" s="24">
        <f>ROUND(G535*L535,P4)</f>
        <v>0</v>
      </c>
      <c r="N535" s="25" t="s">
        <v>187</v>
      </c>
      <c r="O535" s="32">
        <f>M535*AA535</f>
        <v>0</v>
      </c>
      <c r="P535" s="1">
        <v>3</v>
      </c>
      <c r="AA535" s="1">
        <f>IF(P535=1,$O$3,IF(P535=2,$O$4,$O$5))</f>
        <v>0</v>
      </c>
    </row>
    <row r="536">
      <c r="A536" s="1" t="s">
        <v>165</v>
      </c>
      <c r="E536" s="27" t="s">
        <v>188</v>
      </c>
    </row>
    <row r="537">
      <c r="A537" s="1" t="s">
        <v>167</v>
      </c>
      <c r="E537" s="33" t="s">
        <v>655</v>
      </c>
    </row>
    <row r="538">
      <c r="A538" s="1" t="s">
        <v>168</v>
      </c>
      <c r="E538" s="27" t="s">
        <v>344</v>
      </c>
    </row>
    <row r="539">
      <c r="A539" s="1" t="s">
        <v>159</v>
      </c>
      <c r="B539" s="1">
        <v>134</v>
      </c>
      <c r="C539" s="26" t="s">
        <v>656</v>
      </c>
      <c r="D539" t="s">
        <v>157</v>
      </c>
      <c r="E539" s="27" t="s">
        <v>657</v>
      </c>
      <c r="F539" s="28" t="s">
        <v>196</v>
      </c>
      <c r="G539" s="29">
        <v>14</v>
      </c>
      <c r="H539" s="28">
        <v>0</v>
      </c>
      <c r="I539" s="30">
        <f>ROUND(G539*H539,P4)</f>
        <v>0</v>
      </c>
      <c r="L539" s="31">
        <v>0</v>
      </c>
      <c r="M539" s="24">
        <f>ROUND(G539*L539,P4)</f>
        <v>0</v>
      </c>
      <c r="N539" s="25" t="s">
        <v>187</v>
      </c>
      <c r="O539" s="32">
        <f>M539*AA539</f>
        <v>0</v>
      </c>
      <c r="P539" s="1">
        <v>3</v>
      </c>
      <c r="AA539" s="1">
        <f>IF(P539=1,$O$3,IF(P539=2,$O$4,$O$5))</f>
        <v>0</v>
      </c>
    </row>
    <row r="540">
      <c r="A540" s="1" t="s">
        <v>165</v>
      </c>
      <c r="E540" s="27" t="s">
        <v>188</v>
      </c>
    </row>
    <row r="541">
      <c r="A541" s="1" t="s">
        <v>167</v>
      </c>
      <c r="E541" s="33" t="s">
        <v>569</v>
      </c>
    </row>
    <row r="542">
      <c r="A542" s="1" t="s">
        <v>168</v>
      </c>
      <c r="E542" s="27" t="s">
        <v>344</v>
      </c>
    </row>
    <row r="543">
      <c r="A543" s="1" t="s">
        <v>159</v>
      </c>
      <c r="B543" s="1">
        <v>135</v>
      </c>
      <c r="C543" s="26" t="s">
        <v>658</v>
      </c>
      <c r="D543" t="s">
        <v>157</v>
      </c>
      <c r="E543" s="27" t="s">
        <v>659</v>
      </c>
      <c r="F543" s="28" t="s">
        <v>196</v>
      </c>
      <c r="G543" s="29">
        <v>14</v>
      </c>
      <c r="H543" s="28">
        <v>0</v>
      </c>
      <c r="I543" s="30">
        <f>ROUND(G543*H543,P4)</f>
        <v>0</v>
      </c>
      <c r="L543" s="31">
        <v>0</v>
      </c>
      <c r="M543" s="24">
        <f>ROUND(G543*L543,P4)</f>
        <v>0</v>
      </c>
      <c r="N543" s="25" t="s">
        <v>187</v>
      </c>
      <c r="O543" s="32">
        <f>M543*AA543</f>
        <v>0</v>
      </c>
      <c r="P543" s="1">
        <v>3</v>
      </c>
      <c r="AA543" s="1">
        <f>IF(P543=1,$O$3,IF(P543=2,$O$4,$O$5))</f>
        <v>0</v>
      </c>
    </row>
    <row r="544">
      <c r="A544" s="1" t="s">
        <v>165</v>
      </c>
      <c r="E544" s="27" t="s">
        <v>188</v>
      </c>
    </row>
    <row r="545">
      <c r="A545" s="1" t="s">
        <v>167</v>
      </c>
      <c r="E545" s="33" t="s">
        <v>569</v>
      </c>
    </row>
    <row r="546">
      <c r="A546" s="1" t="s">
        <v>168</v>
      </c>
      <c r="E546" s="27" t="s">
        <v>344</v>
      </c>
    </row>
    <row r="547">
      <c r="A547" s="1" t="s">
        <v>159</v>
      </c>
      <c r="B547" s="1">
        <v>136</v>
      </c>
      <c r="C547" s="26" t="s">
        <v>660</v>
      </c>
      <c r="D547" t="s">
        <v>157</v>
      </c>
      <c r="E547" s="27" t="s">
        <v>661</v>
      </c>
      <c r="F547" s="28" t="s">
        <v>196</v>
      </c>
      <c r="G547" s="29">
        <v>4</v>
      </c>
      <c r="H547" s="28">
        <v>0</v>
      </c>
      <c r="I547" s="30">
        <f>ROUND(G547*H547,P4)</f>
        <v>0</v>
      </c>
      <c r="L547" s="31">
        <v>0</v>
      </c>
      <c r="M547" s="24">
        <f>ROUND(G547*L547,P4)</f>
        <v>0</v>
      </c>
      <c r="N547" s="25" t="s">
        <v>187</v>
      </c>
      <c r="O547" s="32">
        <f>M547*AA547</f>
        <v>0</v>
      </c>
      <c r="P547" s="1">
        <v>3</v>
      </c>
      <c r="AA547" s="1">
        <f>IF(P547=1,$O$3,IF(P547=2,$O$4,$O$5))</f>
        <v>0</v>
      </c>
    </row>
    <row r="548">
      <c r="A548" s="1" t="s">
        <v>165</v>
      </c>
      <c r="E548" s="27" t="s">
        <v>188</v>
      </c>
    </row>
    <row r="549">
      <c r="A549" s="1" t="s">
        <v>167</v>
      </c>
      <c r="E549" s="33" t="s">
        <v>367</v>
      </c>
    </row>
    <row r="550">
      <c r="A550" s="1" t="s">
        <v>168</v>
      </c>
      <c r="E550" s="27" t="s">
        <v>344</v>
      </c>
    </row>
    <row r="551">
      <c r="A551" s="1" t="s">
        <v>159</v>
      </c>
      <c r="B551" s="1">
        <v>137</v>
      </c>
      <c r="C551" s="26" t="s">
        <v>662</v>
      </c>
      <c r="D551" t="s">
        <v>157</v>
      </c>
      <c r="E551" s="27" t="s">
        <v>663</v>
      </c>
      <c r="F551" s="28" t="s">
        <v>196</v>
      </c>
      <c r="G551" s="29">
        <v>3</v>
      </c>
      <c r="H551" s="28">
        <v>0</v>
      </c>
      <c r="I551" s="30">
        <f>ROUND(G551*H551,P4)</f>
        <v>0</v>
      </c>
      <c r="L551" s="31">
        <v>0</v>
      </c>
      <c r="M551" s="24">
        <f>ROUND(G551*L551,P4)</f>
        <v>0</v>
      </c>
      <c r="N551" s="25" t="s">
        <v>187</v>
      </c>
      <c r="O551" s="32">
        <f>M551*AA551</f>
        <v>0</v>
      </c>
      <c r="P551" s="1">
        <v>3</v>
      </c>
      <c r="AA551" s="1">
        <f>IF(P551=1,$O$3,IF(P551=2,$O$4,$O$5))</f>
        <v>0</v>
      </c>
    </row>
    <row r="552">
      <c r="A552" s="1" t="s">
        <v>165</v>
      </c>
      <c r="E552" s="27" t="s">
        <v>188</v>
      </c>
    </row>
    <row r="553">
      <c r="A553" s="1" t="s">
        <v>167</v>
      </c>
      <c r="E553" s="33" t="s">
        <v>431</v>
      </c>
    </row>
    <row r="554">
      <c r="A554" s="1" t="s">
        <v>168</v>
      </c>
      <c r="E554" s="27" t="s">
        <v>344</v>
      </c>
    </row>
    <row r="555">
      <c r="A555" s="1" t="s">
        <v>159</v>
      </c>
      <c r="B555" s="1">
        <v>138</v>
      </c>
      <c r="C555" s="26" t="s">
        <v>664</v>
      </c>
      <c r="D555" t="s">
        <v>157</v>
      </c>
      <c r="E555" s="27" t="s">
        <v>665</v>
      </c>
      <c r="F555" s="28" t="s">
        <v>196</v>
      </c>
      <c r="G555" s="29">
        <v>3</v>
      </c>
      <c r="H555" s="28">
        <v>0</v>
      </c>
      <c r="I555" s="30">
        <f>ROUND(G555*H555,P4)</f>
        <v>0</v>
      </c>
      <c r="L555" s="31">
        <v>0</v>
      </c>
      <c r="M555" s="24">
        <f>ROUND(G555*L555,P4)</f>
        <v>0</v>
      </c>
      <c r="N555" s="25" t="s">
        <v>187</v>
      </c>
      <c r="O555" s="32">
        <f>M555*AA555</f>
        <v>0</v>
      </c>
      <c r="P555" s="1">
        <v>3</v>
      </c>
      <c r="AA555" s="1">
        <f>IF(P555=1,$O$3,IF(P555=2,$O$4,$O$5))</f>
        <v>0</v>
      </c>
    </row>
    <row r="556">
      <c r="A556" s="1" t="s">
        <v>165</v>
      </c>
      <c r="E556" s="27" t="s">
        <v>188</v>
      </c>
    </row>
    <row r="557">
      <c r="A557" s="1" t="s">
        <v>167</v>
      </c>
      <c r="E557" s="33" t="s">
        <v>431</v>
      </c>
    </row>
    <row r="558">
      <c r="A558" s="1" t="s">
        <v>168</v>
      </c>
      <c r="E558" s="27" t="s">
        <v>344</v>
      </c>
    </row>
    <row r="559">
      <c r="A559" s="1" t="s">
        <v>159</v>
      </c>
      <c r="B559" s="1">
        <v>139</v>
      </c>
      <c r="C559" s="26" t="s">
        <v>666</v>
      </c>
      <c r="D559" t="s">
        <v>157</v>
      </c>
      <c r="E559" s="27" t="s">
        <v>667</v>
      </c>
      <c r="F559" s="28" t="s">
        <v>196</v>
      </c>
      <c r="G559" s="29">
        <v>4</v>
      </c>
      <c r="H559" s="28">
        <v>0</v>
      </c>
      <c r="I559" s="30">
        <f>ROUND(G559*H559,P4)</f>
        <v>0</v>
      </c>
      <c r="L559" s="31">
        <v>0</v>
      </c>
      <c r="M559" s="24">
        <f>ROUND(G559*L559,P4)</f>
        <v>0</v>
      </c>
      <c r="N559" s="25" t="s">
        <v>187</v>
      </c>
      <c r="O559" s="32">
        <f>M559*AA559</f>
        <v>0</v>
      </c>
      <c r="P559" s="1">
        <v>3</v>
      </c>
      <c r="AA559" s="1">
        <f>IF(P559=1,$O$3,IF(P559=2,$O$4,$O$5))</f>
        <v>0</v>
      </c>
    </row>
    <row r="560">
      <c r="A560" s="1" t="s">
        <v>165</v>
      </c>
      <c r="E560" s="27" t="s">
        <v>188</v>
      </c>
    </row>
    <row r="561">
      <c r="A561" s="1" t="s">
        <v>167</v>
      </c>
      <c r="E561" s="33" t="s">
        <v>367</v>
      </c>
    </row>
    <row r="562">
      <c r="A562" s="1" t="s">
        <v>168</v>
      </c>
      <c r="E562" s="27" t="s">
        <v>344</v>
      </c>
    </row>
    <row r="563">
      <c r="A563" s="1" t="s">
        <v>159</v>
      </c>
      <c r="B563" s="1">
        <v>140</v>
      </c>
      <c r="C563" s="26" t="s">
        <v>668</v>
      </c>
      <c r="D563" t="s">
        <v>157</v>
      </c>
      <c r="E563" s="27" t="s">
        <v>669</v>
      </c>
      <c r="F563" s="28" t="s">
        <v>196</v>
      </c>
      <c r="G563" s="29">
        <v>7</v>
      </c>
      <c r="H563" s="28">
        <v>0</v>
      </c>
      <c r="I563" s="30">
        <f>ROUND(G563*H563,P4)</f>
        <v>0</v>
      </c>
      <c r="L563" s="31">
        <v>0</v>
      </c>
      <c r="M563" s="24">
        <f>ROUND(G563*L563,P4)</f>
        <v>0</v>
      </c>
      <c r="N563" s="25" t="s">
        <v>187</v>
      </c>
      <c r="O563" s="32">
        <f>M563*AA563</f>
        <v>0</v>
      </c>
      <c r="P563" s="1">
        <v>3</v>
      </c>
      <c r="AA563" s="1">
        <f>IF(P563=1,$O$3,IF(P563=2,$O$4,$O$5))</f>
        <v>0</v>
      </c>
    </row>
    <row r="564">
      <c r="A564" s="1" t="s">
        <v>165</v>
      </c>
      <c r="E564" s="27" t="s">
        <v>188</v>
      </c>
    </row>
    <row r="565">
      <c r="A565" s="1" t="s">
        <v>167</v>
      </c>
      <c r="E565" s="33" t="s">
        <v>633</v>
      </c>
    </row>
    <row r="566">
      <c r="A566" s="1" t="s">
        <v>168</v>
      </c>
      <c r="E566" s="27" t="s">
        <v>344</v>
      </c>
    </row>
    <row r="567">
      <c r="A567" s="1" t="s">
        <v>159</v>
      </c>
      <c r="B567" s="1">
        <v>141</v>
      </c>
      <c r="C567" s="26" t="s">
        <v>670</v>
      </c>
      <c r="D567" t="s">
        <v>157</v>
      </c>
      <c r="E567" s="27" t="s">
        <v>671</v>
      </c>
      <c r="F567" s="28" t="s">
        <v>196</v>
      </c>
      <c r="G567" s="29">
        <v>4</v>
      </c>
      <c r="H567" s="28">
        <v>0</v>
      </c>
      <c r="I567" s="30">
        <f>ROUND(G567*H567,P4)</f>
        <v>0</v>
      </c>
      <c r="L567" s="31">
        <v>0</v>
      </c>
      <c r="M567" s="24">
        <f>ROUND(G567*L567,P4)</f>
        <v>0</v>
      </c>
      <c r="N567" s="25" t="s">
        <v>187</v>
      </c>
      <c r="O567" s="32">
        <f>M567*AA567</f>
        <v>0</v>
      </c>
      <c r="P567" s="1">
        <v>3</v>
      </c>
      <c r="AA567" s="1">
        <f>IF(P567=1,$O$3,IF(P567=2,$O$4,$O$5))</f>
        <v>0</v>
      </c>
    </row>
    <row r="568">
      <c r="A568" s="1" t="s">
        <v>165</v>
      </c>
      <c r="E568" s="27" t="s">
        <v>188</v>
      </c>
    </row>
    <row r="569">
      <c r="A569" s="1" t="s">
        <v>167</v>
      </c>
      <c r="E569" s="33" t="s">
        <v>367</v>
      </c>
    </row>
    <row r="570">
      <c r="A570" s="1" t="s">
        <v>168</v>
      </c>
      <c r="E570" s="27" t="s">
        <v>344</v>
      </c>
    </row>
    <row r="571">
      <c r="A571" s="1" t="s">
        <v>159</v>
      </c>
      <c r="B571" s="1">
        <v>142</v>
      </c>
      <c r="C571" s="26" t="s">
        <v>672</v>
      </c>
      <c r="D571" t="s">
        <v>157</v>
      </c>
      <c r="E571" s="27" t="s">
        <v>673</v>
      </c>
      <c r="F571" s="28" t="s">
        <v>196</v>
      </c>
      <c r="G571" s="29">
        <v>11</v>
      </c>
      <c r="H571" s="28">
        <v>0</v>
      </c>
      <c r="I571" s="30">
        <f>ROUND(G571*H571,P4)</f>
        <v>0</v>
      </c>
      <c r="L571" s="31">
        <v>0</v>
      </c>
      <c r="M571" s="24">
        <f>ROUND(G571*L571,P4)</f>
        <v>0</v>
      </c>
      <c r="N571" s="25" t="s">
        <v>187</v>
      </c>
      <c r="O571" s="32">
        <f>M571*AA571</f>
        <v>0</v>
      </c>
      <c r="P571" s="1">
        <v>3</v>
      </c>
      <c r="AA571" s="1">
        <f>IF(P571=1,$O$3,IF(P571=2,$O$4,$O$5))</f>
        <v>0</v>
      </c>
    </row>
    <row r="572">
      <c r="A572" s="1" t="s">
        <v>165</v>
      </c>
      <c r="E572" s="27" t="s">
        <v>188</v>
      </c>
    </row>
    <row r="573">
      <c r="A573" s="1" t="s">
        <v>167</v>
      </c>
      <c r="E573" s="33" t="s">
        <v>484</v>
      </c>
    </row>
    <row r="574">
      <c r="A574" s="1" t="s">
        <v>168</v>
      </c>
      <c r="E574" s="27" t="s">
        <v>344</v>
      </c>
    </row>
    <row r="575">
      <c r="A575" s="1" t="s">
        <v>159</v>
      </c>
      <c r="B575" s="1">
        <v>143</v>
      </c>
      <c r="C575" s="26" t="s">
        <v>674</v>
      </c>
      <c r="D575" t="s">
        <v>157</v>
      </c>
      <c r="E575" s="27" t="s">
        <v>675</v>
      </c>
      <c r="F575" s="28" t="s">
        <v>196</v>
      </c>
      <c r="G575" s="29">
        <v>400</v>
      </c>
      <c r="H575" s="28">
        <v>0</v>
      </c>
      <c r="I575" s="30">
        <f>ROUND(G575*H575,P4)</f>
        <v>0</v>
      </c>
      <c r="L575" s="31">
        <v>0</v>
      </c>
      <c r="M575" s="24">
        <f>ROUND(G575*L575,P4)</f>
        <v>0</v>
      </c>
      <c r="N575" s="25" t="s">
        <v>187</v>
      </c>
      <c r="O575" s="32">
        <f>M575*AA575</f>
        <v>0</v>
      </c>
      <c r="P575" s="1">
        <v>3</v>
      </c>
      <c r="AA575" s="1">
        <f>IF(P575=1,$O$3,IF(P575=2,$O$4,$O$5))</f>
        <v>0</v>
      </c>
    </row>
    <row r="576">
      <c r="A576" s="1" t="s">
        <v>165</v>
      </c>
      <c r="E576" s="27" t="s">
        <v>188</v>
      </c>
    </row>
    <row r="577">
      <c r="A577" s="1" t="s">
        <v>167</v>
      </c>
      <c r="E577" s="33" t="s">
        <v>676</v>
      </c>
    </row>
    <row r="578">
      <c r="A578" s="1" t="s">
        <v>168</v>
      </c>
      <c r="E578" s="27" t="s">
        <v>344</v>
      </c>
    </row>
    <row r="579" ht="25.5">
      <c r="A579" s="1" t="s">
        <v>159</v>
      </c>
      <c r="B579" s="1">
        <v>144</v>
      </c>
      <c r="C579" s="26" t="s">
        <v>677</v>
      </c>
      <c r="D579" t="s">
        <v>157</v>
      </c>
      <c r="E579" s="27" t="s">
        <v>678</v>
      </c>
      <c r="F579" s="28" t="s">
        <v>196</v>
      </c>
      <c r="G579" s="29">
        <v>100</v>
      </c>
      <c r="H579" s="28">
        <v>0</v>
      </c>
      <c r="I579" s="30">
        <f>ROUND(G579*H579,P4)</f>
        <v>0</v>
      </c>
      <c r="L579" s="31">
        <v>0</v>
      </c>
      <c r="M579" s="24">
        <f>ROUND(G579*L579,P4)</f>
        <v>0</v>
      </c>
      <c r="N579" s="25" t="s">
        <v>187</v>
      </c>
      <c r="O579" s="32">
        <f>M579*AA579</f>
        <v>0</v>
      </c>
      <c r="P579" s="1">
        <v>3</v>
      </c>
      <c r="AA579" s="1">
        <f>IF(P579=1,$O$3,IF(P579=2,$O$4,$O$5))</f>
        <v>0</v>
      </c>
    </row>
    <row r="580">
      <c r="A580" s="1" t="s">
        <v>165</v>
      </c>
      <c r="E580" s="27" t="s">
        <v>188</v>
      </c>
    </row>
    <row r="581">
      <c r="A581" s="1" t="s">
        <v>167</v>
      </c>
      <c r="E581" s="33" t="s">
        <v>452</v>
      </c>
    </row>
    <row r="582">
      <c r="A582" s="1" t="s">
        <v>168</v>
      </c>
      <c r="E582" s="27" t="s">
        <v>344</v>
      </c>
    </row>
    <row r="583" ht="25.5">
      <c r="A583" s="1" t="s">
        <v>159</v>
      </c>
      <c r="B583" s="1">
        <v>145</v>
      </c>
      <c r="C583" s="26" t="s">
        <v>679</v>
      </c>
      <c r="D583" t="s">
        <v>157</v>
      </c>
      <c r="E583" s="27" t="s">
        <v>680</v>
      </c>
      <c r="F583" s="28" t="s">
        <v>502</v>
      </c>
      <c r="G583" s="29">
        <v>100</v>
      </c>
      <c r="H583" s="28">
        <v>0</v>
      </c>
      <c r="I583" s="30">
        <f>ROUND(G583*H583,P4)</f>
        <v>0</v>
      </c>
      <c r="L583" s="31">
        <v>0</v>
      </c>
      <c r="M583" s="24">
        <f>ROUND(G583*L583,P4)</f>
        <v>0</v>
      </c>
      <c r="N583" s="25" t="s">
        <v>187</v>
      </c>
      <c r="O583" s="32">
        <f>M583*AA583</f>
        <v>0</v>
      </c>
      <c r="P583" s="1">
        <v>3</v>
      </c>
      <c r="AA583" s="1">
        <f>IF(P583=1,$O$3,IF(P583=2,$O$4,$O$5))</f>
        <v>0</v>
      </c>
    </row>
    <row r="584">
      <c r="A584" s="1" t="s">
        <v>165</v>
      </c>
      <c r="E584" s="27" t="s">
        <v>188</v>
      </c>
    </row>
    <row r="585">
      <c r="A585" s="1" t="s">
        <v>167</v>
      </c>
      <c r="E585" s="33" t="s">
        <v>452</v>
      </c>
    </row>
    <row r="586">
      <c r="A586" s="1" t="s">
        <v>168</v>
      </c>
      <c r="E586" s="27" t="s">
        <v>344</v>
      </c>
    </row>
    <row r="587">
      <c r="A587" s="1" t="s">
        <v>159</v>
      </c>
      <c r="B587" s="1">
        <v>146</v>
      </c>
      <c r="C587" s="26" t="s">
        <v>681</v>
      </c>
      <c r="D587" t="s">
        <v>157</v>
      </c>
      <c r="E587" s="27" t="s">
        <v>682</v>
      </c>
      <c r="F587" s="28" t="s">
        <v>683</v>
      </c>
      <c r="G587" s="29">
        <v>420</v>
      </c>
      <c r="H587" s="28">
        <v>0</v>
      </c>
      <c r="I587" s="30">
        <f>ROUND(G587*H587,P4)</f>
        <v>0</v>
      </c>
      <c r="L587" s="31">
        <v>0</v>
      </c>
      <c r="M587" s="24">
        <f>ROUND(G587*L587,P4)</f>
        <v>0</v>
      </c>
      <c r="N587" s="25" t="s">
        <v>187</v>
      </c>
      <c r="O587" s="32">
        <f>M587*AA587</f>
        <v>0</v>
      </c>
      <c r="P587" s="1">
        <v>3</v>
      </c>
      <c r="AA587" s="1">
        <f>IF(P587=1,$O$3,IF(P587=2,$O$4,$O$5))</f>
        <v>0</v>
      </c>
    </row>
    <row r="588">
      <c r="A588" s="1" t="s">
        <v>165</v>
      </c>
      <c r="E588" s="27" t="s">
        <v>188</v>
      </c>
    </row>
    <row r="589">
      <c r="A589" s="1" t="s">
        <v>167</v>
      </c>
      <c r="E589" s="33" t="s">
        <v>684</v>
      </c>
    </row>
    <row r="590">
      <c r="A590" s="1" t="s">
        <v>168</v>
      </c>
      <c r="E590" s="27" t="s">
        <v>344</v>
      </c>
    </row>
    <row r="591">
      <c r="A591" s="1" t="s">
        <v>159</v>
      </c>
      <c r="B591" s="1">
        <v>148</v>
      </c>
      <c r="C591" s="26" t="s">
        <v>685</v>
      </c>
      <c r="D591" t="s">
        <v>157</v>
      </c>
      <c r="E591" s="27" t="s">
        <v>686</v>
      </c>
      <c r="F591" s="28" t="s">
        <v>683</v>
      </c>
      <c r="G591" s="29">
        <v>804</v>
      </c>
      <c r="H591" s="28">
        <v>0</v>
      </c>
      <c r="I591" s="30">
        <f>ROUND(G591*H591,P4)</f>
        <v>0</v>
      </c>
      <c r="L591" s="31">
        <v>0</v>
      </c>
      <c r="M591" s="24">
        <f>ROUND(G591*L591,P4)</f>
        <v>0</v>
      </c>
      <c r="N591" s="25" t="s">
        <v>187</v>
      </c>
      <c r="O591" s="32">
        <f>M591*AA591</f>
        <v>0</v>
      </c>
      <c r="P591" s="1">
        <v>3</v>
      </c>
      <c r="AA591" s="1">
        <f>IF(P591=1,$O$3,IF(P591=2,$O$4,$O$5))</f>
        <v>0</v>
      </c>
    </row>
    <row r="592">
      <c r="A592" s="1" t="s">
        <v>165</v>
      </c>
      <c r="E592" s="27" t="s">
        <v>188</v>
      </c>
    </row>
    <row r="593">
      <c r="A593" s="1" t="s">
        <v>167</v>
      </c>
      <c r="E593" s="33" t="s">
        <v>687</v>
      </c>
    </row>
    <row r="594">
      <c r="A594" s="1" t="s">
        <v>168</v>
      </c>
      <c r="E594" s="27" t="s">
        <v>344</v>
      </c>
    </row>
    <row r="595">
      <c r="A595" s="1" t="s">
        <v>159</v>
      </c>
      <c r="B595" s="1">
        <v>45</v>
      </c>
      <c r="C595" s="26" t="s">
        <v>688</v>
      </c>
      <c r="D595" t="s">
        <v>157</v>
      </c>
      <c r="E595" s="27" t="s">
        <v>689</v>
      </c>
      <c r="F595" s="28" t="s">
        <v>222</v>
      </c>
      <c r="G595" s="29">
        <v>1</v>
      </c>
      <c r="H595" s="28">
        <v>0</v>
      </c>
      <c r="I595" s="30">
        <f>ROUND(G595*H595,P4)</f>
        <v>0</v>
      </c>
      <c r="L595" s="31">
        <v>0</v>
      </c>
      <c r="M595" s="24">
        <f>ROUND(G595*L595,P4)</f>
        <v>0</v>
      </c>
      <c r="N595" s="25" t="s">
        <v>187</v>
      </c>
      <c r="O595" s="32">
        <f>M595*AA595</f>
        <v>0</v>
      </c>
      <c r="P595" s="1">
        <v>3</v>
      </c>
      <c r="AA595" s="1">
        <f>IF(P595=1,$O$3,IF(P595=2,$O$4,$O$5))</f>
        <v>0</v>
      </c>
    </row>
    <row r="596">
      <c r="A596" s="1" t="s">
        <v>165</v>
      </c>
      <c r="E596" s="27" t="s">
        <v>188</v>
      </c>
    </row>
    <row r="597">
      <c r="A597" s="1" t="s">
        <v>167</v>
      </c>
      <c r="E597" s="33" t="s">
        <v>537</v>
      </c>
    </row>
    <row r="598">
      <c r="A598" s="1" t="s">
        <v>168</v>
      </c>
      <c r="E598" s="27" t="s">
        <v>344</v>
      </c>
    </row>
    <row r="599">
      <c r="A599" s="1" t="s">
        <v>159</v>
      </c>
      <c r="B599" s="1">
        <v>149</v>
      </c>
      <c r="C599" s="26" t="s">
        <v>690</v>
      </c>
      <c r="D599" t="s">
        <v>157</v>
      </c>
      <c r="E599" s="27" t="s">
        <v>691</v>
      </c>
      <c r="F599" s="28" t="s">
        <v>196</v>
      </c>
      <c r="G599" s="29">
        <v>408</v>
      </c>
      <c r="H599" s="28">
        <v>0</v>
      </c>
      <c r="I599" s="30">
        <f>ROUND(G599*H599,P4)</f>
        <v>0</v>
      </c>
      <c r="L599" s="31">
        <v>0</v>
      </c>
      <c r="M599" s="24">
        <f>ROUND(G599*L599,P4)</f>
        <v>0</v>
      </c>
      <c r="N599" s="25" t="s">
        <v>187</v>
      </c>
      <c r="O599" s="32">
        <f>M599*AA599</f>
        <v>0</v>
      </c>
      <c r="P599" s="1">
        <v>3</v>
      </c>
      <c r="AA599" s="1">
        <f>IF(P599=1,$O$3,IF(P599=2,$O$4,$O$5))</f>
        <v>0</v>
      </c>
    </row>
    <row r="600">
      <c r="A600" s="1" t="s">
        <v>165</v>
      </c>
      <c r="E600" s="27" t="s">
        <v>188</v>
      </c>
    </row>
    <row r="601">
      <c r="A601" s="1" t="s">
        <v>167</v>
      </c>
      <c r="E601" s="33" t="s">
        <v>692</v>
      </c>
    </row>
    <row r="602">
      <c r="A602" s="1" t="s">
        <v>168</v>
      </c>
      <c r="E602" s="27" t="s">
        <v>344</v>
      </c>
    </row>
    <row r="603">
      <c r="A603" s="1" t="s">
        <v>159</v>
      </c>
      <c r="B603" s="1">
        <v>150</v>
      </c>
      <c r="C603" s="26" t="s">
        <v>693</v>
      </c>
      <c r="D603" t="s">
        <v>157</v>
      </c>
      <c r="E603" s="27" t="s">
        <v>694</v>
      </c>
      <c r="F603" s="28" t="s">
        <v>196</v>
      </c>
      <c r="G603" s="29">
        <v>408</v>
      </c>
      <c r="H603" s="28">
        <v>0</v>
      </c>
      <c r="I603" s="30">
        <f>ROUND(G603*H603,P4)</f>
        <v>0</v>
      </c>
      <c r="L603" s="31">
        <v>0</v>
      </c>
      <c r="M603" s="24">
        <f>ROUND(G603*L603,P4)</f>
        <v>0</v>
      </c>
      <c r="N603" s="25" t="s">
        <v>187</v>
      </c>
      <c r="O603" s="32">
        <f>M603*AA603</f>
        <v>0</v>
      </c>
      <c r="P603" s="1">
        <v>3</v>
      </c>
      <c r="AA603" s="1">
        <f>IF(P603=1,$O$3,IF(P603=2,$O$4,$O$5))</f>
        <v>0</v>
      </c>
    </row>
    <row r="604">
      <c r="A604" s="1" t="s">
        <v>165</v>
      </c>
      <c r="E604" s="27" t="s">
        <v>188</v>
      </c>
    </row>
    <row r="605">
      <c r="A605" s="1" t="s">
        <v>167</v>
      </c>
      <c r="E605" s="33" t="s">
        <v>692</v>
      </c>
    </row>
    <row r="606">
      <c r="A606" s="1" t="s">
        <v>168</v>
      </c>
      <c r="E606" s="27" t="s">
        <v>344</v>
      </c>
    </row>
    <row r="607">
      <c r="A607" s="1" t="s">
        <v>159</v>
      </c>
      <c r="B607" s="1">
        <v>151</v>
      </c>
      <c r="C607" s="26" t="s">
        <v>695</v>
      </c>
      <c r="D607" t="s">
        <v>157</v>
      </c>
      <c r="E607" s="27" t="s">
        <v>696</v>
      </c>
      <c r="F607" s="28" t="s">
        <v>196</v>
      </c>
      <c r="G607" s="29">
        <v>30</v>
      </c>
      <c r="H607" s="28">
        <v>0</v>
      </c>
      <c r="I607" s="30">
        <f>ROUND(G607*H607,P4)</f>
        <v>0</v>
      </c>
      <c r="L607" s="31">
        <v>0</v>
      </c>
      <c r="M607" s="24">
        <f>ROUND(G607*L607,P4)</f>
        <v>0</v>
      </c>
      <c r="N607" s="25" t="s">
        <v>187</v>
      </c>
      <c r="O607" s="32">
        <f>M607*AA607</f>
        <v>0</v>
      </c>
      <c r="P607" s="1">
        <v>3</v>
      </c>
      <c r="AA607" s="1">
        <f>IF(P607=1,$O$3,IF(P607=2,$O$4,$O$5))</f>
        <v>0</v>
      </c>
    </row>
    <row r="608">
      <c r="A608" s="1" t="s">
        <v>165</v>
      </c>
      <c r="E608" s="27" t="s">
        <v>188</v>
      </c>
    </row>
    <row r="609">
      <c r="A609" s="1" t="s">
        <v>167</v>
      </c>
      <c r="E609" s="33" t="s">
        <v>350</v>
      </c>
    </row>
    <row r="610">
      <c r="A610" s="1" t="s">
        <v>168</v>
      </c>
      <c r="E610" s="27" t="s">
        <v>344</v>
      </c>
    </row>
    <row r="611">
      <c r="A611" s="1" t="s">
        <v>159</v>
      </c>
      <c r="B611" s="1">
        <v>152</v>
      </c>
      <c r="C611" s="26" t="s">
        <v>697</v>
      </c>
      <c r="D611" t="s">
        <v>157</v>
      </c>
      <c r="E611" s="27" t="s">
        <v>698</v>
      </c>
      <c r="F611" s="28" t="s">
        <v>196</v>
      </c>
      <c r="G611" s="29">
        <v>30</v>
      </c>
      <c r="H611" s="28">
        <v>0</v>
      </c>
      <c r="I611" s="30">
        <f>ROUND(G611*H611,P4)</f>
        <v>0</v>
      </c>
      <c r="L611" s="31">
        <v>0</v>
      </c>
      <c r="M611" s="24">
        <f>ROUND(G611*L611,P4)</f>
        <v>0</v>
      </c>
      <c r="N611" s="25" t="s">
        <v>187</v>
      </c>
      <c r="O611" s="32">
        <f>M611*AA611</f>
        <v>0</v>
      </c>
      <c r="P611" s="1">
        <v>3</v>
      </c>
      <c r="AA611" s="1">
        <f>IF(P611=1,$O$3,IF(P611=2,$O$4,$O$5))</f>
        <v>0</v>
      </c>
    </row>
    <row r="612">
      <c r="A612" s="1" t="s">
        <v>165</v>
      </c>
      <c r="E612" s="27" t="s">
        <v>188</v>
      </c>
    </row>
    <row r="613">
      <c r="A613" s="1" t="s">
        <v>167</v>
      </c>
      <c r="E613" s="33" t="s">
        <v>350</v>
      </c>
    </row>
    <row r="614">
      <c r="A614" s="1" t="s">
        <v>168</v>
      </c>
      <c r="E614" s="27" t="s">
        <v>344</v>
      </c>
    </row>
    <row r="615">
      <c r="A615" s="1" t="s">
        <v>159</v>
      </c>
      <c r="B615" s="1">
        <v>153</v>
      </c>
      <c r="C615" s="26" t="s">
        <v>699</v>
      </c>
      <c r="D615" t="s">
        <v>157</v>
      </c>
      <c r="E615" s="27" t="s">
        <v>700</v>
      </c>
      <c r="F615" s="28" t="s">
        <v>196</v>
      </c>
      <c r="G615" s="29">
        <v>5</v>
      </c>
      <c r="H615" s="28">
        <v>0</v>
      </c>
      <c r="I615" s="30">
        <f>ROUND(G615*H615,P4)</f>
        <v>0</v>
      </c>
      <c r="L615" s="31">
        <v>0</v>
      </c>
      <c r="M615" s="24">
        <f>ROUND(G615*L615,P4)</f>
        <v>0</v>
      </c>
      <c r="N615" s="25" t="s">
        <v>187</v>
      </c>
      <c r="O615" s="32">
        <f>M615*AA615</f>
        <v>0</v>
      </c>
      <c r="P615" s="1">
        <v>3</v>
      </c>
      <c r="AA615" s="1">
        <f>IF(P615=1,$O$3,IF(P615=2,$O$4,$O$5))</f>
        <v>0</v>
      </c>
    </row>
    <row r="616">
      <c r="A616" s="1" t="s">
        <v>165</v>
      </c>
      <c r="E616" s="27" t="s">
        <v>188</v>
      </c>
    </row>
    <row r="617">
      <c r="A617" s="1" t="s">
        <v>167</v>
      </c>
      <c r="E617" s="33" t="s">
        <v>489</v>
      </c>
    </row>
    <row r="618">
      <c r="A618" s="1" t="s">
        <v>168</v>
      </c>
      <c r="E618" s="27" t="s">
        <v>344</v>
      </c>
    </row>
    <row r="619">
      <c r="A619" s="1" t="s">
        <v>159</v>
      </c>
      <c r="B619" s="1">
        <v>154</v>
      </c>
      <c r="C619" s="26" t="s">
        <v>701</v>
      </c>
      <c r="D619" t="s">
        <v>157</v>
      </c>
      <c r="E619" s="27" t="s">
        <v>702</v>
      </c>
      <c r="F619" s="28" t="s">
        <v>196</v>
      </c>
      <c r="G619" s="29">
        <v>5</v>
      </c>
      <c r="H619" s="28">
        <v>0</v>
      </c>
      <c r="I619" s="30">
        <f>ROUND(G619*H619,P4)</f>
        <v>0</v>
      </c>
      <c r="L619" s="31">
        <v>0</v>
      </c>
      <c r="M619" s="24">
        <f>ROUND(G619*L619,P4)</f>
        <v>0</v>
      </c>
      <c r="N619" s="25" t="s">
        <v>187</v>
      </c>
      <c r="O619" s="32">
        <f>M619*AA619</f>
        <v>0</v>
      </c>
      <c r="P619" s="1">
        <v>3</v>
      </c>
      <c r="AA619" s="1">
        <f>IF(P619=1,$O$3,IF(P619=2,$O$4,$O$5))</f>
        <v>0</v>
      </c>
    </row>
    <row r="620">
      <c r="A620" s="1" t="s">
        <v>165</v>
      </c>
      <c r="E620" s="27" t="s">
        <v>188</v>
      </c>
    </row>
    <row r="621">
      <c r="A621" s="1" t="s">
        <v>167</v>
      </c>
      <c r="E621" s="33" t="s">
        <v>489</v>
      </c>
    </row>
    <row r="622">
      <c r="A622" s="1" t="s">
        <v>168</v>
      </c>
      <c r="E622" s="27" t="s">
        <v>344</v>
      </c>
    </row>
    <row r="623">
      <c r="A623" s="1" t="s">
        <v>159</v>
      </c>
      <c r="B623" s="1">
        <v>147</v>
      </c>
      <c r="C623" s="26" t="s">
        <v>703</v>
      </c>
      <c r="D623" t="s">
        <v>157</v>
      </c>
      <c r="E623" s="27" t="s">
        <v>704</v>
      </c>
      <c r="F623" s="28" t="s">
        <v>705</v>
      </c>
      <c r="G623" s="29">
        <v>2</v>
      </c>
      <c r="H623" s="28">
        <v>0</v>
      </c>
      <c r="I623" s="30">
        <f>ROUND(G623*H623,P4)</f>
        <v>0</v>
      </c>
      <c r="L623" s="31">
        <v>0</v>
      </c>
      <c r="M623" s="24">
        <f>ROUND(G623*L623,P4)</f>
        <v>0</v>
      </c>
      <c r="N623" s="25" t="s">
        <v>406</v>
      </c>
      <c r="O623" s="32">
        <f>M623*AA623</f>
        <v>0</v>
      </c>
      <c r="P623" s="1">
        <v>3</v>
      </c>
      <c r="AA623" s="1">
        <f>IF(P623=1,$O$3,IF(P623=2,$O$4,$O$5))</f>
        <v>0</v>
      </c>
    </row>
    <row r="624">
      <c r="A624" s="1" t="s">
        <v>165</v>
      </c>
      <c r="E624" s="27" t="s">
        <v>188</v>
      </c>
    </row>
    <row r="625">
      <c r="A625" s="1" t="s">
        <v>167</v>
      </c>
      <c r="E625" s="33" t="s">
        <v>548</v>
      </c>
    </row>
    <row r="626" ht="89.25">
      <c r="A626" s="1" t="s">
        <v>168</v>
      </c>
      <c r="E626" s="27" t="s">
        <v>706</v>
      </c>
    </row>
    <row r="627">
      <c r="A627" s="1" t="s">
        <v>159</v>
      </c>
      <c r="B627" s="1">
        <v>155</v>
      </c>
      <c r="C627" s="26" t="s">
        <v>707</v>
      </c>
      <c r="D627" t="s">
        <v>157</v>
      </c>
      <c r="E627" s="27" t="s">
        <v>708</v>
      </c>
      <c r="F627" s="28" t="s">
        <v>199</v>
      </c>
      <c r="G627" s="29">
        <v>5385</v>
      </c>
      <c r="H627" s="28">
        <v>0</v>
      </c>
      <c r="I627" s="30">
        <f>ROUND(G627*H627,P4)</f>
        <v>0</v>
      </c>
      <c r="L627" s="31">
        <v>0</v>
      </c>
      <c r="M627" s="24">
        <f>ROUND(G627*L627,P4)</f>
        <v>0</v>
      </c>
      <c r="N627" s="25" t="s">
        <v>406</v>
      </c>
      <c r="O627" s="32">
        <f>M627*AA627</f>
        <v>0</v>
      </c>
      <c r="P627" s="1">
        <v>3</v>
      </c>
      <c r="AA627" s="1">
        <f>IF(P627=1,$O$3,IF(P627=2,$O$4,$O$5))</f>
        <v>0</v>
      </c>
    </row>
    <row r="628">
      <c r="A628" s="1" t="s">
        <v>165</v>
      </c>
      <c r="E628" s="27" t="s">
        <v>188</v>
      </c>
    </row>
    <row r="629">
      <c r="A629" s="1" t="s">
        <v>167</v>
      </c>
      <c r="E629" s="33" t="s">
        <v>709</v>
      </c>
    </row>
    <row r="630" ht="102">
      <c r="A630" s="1" t="s">
        <v>168</v>
      </c>
      <c r="E630" s="27" t="s">
        <v>710</v>
      </c>
    </row>
    <row r="631">
      <c r="A631" s="1" t="s">
        <v>156</v>
      </c>
      <c r="C631" s="22" t="s">
        <v>711</v>
      </c>
      <c r="E631" s="23" t="s">
        <v>712</v>
      </c>
      <c r="L631" s="24">
        <f>SUMIFS(L632:L659,A632:A659,"P")</f>
        <v>0</v>
      </c>
      <c r="M631" s="24">
        <f>SUMIFS(M632:M659,A632:A659,"P")</f>
        <v>0</v>
      </c>
      <c r="N631" s="25"/>
    </row>
    <row r="632" ht="25.5">
      <c r="A632" s="1" t="s">
        <v>159</v>
      </c>
      <c r="B632" s="1">
        <v>156</v>
      </c>
      <c r="C632" s="26" t="s">
        <v>160</v>
      </c>
      <c r="D632" t="s">
        <v>161</v>
      </c>
      <c r="E632" s="27" t="s">
        <v>162</v>
      </c>
      <c r="F632" s="28" t="s">
        <v>163</v>
      </c>
      <c r="G632" s="29">
        <v>208.12</v>
      </c>
      <c r="H632" s="28">
        <v>0</v>
      </c>
      <c r="I632" s="30">
        <f>ROUND(G632*H632,P4)</f>
        <v>0</v>
      </c>
      <c r="L632" s="31">
        <v>0</v>
      </c>
      <c r="M632" s="24">
        <f>ROUND(G632*L632,P4)</f>
        <v>0</v>
      </c>
      <c r="N632" s="25" t="s">
        <v>164</v>
      </c>
      <c r="O632" s="32">
        <f>M632*AA632</f>
        <v>0</v>
      </c>
      <c r="P632" s="1">
        <v>3</v>
      </c>
      <c r="AA632" s="1">
        <f>IF(P632=1,$O$3,IF(P632=2,$O$4,$O$5))</f>
        <v>0</v>
      </c>
    </row>
    <row r="633">
      <c r="A633" s="1" t="s">
        <v>165</v>
      </c>
      <c r="E633" s="27" t="s">
        <v>166</v>
      </c>
    </row>
    <row r="634">
      <c r="A634" s="1" t="s">
        <v>167</v>
      </c>
      <c r="E634" s="33" t="s">
        <v>713</v>
      </c>
    </row>
    <row r="635" ht="153">
      <c r="A635" s="1" t="s">
        <v>168</v>
      </c>
      <c r="E635" s="27" t="s">
        <v>169</v>
      </c>
    </row>
    <row r="636" ht="25.5">
      <c r="A636" s="1" t="s">
        <v>159</v>
      </c>
      <c r="B636" s="1">
        <v>157</v>
      </c>
      <c r="C636" s="26" t="s">
        <v>714</v>
      </c>
      <c r="D636" t="s">
        <v>715</v>
      </c>
      <c r="E636" s="27" t="s">
        <v>716</v>
      </c>
      <c r="F636" s="28" t="s">
        <v>163</v>
      </c>
      <c r="G636" s="29">
        <v>0.10000000000000001</v>
      </c>
      <c r="H636" s="28">
        <v>0</v>
      </c>
      <c r="I636" s="30">
        <f>ROUND(G636*H636,P4)</f>
        <v>0</v>
      </c>
      <c r="L636" s="31">
        <v>0</v>
      </c>
      <c r="M636" s="24">
        <f>ROUND(G636*L636,P4)</f>
        <v>0</v>
      </c>
      <c r="N636" s="25" t="s">
        <v>164</v>
      </c>
      <c r="O636" s="32">
        <f>M636*AA636</f>
        <v>0</v>
      </c>
      <c r="P636" s="1">
        <v>3</v>
      </c>
      <c r="AA636" s="1">
        <f>IF(P636=1,$O$3,IF(P636=2,$O$4,$O$5))</f>
        <v>0</v>
      </c>
    </row>
    <row r="637">
      <c r="A637" s="1" t="s">
        <v>165</v>
      </c>
      <c r="E637" s="27" t="s">
        <v>166</v>
      </c>
    </row>
    <row r="638">
      <c r="A638" s="1" t="s">
        <v>167</v>
      </c>
      <c r="E638" s="33" t="s">
        <v>717</v>
      </c>
    </row>
    <row r="639" ht="153">
      <c r="A639" s="1" t="s">
        <v>168</v>
      </c>
      <c r="E639" s="27" t="s">
        <v>169</v>
      </c>
    </row>
    <row r="640" ht="25.5">
      <c r="A640" s="1" t="s">
        <v>159</v>
      </c>
      <c r="B640" s="1">
        <v>158</v>
      </c>
      <c r="C640" s="26" t="s">
        <v>718</v>
      </c>
      <c r="D640" t="s">
        <v>719</v>
      </c>
      <c r="E640" s="27" t="s">
        <v>720</v>
      </c>
      <c r="F640" s="28" t="s">
        <v>163</v>
      </c>
      <c r="G640" s="29">
        <v>0.10000000000000001</v>
      </c>
      <c r="H640" s="28">
        <v>0</v>
      </c>
      <c r="I640" s="30">
        <f>ROUND(G640*H640,P4)</f>
        <v>0</v>
      </c>
      <c r="L640" s="31">
        <v>0</v>
      </c>
      <c r="M640" s="24">
        <f>ROUND(G640*L640,P4)</f>
        <v>0</v>
      </c>
      <c r="N640" s="25" t="s">
        <v>164</v>
      </c>
      <c r="O640" s="32">
        <f>M640*AA640</f>
        <v>0</v>
      </c>
      <c r="P640" s="1">
        <v>3</v>
      </c>
      <c r="AA640" s="1">
        <f>IF(P640=1,$O$3,IF(P640=2,$O$4,$O$5))</f>
        <v>0</v>
      </c>
    </row>
    <row r="641">
      <c r="A641" s="1" t="s">
        <v>165</v>
      </c>
      <c r="E641" s="27" t="s">
        <v>166</v>
      </c>
    </row>
    <row r="642">
      <c r="A642" s="1" t="s">
        <v>167</v>
      </c>
      <c r="E642" s="33" t="s">
        <v>717</v>
      </c>
    </row>
    <row r="643" ht="153">
      <c r="A643" s="1" t="s">
        <v>168</v>
      </c>
      <c r="E643" s="27" t="s">
        <v>169</v>
      </c>
    </row>
    <row r="644" ht="25.5">
      <c r="A644" s="1" t="s">
        <v>159</v>
      </c>
      <c r="B644" s="1">
        <v>160</v>
      </c>
      <c r="C644" s="26" t="s">
        <v>721</v>
      </c>
      <c r="D644" t="s">
        <v>722</v>
      </c>
      <c r="E644" s="27" t="s">
        <v>723</v>
      </c>
      <c r="F644" s="28" t="s">
        <v>163</v>
      </c>
      <c r="G644" s="29">
        <v>30</v>
      </c>
      <c r="H644" s="28">
        <v>0</v>
      </c>
      <c r="I644" s="30">
        <f>ROUND(G644*H644,P4)</f>
        <v>0</v>
      </c>
      <c r="L644" s="31">
        <v>0</v>
      </c>
      <c r="M644" s="24">
        <f>ROUND(G644*L644,P4)</f>
        <v>0</v>
      </c>
      <c r="N644" s="25" t="s">
        <v>164</v>
      </c>
      <c r="O644" s="32">
        <f>M644*AA644</f>
        <v>0</v>
      </c>
      <c r="P644" s="1">
        <v>3</v>
      </c>
      <c r="AA644" s="1">
        <f>IF(P644=1,$O$3,IF(P644=2,$O$4,$O$5))</f>
        <v>0</v>
      </c>
    </row>
    <row r="645">
      <c r="A645" s="1" t="s">
        <v>165</v>
      </c>
      <c r="E645" s="27" t="s">
        <v>166</v>
      </c>
    </row>
    <row r="646">
      <c r="A646" s="1" t="s">
        <v>167</v>
      </c>
      <c r="E646" s="33" t="s">
        <v>350</v>
      </c>
    </row>
    <row r="647" ht="153">
      <c r="A647" s="1" t="s">
        <v>168</v>
      </c>
      <c r="E647" s="27" t="s">
        <v>169</v>
      </c>
    </row>
    <row r="648" ht="25.5">
      <c r="A648" s="1" t="s">
        <v>159</v>
      </c>
      <c r="B648" s="1">
        <v>162</v>
      </c>
      <c r="C648" s="26" t="s">
        <v>170</v>
      </c>
      <c r="D648" t="s">
        <v>171</v>
      </c>
      <c r="E648" s="27" t="s">
        <v>172</v>
      </c>
      <c r="F648" s="28" t="s">
        <v>163</v>
      </c>
      <c r="G648" s="29">
        <v>1</v>
      </c>
      <c r="H648" s="28">
        <v>0</v>
      </c>
      <c r="I648" s="30">
        <f>ROUND(G648*H648,P4)</f>
        <v>0</v>
      </c>
      <c r="L648" s="31">
        <v>0</v>
      </c>
      <c r="M648" s="24">
        <f>ROUND(G648*L648,P4)</f>
        <v>0</v>
      </c>
      <c r="N648" s="25" t="s">
        <v>164</v>
      </c>
      <c r="O648" s="32">
        <f>M648*AA648</f>
        <v>0</v>
      </c>
      <c r="P648" s="1">
        <v>3</v>
      </c>
      <c r="AA648" s="1">
        <f>IF(P648=1,$O$3,IF(P648=2,$O$4,$O$5))</f>
        <v>0</v>
      </c>
    </row>
    <row r="649">
      <c r="A649" s="1" t="s">
        <v>165</v>
      </c>
      <c r="E649" s="27" t="s">
        <v>166</v>
      </c>
    </row>
    <row r="650">
      <c r="A650" s="1" t="s">
        <v>167</v>
      </c>
      <c r="E650" s="33" t="s">
        <v>537</v>
      </c>
    </row>
    <row r="651" ht="153">
      <c r="A651" s="1" t="s">
        <v>168</v>
      </c>
      <c r="E651" s="27" t="s">
        <v>169</v>
      </c>
    </row>
    <row r="652" ht="25.5">
      <c r="A652" s="1" t="s">
        <v>159</v>
      </c>
      <c r="B652" s="1">
        <v>159</v>
      </c>
      <c r="C652" s="26" t="s">
        <v>724</v>
      </c>
      <c r="D652" t="s">
        <v>725</v>
      </c>
      <c r="E652" s="27" t="s">
        <v>726</v>
      </c>
      <c r="F652" s="28" t="s">
        <v>163</v>
      </c>
      <c r="G652" s="29">
        <v>2.6000000000000001</v>
      </c>
      <c r="H652" s="28">
        <v>0</v>
      </c>
      <c r="I652" s="30">
        <f>ROUND(G652*H652,P4)</f>
        <v>0</v>
      </c>
      <c r="L652" s="31">
        <v>0</v>
      </c>
      <c r="M652" s="24">
        <f>ROUND(G652*L652,P4)</f>
        <v>0</v>
      </c>
      <c r="N652" s="25" t="s">
        <v>164</v>
      </c>
      <c r="O652" s="32">
        <f>M652*AA652</f>
        <v>0</v>
      </c>
      <c r="P652" s="1">
        <v>3</v>
      </c>
      <c r="AA652" s="1">
        <f>IF(P652=1,$O$3,IF(P652=2,$O$4,$O$5))</f>
        <v>0</v>
      </c>
    </row>
    <row r="653">
      <c r="A653" s="1" t="s">
        <v>165</v>
      </c>
      <c r="E653" s="27" t="s">
        <v>166</v>
      </c>
    </row>
    <row r="654">
      <c r="A654" s="1" t="s">
        <v>167</v>
      </c>
      <c r="E654" s="33" t="s">
        <v>727</v>
      </c>
    </row>
    <row r="655" ht="153">
      <c r="A655" s="1" t="s">
        <v>168</v>
      </c>
      <c r="E655" s="27" t="s">
        <v>169</v>
      </c>
    </row>
    <row r="656" ht="25.5">
      <c r="A656" s="1" t="s">
        <v>159</v>
      </c>
      <c r="B656" s="1">
        <v>161</v>
      </c>
      <c r="C656" s="26" t="s">
        <v>728</v>
      </c>
      <c r="D656" t="s">
        <v>729</v>
      </c>
      <c r="E656" s="27" t="s">
        <v>730</v>
      </c>
      <c r="F656" s="28" t="s">
        <v>163</v>
      </c>
      <c r="G656" s="29">
        <v>5</v>
      </c>
      <c r="H656" s="28">
        <v>0</v>
      </c>
      <c r="I656" s="30">
        <f>ROUND(G656*H656,P4)</f>
        <v>0</v>
      </c>
      <c r="L656" s="31">
        <v>0</v>
      </c>
      <c r="M656" s="24">
        <f>ROUND(G656*L656,P4)</f>
        <v>0</v>
      </c>
      <c r="N656" s="25" t="s">
        <v>164</v>
      </c>
      <c r="O656" s="32">
        <f>M656*AA656</f>
        <v>0</v>
      </c>
      <c r="P656" s="1">
        <v>3</v>
      </c>
      <c r="AA656" s="1">
        <f>IF(P656=1,$O$3,IF(P656=2,$O$4,$O$5))</f>
        <v>0</v>
      </c>
    </row>
    <row r="657">
      <c r="A657" s="1" t="s">
        <v>165</v>
      </c>
      <c r="E657" s="27" t="s">
        <v>166</v>
      </c>
    </row>
    <row r="658">
      <c r="A658" s="1" t="s">
        <v>167</v>
      </c>
      <c r="E658" s="33" t="s">
        <v>489</v>
      </c>
    </row>
    <row r="659" ht="153">
      <c r="A659" s="1" t="s">
        <v>168</v>
      </c>
      <c r="E659" s="27" t="s">
        <v>169</v>
      </c>
    </row>
  </sheetData>
  <sheetProtection sheet="1" objects="1" scenarios="1" spinCount="100000" saltValue="rHRlrsmxLNmCJpB/oXsFS4/hzCUnN3jexSHnJj9wa9EDLV4/CayCrzYqC7wgq3vB4zZG8OZluGt/Tcs2F8ljGQ==" hashValue="Q6HZIi1EUVtM7Lnv62+2mCfSevfcopqUqrrHfADEm/11/2vTkkDF9ZM0OLt//VAYjGDcrRTTXeqRzhXh+EIV9Q=="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20</v>
      </c>
      <c r="M3" s="20">
        <f>Rekapitulace!C14</f>
        <v>0</v>
      </c>
      <c r="N3" s="6" t="s">
        <v>3</v>
      </c>
      <c r="O3">
        <v>0</v>
      </c>
      <c r="P3">
        <v>2</v>
      </c>
    </row>
    <row r="4" ht="34.01575" customHeight="1">
      <c r="A4" s="16" t="s">
        <v>137</v>
      </c>
      <c r="B4" s="17" t="s">
        <v>138</v>
      </c>
      <c r="C4" s="18" t="s">
        <v>20</v>
      </c>
      <c r="D4" s="1"/>
      <c r="E4" s="17" t="s">
        <v>21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COUNTIFS(L8:L388,"=0",A8:A388,"P")+COUNTIFS(L8:L388,"",A8:A388,"P")+SUM(Q8:Q388)</f>
        <v>0</v>
      </c>
    </row>
    <row r="8">
      <c r="A8" s="1" t="s">
        <v>154</v>
      </c>
      <c r="C8" s="22" t="s">
        <v>731</v>
      </c>
      <c r="E8" s="23" t="s">
        <v>25</v>
      </c>
      <c r="L8" s="24">
        <f>L9+L110+L363</f>
        <v>0</v>
      </c>
      <c r="M8" s="24">
        <f>M9+M110+M363</f>
        <v>0</v>
      </c>
      <c r="N8" s="25"/>
    </row>
    <row r="9">
      <c r="A9" s="1" t="s">
        <v>156</v>
      </c>
      <c r="C9" s="22" t="s">
        <v>182</v>
      </c>
      <c r="E9" s="23" t="s">
        <v>183</v>
      </c>
      <c r="L9" s="24">
        <f>SUMIFS(L10:L109,A10:A109,"P")</f>
        <v>0</v>
      </c>
      <c r="M9" s="24">
        <f>SUMIFS(M10:M109,A10:A109,"P")</f>
        <v>0</v>
      </c>
      <c r="N9" s="25"/>
    </row>
    <row r="10">
      <c r="A10" s="1" t="s">
        <v>159</v>
      </c>
      <c r="B10" s="1">
        <v>5</v>
      </c>
      <c r="C10" s="26" t="s">
        <v>340</v>
      </c>
      <c r="D10" t="s">
        <v>157</v>
      </c>
      <c r="E10" s="27" t="s">
        <v>341</v>
      </c>
      <c r="F10" s="28" t="s">
        <v>342</v>
      </c>
      <c r="G10" s="29">
        <v>20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388</v>
      </c>
    </row>
    <row r="13">
      <c r="A13" s="1" t="s">
        <v>168</v>
      </c>
      <c r="E13" s="27" t="s">
        <v>344</v>
      </c>
    </row>
    <row r="14">
      <c r="A14" s="1" t="s">
        <v>159</v>
      </c>
      <c r="B14" s="1">
        <v>2</v>
      </c>
      <c r="C14" s="26" t="s">
        <v>348</v>
      </c>
      <c r="D14" t="s">
        <v>157</v>
      </c>
      <c r="E14" s="27" t="s">
        <v>349</v>
      </c>
      <c r="F14" s="28" t="s">
        <v>186</v>
      </c>
      <c r="G14" s="29">
        <v>5</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489</v>
      </c>
    </row>
    <row r="17">
      <c r="A17" s="1" t="s">
        <v>168</v>
      </c>
      <c r="E17" s="27" t="s">
        <v>344</v>
      </c>
    </row>
    <row r="18">
      <c r="A18" s="1" t="s">
        <v>159</v>
      </c>
      <c r="B18" s="1">
        <v>3</v>
      </c>
      <c r="C18" s="26" t="s">
        <v>184</v>
      </c>
      <c r="D18" t="s">
        <v>157</v>
      </c>
      <c r="E18" s="27" t="s">
        <v>185</v>
      </c>
      <c r="F18" s="28" t="s">
        <v>186</v>
      </c>
      <c r="G18" s="29">
        <v>99.224999999999994</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732</v>
      </c>
    </row>
    <row r="21">
      <c r="A21" s="1" t="s">
        <v>168</v>
      </c>
      <c r="E21" s="27" t="s">
        <v>344</v>
      </c>
    </row>
    <row r="22">
      <c r="A22" s="1" t="s">
        <v>159</v>
      </c>
      <c r="B22" s="1">
        <v>4</v>
      </c>
      <c r="C22" s="26" t="s">
        <v>190</v>
      </c>
      <c r="D22" t="s">
        <v>157</v>
      </c>
      <c r="E22" s="27" t="s">
        <v>191</v>
      </c>
      <c r="F22" s="28" t="s">
        <v>186</v>
      </c>
      <c r="G22" s="29">
        <v>103.925</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733</v>
      </c>
    </row>
    <row r="25">
      <c r="A25" s="1" t="s">
        <v>168</v>
      </c>
      <c r="E25" s="27" t="s">
        <v>344</v>
      </c>
    </row>
    <row r="26">
      <c r="A26" s="1" t="s">
        <v>159</v>
      </c>
      <c r="B26" s="1">
        <v>6</v>
      </c>
      <c r="C26" s="26" t="s">
        <v>356</v>
      </c>
      <c r="D26" t="s">
        <v>157</v>
      </c>
      <c r="E26" s="27" t="s">
        <v>357</v>
      </c>
      <c r="F26" s="28" t="s">
        <v>186</v>
      </c>
      <c r="G26" s="29">
        <v>1</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537</v>
      </c>
    </row>
    <row r="29">
      <c r="A29" s="1" t="s">
        <v>168</v>
      </c>
      <c r="E29" s="27" t="s">
        <v>344</v>
      </c>
    </row>
    <row r="30" ht="25.5">
      <c r="A30" s="1" t="s">
        <v>159</v>
      </c>
      <c r="B30" s="1">
        <v>19</v>
      </c>
      <c r="C30" s="26" t="s">
        <v>358</v>
      </c>
      <c r="D30" t="s">
        <v>157</v>
      </c>
      <c r="E30" s="27" t="s">
        <v>359</v>
      </c>
      <c r="F30" s="28" t="s">
        <v>196</v>
      </c>
      <c r="G30" s="29">
        <v>15</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734</v>
      </c>
    </row>
    <row r="33">
      <c r="A33" s="1" t="s">
        <v>168</v>
      </c>
      <c r="E33" s="27" t="s">
        <v>344</v>
      </c>
    </row>
    <row r="34">
      <c r="A34" s="1" t="s">
        <v>159</v>
      </c>
      <c r="B34" s="1">
        <v>21</v>
      </c>
      <c r="C34" s="26" t="s">
        <v>194</v>
      </c>
      <c r="D34" t="s">
        <v>157</v>
      </c>
      <c r="E34" s="27" t="s">
        <v>195</v>
      </c>
      <c r="F34" s="28" t="s">
        <v>196</v>
      </c>
      <c r="G34" s="29">
        <v>20</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388</v>
      </c>
    </row>
    <row r="37">
      <c r="A37" s="1" t="s">
        <v>168</v>
      </c>
      <c r="E37" s="27" t="s">
        <v>344</v>
      </c>
    </row>
    <row r="38">
      <c r="A38" s="1" t="s">
        <v>159</v>
      </c>
      <c r="B38" s="1">
        <v>7</v>
      </c>
      <c r="C38" s="26" t="s">
        <v>197</v>
      </c>
      <c r="D38" t="s">
        <v>157</v>
      </c>
      <c r="E38" s="27" t="s">
        <v>198</v>
      </c>
      <c r="F38" s="28" t="s">
        <v>199</v>
      </c>
      <c r="G38" s="29">
        <v>30</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350</v>
      </c>
    </row>
    <row r="41">
      <c r="A41" s="1" t="s">
        <v>168</v>
      </c>
      <c r="E41" s="27" t="s">
        <v>344</v>
      </c>
    </row>
    <row r="42">
      <c r="A42" s="1" t="s">
        <v>159</v>
      </c>
      <c r="B42" s="1">
        <v>9</v>
      </c>
      <c r="C42" s="26" t="s">
        <v>202</v>
      </c>
      <c r="D42" t="s">
        <v>157</v>
      </c>
      <c r="E42" s="27" t="s">
        <v>203</v>
      </c>
      <c r="F42" s="28" t="s">
        <v>199</v>
      </c>
      <c r="G42" s="29">
        <v>20</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388</v>
      </c>
    </row>
    <row r="45">
      <c r="A45" s="1" t="s">
        <v>168</v>
      </c>
      <c r="E45" s="27" t="s">
        <v>344</v>
      </c>
    </row>
    <row r="46">
      <c r="A46" s="1" t="s">
        <v>159</v>
      </c>
      <c r="B46" s="1">
        <v>11</v>
      </c>
      <c r="C46" s="26" t="s">
        <v>315</v>
      </c>
      <c r="D46" t="s">
        <v>157</v>
      </c>
      <c r="E46" s="27" t="s">
        <v>316</v>
      </c>
      <c r="F46" s="28" t="s">
        <v>199</v>
      </c>
      <c r="G46" s="29">
        <v>30</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350</v>
      </c>
    </row>
    <row r="49">
      <c r="A49" s="1" t="s">
        <v>168</v>
      </c>
      <c r="E49" s="27" t="s">
        <v>344</v>
      </c>
    </row>
    <row r="50" ht="25.5">
      <c r="A50" s="1" t="s">
        <v>159</v>
      </c>
      <c r="B50" s="1">
        <v>13</v>
      </c>
      <c r="C50" s="26" t="s">
        <v>372</v>
      </c>
      <c r="D50" t="s">
        <v>157</v>
      </c>
      <c r="E50" s="27" t="s">
        <v>373</v>
      </c>
      <c r="F50" s="28" t="s">
        <v>196</v>
      </c>
      <c r="G50" s="29">
        <v>1</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537</v>
      </c>
    </row>
    <row r="53">
      <c r="A53" s="1" t="s">
        <v>168</v>
      </c>
      <c r="E53" s="27" t="s">
        <v>344</v>
      </c>
    </row>
    <row r="54">
      <c r="A54" s="1" t="s">
        <v>159</v>
      </c>
      <c r="B54" s="1">
        <v>14</v>
      </c>
      <c r="C54" s="26" t="s">
        <v>374</v>
      </c>
      <c r="D54" t="s">
        <v>157</v>
      </c>
      <c r="E54" s="27" t="s">
        <v>375</v>
      </c>
      <c r="F54" s="28" t="s">
        <v>196</v>
      </c>
      <c r="G54" s="29">
        <v>1</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537</v>
      </c>
    </row>
    <row r="57">
      <c r="A57" s="1" t="s">
        <v>168</v>
      </c>
      <c r="E57" s="27" t="s">
        <v>344</v>
      </c>
    </row>
    <row r="58" ht="25.5">
      <c r="A58" s="1" t="s">
        <v>159</v>
      </c>
      <c r="B58" s="1">
        <v>10</v>
      </c>
      <c r="C58" s="26" t="s">
        <v>376</v>
      </c>
      <c r="D58" t="s">
        <v>157</v>
      </c>
      <c r="E58" s="27" t="s">
        <v>377</v>
      </c>
      <c r="F58" s="28" t="s">
        <v>199</v>
      </c>
      <c r="G58" s="29">
        <v>5</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489</v>
      </c>
    </row>
    <row r="61">
      <c r="A61" s="1" t="s">
        <v>168</v>
      </c>
      <c r="E61" s="27" t="s">
        <v>344</v>
      </c>
    </row>
    <row r="62" ht="25.5">
      <c r="A62" s="1" t="s">
        <v>159</v>
      </c>
      <c r="B62" s="1">
        <v>8</v>
      </c>
      <c r="C62" s="26" t="s">
        <v>378</v>
      </c>
      <c r="D62" t="s">
        <v>157</v>
      </c>
      <c r="E62" s="27" t="s">
        <v>379</v>
      </c>
      <c r="F62" s="28" t="s">
        <v>199</v>
      </c>
      <c r="G62" s="29">
        <v>30</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350</v>
      </c>
    </row>
    <row r="65">
      <c r="A65" s="1" t="s">
        <v>168</v>
      </c>
      <c r="E65" s="27" t="s">
        <v>344</v>
      </c>
    </row>
    <row r="66" ht="25.5">
      <c r="A66" s="1" t="s">
        <v>159</v>
      </c>
      <c r="B66" s="1">
        <v>15</v>
      </c>
      <c r="C66" s="26" t="s">
        <v>386</v>
      </c>
      <c r="D66" t="s">
        <v>157</v>
      </c>
      <c r="E66" s="27" t="s">
        <v>387</v>
      </c>
      <c r="F66" s="28" t="s">
        <v>196</v>
      </c>
      <c r="G66" s="29">
        <v>2</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c r="E68" s="33" t="s">
        <v>548</v>
      </c>
    </row>
    <row r="69">
      <c r="A69" s="1" t="s">
        <v>168</v>
      </c>
      <c r="E69" s="27" t="s">
        <v>344</v>
      </c>
    </row>
    <row r="70" ht="25.5">
      <c r="A70" s="1" t="s">
        <v>159</v>
      </c>
      <c r="B70" s="1">
        <v>16</v>
      </c>
      <c r="C70" s="26" t="s">
        <v>389</v>
      </c>
      <c r="D70" t="s">
        <v>157</v>
      </c>
      <c r="E70" s="27" t="s">
        <v>390</v>
      </c>
      <c r="F70" s="28" t="s">
        <v>196</v>
      </c>
      <c r="G70" s="29">
        <v>1</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c r="E72" s="33" t="s">
        <v>537</v>
      </c>
    </row>
    <row r="73">
      <c r="A73" s="1" t="s">
        <v>168</v>
      </c>
      <c r="E73" s="27" t="s">
        <v>344</v>
      </c>
    </row>
    <row r="74">
      <c r="A74" s="1" t="s">
        <v>159</v>
      </c>
      <c r="B74" s="1">
        <v>17</v>
      </c>
      <c r="C74" s="26" t="s">
        <v>391</v>
      </c>
      <c r="D74" t="s">
        <v>157</v>
      </c>
      <c r="E74" s="27" t="s">
        <v>392</v>
      </c>
      <c r="F74" s="28" t="s">
        <v>196</v>
      </c>
      <c r="G74" s="29">
        <v>1</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c r="E76" s="33" t="s">
        <v>537</v>
      </c>
    </row>
    <row r="77">
      <c r="A77" s="1" t="s">
        <v>168</v>
      </c>
      <c r="E77" s="27" t="s">
        <v>344</v>
      </c>
    </row>
    <row r="78">
      <c r="A78" s="1" t="s">
        <v>159</v>
      </c>
      <c r="B78" s="1">
        <v>18</v>
      </c>
      <c r="C78" s="26" t="s">
        <v>393</v>
      </c>
      <c r="D78" t="s">
        <v>157</v>
      </c>
      <c r="E78" s="27" t="s">
        <v>394</v>
      </c>
      <c r="F78" s="28" t="s">
        <v>196</v>
      </c>
      <c r="G78" s="29">
        <v>4</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c r="E80" s="33" t="s">
        <v>367</v>
      </c>
    </row>
    <row r="81">
      <c r="A81" s="1" t="s">
        <v>168</v>
      </c>
      <c r="E81" s="27" t="s">
        <v>344</v>
      </c>
    </row>
    <row r="82" ht="25.5">
      <c r="A82" s="1" t="s">
        <v>159</v>
      </c>
      <c r="B82" s="1">
        <v>20</v>
      </c>
      <c r="C82" s="26" t="s">
        <v>210</v>
      </c>
      <c r="D82" t="s">
        <v>157</v>
      </c>
      <c r="E82" s="27" t="s">
        <v>211</v>
      </c>
      <c r="F82" s="28" t="s">
        <v>196</v>
      </c>
      <c r="G82" s="29">
        <v>10</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c r="E84" s="33" t="s">
        <v>347</v>
      </c>
    </row>
    <row r="85">
      <c r="A85" s="1" t="s">
        <v>168</v>
      </c>
      <c r="E85" s="27" t="s">
        <v>344</v>
      </c>
    </row>
    <row r="86">
      <c r="A86" s="1" t="s">
        <v>159</v>
      </c>
      <c r="B86" s="1">
        <v>22</v>
      </c>
      <c r="C86" s="26" t="s">
        <v>397</v>
      </c>
      <c r="D86" t="s">
        <v>157</v>
      </c>
      <c r="E86" s="27" t="s">
        <v>398</v>
      </c>
      <c r="F86" s="28" t="s">
        <v>199</v>
      </c>
      <c r="G86" s="29">
        <v>130</v>
      </c>
      <c r="H86" s="28">
        <v>0</v>
      </c>
      <c r="I86" s="30">
        <f>ROUND(G86*H86,P4)</f>
        <v>0</v>
      </c>
      <c r="L86" s="31">
        <v>0</v>
      </c>
      <c r="M86" s="24">
        <f>ROUND(G86*L86,P4)</f>
        <v>0</v>
      </c>
      <c r="N86" s="25" t="s">
        <v>187</v>
      </c>
      <c r="O86" s="32">
        <f>M86*AA86</f>
        <v>0</v>
      </c>
      <c r="P86" s="1">
        <v>3</v>
      </c>
      <c r="AA86" s="1">
        <f>IF(P86=1,$O$3,IF(P86=2,$O$4,$O$5))</f>
        <v>0</v>
      </c>
    </row>
    <row r="87">
      <c r="A87" s="1" t="s">
        <v>165</v>
      </c>
      <c r="E87" s="27" t="s">
        <v>188</v>
      </c>
    </row>
    <row r="88">
      <c r="A88" s="1" t="s">
        <v>167</v>
      </c>
      <c r="E88" s="33" t="s">
        <v>370</v>
      </c>
    </row>
    <row r="89">
      <c r="A89" s="1" t="s">
        <v>168</v>
      </c>
      <c r="E89" s="27" t="s">
        <v>344</v>
      </c>
    </row>
    <row r="90">
      <c r="A90" s="1" t="s">
        <v>159</v>
      </c>
      <c r="B90" s="1">
        <v>23</v>
      </c>
      <c r="C90" s="26" t="s">
        <v>399</v>
      </c>
      <c r="D90" t="s">
        <v>157</v>
      </c>
      <c r="E90" s="27" t="s">
        <v>400</v>
      </c>
      <c r="F90" s="28" t="s">
        <v>199</v>
      </c>
      <c r="G90" s="29">
        <v>50</v>
      </c>
      <c r="H90" s="28">
        <v>0</v>
      </c>
      <c r="I90" s="30">
        <f>ROUND(G90*H90,P4)</f>
        <v>0</v>
      </c>
      <c r="L90" s="31">
        <v>0</v>
      </c>
      <c r="M90" s="24">
        <f>ROUND(G90*L90,P4)</f>
        <v>0</v>
      </c>
      <c r="N90" s="25" t="s">
        <v>187</v>
      </c>
      <c r="O90" s="32">
        <f>M90*AA90</f>
        <v>0</v>
      </c>
      <c r="P90" s="1">
        <v>3</v>
      </c>
      <c r="AA90" s="1">
        <f>IF(P90=1,$O$3,IF(P90=2,$O$4,$O$5))</f>
        <v>0</v>
      </c>
    </row>
    <row r="91">
      <c r="A91" s="1" t="s">
        <v>165</v>
      </c>
      <c r="E91" s="27" t="s">
        <v>188</v>
      </c>
    </row>
    <row r="92">
      <c r="A92" s="1" t="s">
        <v>167</v>
      </c>
      <c r="E92" s="33" t="s">
        <v>396</v>
      </c>
    </row>
    <row r="93">
      <c r="A93" s="1" t="s">
        <v>168</v>
      </c>
      <c r="E93" s="27" t="s">
        <v>344</v>
      </c>
    </row>
    <row r="94" ht="25.5">
      <c r="A94" s="1" t="s">
        <v>159</v>
      </c>
      <c r="B94" s="1">
        <v>24</v>
      </c>
      <c r="C94" s="26" t="s">
        <v>404</v>
      </c>
      <c r="D94" t="s">
        <v>157</v>
      </c>
      <c r="E94" s="27" t="s">
        <v>405</v>
      </c>
      <c r="F94" s="28" t="s">
        <v>325</v>
      </c>
      <c r="G94" s="29">
        <v>0.69499999999999995</v>
      </c>
      <c r="H94" s="28">
        <v>0</v>
      </c>
      <c r="I94" s="30">
        <f>ROUND(G94*H94,P4)</f>
        <v>0</v>
      </c>
      <c r="L94" s="31">
        <v>0</v>
      </c>
      <c r="M94" s="24">
        <f>ROUND(G94*L94,P4)</f>
        <v>0</v>
      </c>
      <c r="N94" s="25" t="s">
        <v>406</v>
      </c>
      <c r="O94" s="32">
        <f>M94*AA94</f>
        <v>0</v>
      </c>
      <c r="P94" s="1">
        <v>3</v>
      </c>
      <c r="AA94" s="1">
        <f>IF(P94=1,$O$3,IF(P94=2,$O$4,$O$5))</f>
        <v>0</v>
      </c>
    </row>
    <row r="95">
      <c r="A95" s="1" t="s">
        <v>165</v>
      </c>
      <c r="E95" s="27" t="s">
        <v>188</v>
      </c>
    </row>
    <row r="96">
      <c r="A96" s="1" t="s">
        <v>167</v>
      </c>
      <c r="E96" s="33" t="s">
        <v>735</v>
      </c>
    </row>
    <row r="97" ht="89.25">
      <c r="A97" s="1" t="s">
        <v>168</v>
      </c>
      <c r="E97" s="27" t="s">
        <v>408</v>
      </c>
    </row>
    <row r="98" ht="25.5">
      <c r="A98" s="1" t="s">
        <v>159</v>
      </c>
      <c r="B98" s="1">
        <v>12</v>
      </c>
      <c r="C98" s="26" t="s">
        <v>412</v>
      </c>
      <c r="D98" t="s">
        <v>157</v>
      </c>
      <c r="E98" s="27" t="s">
        <v>413</v>
      </c>
      <c r="F98" s="28" t="s">
        <v>196</v>
      </c>
      <c r="G98" s="29">
        <v>2</v>
      </c>
      <c r="H98" s="28">
        <v>0</v>
      </c>
      <c r="I98" s="30">
        <f>ROUND(G98*H98,P4)</f>
        <v>0</v>
      </c>
      <c r="L98" s="31">
        <v>0</v>
      </c>
      <c r="M98" s="24">
        <f>ROUND(G98*L98,P4)</f>
        <v>0</v>
      </c>
      <c r="N98" s="25" t="s">
        <v>406</v>
      </c>
      <c r="O98" s="32">
        <f>M98*AA98</f>
        <v>0</v>
      </c>
      <c r="P98" s="1">
        <v>3</v>
      </c>
      <c r="AA98" s="1">
        <f>IF(P98=1,$O$3,IF(P98=2,$O$4,$O$5))</f>
        <v>0</v>
      </c>
    </row>
    <row r="99">
      <c r="A99" s="1" t="s">
        <v>165</v>
      </c>
      <c r="E99" s="27" t="s">
        <v>188</v>
      </c>
    </row>
    <row r="100">
      <c r="A100" s="1" t="s">
        <v>167</v>
      </c>
      <c r="E100" s="33" t="s">
        <v>548</v>
      </c>
    </row>
    <row r="101" ht="76.5">
      <c r="A101" s="1" t="s">
        <v>168</v>
      </c>
      <c r="E101" s="27" t="s">
        <v>414</v>
      </c>
    </row>
    <row r="102">
      <c r="A102" s="1" t="s">
        <v>159</v>
      </c>
      <c r="B102" s="1">
        <v>1</v>
      </c>
      <c r="C102" s="26" t="s">
        <v>415</v>
      </c>
      <c r="D102" t="s">
        <v>157</v>
      </c>
      <c r="E102" s="27" t="s">
        <v>416</v>
      </c>
      <c r="F102" s="28" t="s">
        <v>325</v>
      </c>
      <c r="G102" s="29">
        <v>0.69499999999999995</v>
      </c>
      <c r="H102" s="28">
        <v>0</v>
      </c>
      <c r="I102" s="30">
        <f>ROUND(G102*H102,P4)</f>
        <v>0</v>
      </c>
      <c r="L102" s="31">
        <v>0</v>
      </c>
      <c r="M102" s="24">
        <f>ROUND(G102*L102,P4)</f>
        <v>0</v>
      </c>
      <c r="N102" s="25" t="s">
        <v>406</v>
      </c>
      <c r="O102" s="32">
        <f>M102*AA102</f>
        <v>0</v>
      </c>
      <c r="P102" s="1">
        <v>3</v>
      </c>
      <c r="AA102" s="1">
        <f>IF(P102=1,$O$3,IF(P102=2,$O$4,$O$5))</f>
        <v>0</v>
      </c>
    </row>
    <row r="103">
      <c r="A103" s="1" t="s">
        <v>165</v>
      </c>
      <c r="E103" s="27" t="s">
        <v>188</v>
      </c>
    </row>
    <row r="104">
      <c r="A104" s="1" t="s">
        <v>167</v>
      </c>
      <c r="E104" s="33" t="s">
        <v>735</v>
      </c>
    </row>
    <row r="105" ht="76.5">
      <c r="A105" s="1" t="s">
        <v>168</v>
      </c>
      <c r="E105" s="27" t="s">
        <v>417</v>
      </c>
    </row>
    <row r="106">
      <c r="A106" s="1" t="s">
        <v>159</v>
      </c>
      <c r="B106" s="1">
        <v>25</v>
      </c>
      <c r="C106" s="26" t="s">
        <v>418</v>
      </c>
      <c r="D106" t="s">
        <v>157</v>
      </c>
      <c r="E106" s="27" t="s">
        <v>419</v>
      </c>
      <c r="F106" s="28" t="s">
        <v>325</v>
      </c>
      <c r="G106" s="29">
        <v>0.69499999999999995</v>
      </c>
      <c r="H106" s="28">
        <v>0</v>
      </c>
      <c r="I106" s="30">
        <f>ROUND(G106*H106,P4)</f>
        <v>0</v>
      </c>
      <c r="L106" s="31">
        <v>0</v>
      </c>
      <c r="M106" s="24">
        <f>ROUND(G106*L106,P4)</f>
        <v>0</v>
      </c>
      <c r="N106" s="25" t="s">
        <v>406</v>
      </c>
      <c r="O106" s="32">
        <f>M106*AA106</f>
        <v>0</v>
      </c>
      <c r="P106" s="1">
        <v>3</v>
      </c>
      <c r="AA106" s="1">
        <f>IF(P106=1,$O$3,IF(P106=2,$O$4,$O$5))</f>
        <v>0</v>
      </c>
    </row>
    <row r="107">
      <c r="A107" s="1" t="s">
        <v>165</v>
      </c>
      <c r="E107" s="27" t="s">
        <v>188</v>
      </c>
    </row>
    <row r="108">
      <c r="A108" s="1" t="s">
        <v>167</v>
      </c>
      <c r="E108" s="33" t="s">
        <v>735</v>
      </c>
    </row>
    <row r="109" ht="89.25">
      <c r="A109" s="1" t="s">
        <v>168</v>
      </c>
      <c r="E109" s="27" t="s">
        <v>420</v>
      </c>
    </row>
    <row r="110">
      <c r="A110" s="1" t="s">
        <v>156</v>
      </c>
      <c r="C110" s="22" t="s">
        <v>424</v>
      </c>
      <c r="E110" s="23" t="s">
        <v>425</v>
      </c>
      <c r="L110" s="24">
        <f>SUMIFS(L111:L362,A111:A362,"P")</f>
        <v>0</v>
      </c>
      <c r="M110" s="24">
        <f>SUMIFS(M111:M362,A111:A362,"P")</f>
        <v>0</v>
      </c>
      <c r="N110" s="25"/>
    </row>
    <row r="111">
      <c r="A111" s="1" t="s">
        <v>159</v>
      </c>
      <c r="B111" s="1">
        <v>66</v>
      </c>
      <c r="C111" s="26" t="s">
        <v>432</v>
      </c>
      <c r="D111" t="s">
        <v>157</v>
      </c>
      <c r="E111" s="27" t="s">
        <v>433</v>
      </c>
      <c r="F111" s="28" t="s">
        <v>196</v>
      </c>
      <c r="G111" s="29">
        <v>2</v>
      </c>
      <c r="H111" s="28">
        <v>0</v>
      </c>
      <c r="I111" s="30">
        <f>ROUND(G111*H111,P4)</f>
        <v>0</v>
      </c>
      <c r="L111" s="31">
        <v>0</v>
      </c>
      <c r="M111" s="24">
        <f>ROUND(G111*L111,P4)</f>
        <v>0</v>
      </c>
      <c r="N111" s="25" t="s">
        <v>187</v>
      </c>
      <c r="O111" s="32">
        <f>M111*AA111</f>
        <v>0</v>
      </c>
      <c r="P111" s="1">
        <v>3</v>
      </c>
      <c r="AA111" s="1">
        <f>IF(P111=1,$O$3,IF(P111=2,$O$4,$O$5))</f>
        <v>0</v>
      </c>
    </row>
    <row r="112">
      <c r="A112" s="1" t="s">
        <v>165</v>
      </c>
      <c r="E112" s="27" t="s">
        <v>188</v>
      </c>
    </row>
    <row r="113">
      <c r="A113" s="1" t="s">
        <v>167</v>
      </c>
      <c r="E113" s="33" t="s">
        <v>548</v>
      </c>
    </row>
    <row r="114">
      <c r="A114" s="1" t="s">
        <v>168</v>
      </c>
      <c r="E114" s="27" t="s">
        <v>344</v>
      </c>
    </row>
    <row r="115">
      <c r="A115" s="1" t="s">
        <v>159</v>
      </c>
      <c r="B115" s="1">
        <v>67</v>
      </c>
      <c r="C115" s="26" t="s">
        <v>435</v>
      </c>
      <c r="D115" t="s">
        <v>157</v>
      </c>
      <c r="E115" s="27" t="s">
        <v>436</v>
      </c>
      <c r="F115" s="28" t="s">
        <v>196</v>
      </c>
      <c r="G115" s="29">
        <v>2</v>
      </c>
      <c r="H115" s="28">
        <v>0</v>
      </c>
      <c r="I115" s="30">
        <f>ROUND(G115*H115,P4)</f>
        <v>0</v>
      </c>
      <c r="L115" s="31">
        <v>0</v>
      </c>
      <c r="M115" s="24">
        <f>ROUND(G115*L115,P4)</f>
        <v>0</v>
      </c>
      <c r="N115" s="25" t="s">
        <v>187</v>
      </c>
      <c r="O115" s="32">
        <f>M115*AA115</f>
        <v>0</v>
      </c>
      <c r="P115" s="1">
        <v>3</v>
      </c>
      <c r="AA115" s="1">
        <f>IF(P115=1,$O$3,IF(P115=2,$O$4,$O$5))</f>
        <v>0</v>
      </c>
    </row>
    <row r="116">
      <c r="A116" s="1" t="s">
        <v>165</v>
      </c>
      <c r="E116" s="27" t="s">
        <v>188</v>
      </c>
    </row>
    <row r="117">
      <c r="A117" s="1" t="s">
        <v>167</v>
      </c>
      <c r="E117" s="33" t="s">
        <v>548</v>
      </c>
    </row>
    <row r="118">
      <c r="A118" s="1" t="s">
        <v>168</v>
      </c>
      <c r="E118" s="27" t="s">
        <v>344</v>
      </c>
    </row>
    <row r="119" ht="25.5">
      <c r="A119" s="1" t="s">
        <v>159</v>
      </c>
      <c r="B119" s="1">
        <v>68</v>
      </c>
      <c r="C119" s="26" t="s">
        <v>437</v>
      </c>
      <c r="D119" t="s">
        <v>157</v>
      </c>
      <c r="E119" s="27" t="s">
        <v>438</v>
      </c>
      <c r="F119" s="28" t="s">
        <v>199</v>
      </c>
      <c r="G119" s="29">
        <v>10</v>
      </c>
      <c r="H119" s="28">
        <v>0</v>
      </c>
      <c r="I119" s="30">
        <f>ROUND(G119*H119,P4)</f>
        <v>0</v>
      </c>
      <c r="L119" s="31">
        <v>0</v>
      </c>
      <c r="M119" s="24">
        <f>ROUND(G119*L119,P4)</f>
        <v>0</v>
      </c>
      <c r="N119" s="25" t="s">
        <v>187</v>
      </c>
      <c r="O119" s="32">
        <f>M119*AA119</f>
        <v>0</v>
      </c>
      <c r="P119" s="1">
        <v>3</v>
      </c>
      <c r="AA119" s="1">
        <f>IF(P119=1,$O$3,IF(P119=2,$O$4,$O$5))</f>
        <v>0</v>
      </c>
    </row>
    <row r="120">
      <c r="A120" s="1" t="s">
        <v>165</v>
      </c>
      <c r="E120" s="27" t="s">
        <v>188</v>
      </c>
    </row>
    <row r="121">
      <c r="A121" s="1" t="s">
        <v>167</v>
      </c>
      <c r="E121" s="33" t="s">
        <v>347</v>
      </c>
    </row>
    <row r="122">
      <c r="A122" s="1" t="s">
        <v>168</v>
      </c>
      <c r="E122" s="27" t="s">
        <v>344</v>
      </c>
    </row>
    <row r="123" ht="25.5">
      <c r="A123" s="1" t="s">
        <v>159</v>
      </c>
      <c r="B123" s="1">
        <v>69</v>
      </c>
      <c r="C123" s="26" t="s">
        <v>440</v>
      </c>
      <c r="D123" t="s">
        <v>157</v>
      </c>
      <c r="E123" s="27" t="s">
        <v>441</v>
      </c>
      <c r="F123" s="28" t="s">
        <v>196</v>
      </c>
      <c r="G123" s="29">
        <v>4</v>
      </c>
      <c r="H123" s="28">
        <v>0</v>
      </c>
      <c r="I123" s="30">
        <f>ROUND(G123*H123,P4)</f>
        <v>0</v>
      </c>
      <c r="L123" s="31">
        <v>0</v>
      </c>
      <c r="M123" s="24">
        <f>ROUND(G123*L123,P4)</f>
        <v>0</v>
      </c>
      <c r="N123" s="25" t="s">
        <v>187</v>
      </c>
      <c r="O123" s="32">
        <f>M123*AA123</f>
        <v>0</v>
      </c>
      <c r="P123" s="1">
        <v>3</v>
      </c>
      <c r="AA123" s="1">
        <f>IF(P123=1,$O$3,IF(P123=2,$O$4,$O$5))</f>
        <v>0</v>
      </c>
    </row>
    <row r="124">
      <c r="A124" s="1" t="s">
        <v>165</v>
      </c>
      <c r="E124" s="27" t="s">
        <v>188</v>
      </c>
    </row>
    <row r="125">
      <c r="A125" s="1" t="s">
        <v>167</v>
      </c>
      <c r="E125" s="33" t="s">
        <v>367</v>
      </c>
    </row>
    <row r="126">
      <c r="A126" s="1" t="s">
        <v>168</v>
      </c>
      <c r="E126" s="27" t="s">
        <v>344</v>
      </c>
    </row>
    <row r="127" ht="25.5">
      <c r="A127" s="1" t="s">
        <v>159</v>
      </c>
      <c r="B127" s="1">
        <v>26</v>
      </c>
      <c r="C127" s="26" t="s">
        <v>736</v>
      </c>
      <c r="D127" t="s">
        <v>157</v>
      </c>
      <c r="E127" s="27" t="s">
        <v>737</v>
      </c>
      <c r="F127" s="28" t="s">
        <v>199</v>
      </c>
      <c r="G127" s="29">
        <v>1140</v>
      </c>
      <c r="H127" s="28">
        <v>0</v>
      </c>
      <c r="I127" s="30">
        <f>ROUND(G127*H127,P4)</f>
        <v>0</v>
      </c>
      <c r="L127" s="31">
        <v>0</v>
      </c>
      <c r="M127" s="24">
        <f>ROUND(G127*L127,P4)</f>
        <v>0</v>
      </c>
      <c r="N127" s="25" t="s">
        <v>187</v>
      </c>
      <c r="O127" s="32">
        <f>M127*AA127</f>
        <v>0</v>
      </c>
      <c r="P127" s="1">
        <v>3</v>
      </c>
      <c r="AA127" s="1">
        <f>IF(P127=1,$O$3,IF(P127=2,$O$4,$O$5))</f>
        <v>0</v>
      </c>
    </row>
    <row r="128">
      <c r="A128" s="1" t="s">
        <v>165</v>
      </c>
      <c r="E128" s="27" t="s">
        <v>188</v>
      </c>
    </row>
    <row r="129">
      <c r="A129" s="1" t="s">
        <v>167</v>
      </c>
      <c r="E129" s="33" t="s">
        <v>738</v>
      </c>
    </row>
    <row r="130">
      <c r="A130" s="1" t="s">
        <v>168</v>
      </c>
      <c r="E130" s="27" t="s">
        <v>344</v>
      </c>
    </row>
    <row r="131">
      <c r="A131" s="1" t="s">
        <v>159</v>
      </c>
      <c r="B131" s="1">
        <v>27</v>
      </c>
      <c r="C131" s="26" t="s">
        <v>739</v>
      </c>
      <c r="D131" t="s">
        <v>157</v>
      </c>
      <c r="E131" s="27" t="s">
        <v>740</v>
      </c>
      <c r="F131" s="28" t="s">
        <v>445</v>
      </c>
      <c r="G131" s="29">
        <v>0.45000000000000001</v>
      </c>
      <c r="H131" s="28">
        <v>0</v>
      </c>
      <c r="I131" s="30">
        <f>ROUND(G131*H131,P4)</f>
        <v>0</v>
      </c>
      <c r="L131" s="31">
        <v>0</v>
      </c>
      <c r="M131" s="24">
        <f>ROUND(G131*L131,P4)</f>
        <v>0</v>
      </c>
      <c r="N131" s="25" t="s">
        <v>187</v>
      </c>
      <c r="O131" s="32">
        <f>M131*AA131</f>
        <v>0</v>
      </c>
      <c r="P131" s="1">
        <v>3</v>
      </c>
      <c r="AA131" s="1">
        <f>IF(P131=1,$O$3,IF(P131=2,$O$4,$O$5))</f>
        <v>0</v>
      </c>
    </row>
    <row r="132">
      <c r="A132" s="1" t="s">
        <v>165</v>
      </c>
      <c r="E132" s="27" t="s">
        <v>188</v>
      </c>
    </row>
    <row r="133">
      <c r="A133" s="1" t="s">
        <v>167</v>
      </c>
      <c r="E133" s="33" t="s">
        <v>741</v>
      </c>
    </row>
    <row r="134">
      <c r="A134" s="1" t="s">
        <v>168</v>
      </c>
      <c r="E134" s="27" t="s">
        <v>344</v>
      </c>
    </row>
    <row r="135">
      <c r="A135" s="1" t="s">
        <v>159</v>
      </c>
      <c r="B135" s="1">
        <v>28</v>
      </c>
      <c r="C135" s="26" t="s">
        <v>742</v>
      </c>
      <c r="D135" t="s">
        <v>157</v>
      </c>
      <c r="E135" s="27" t="s">
        <v>743</v>
      </c>
      <c r="F135" s="28" t="s">
        <v>199</v>
      </c>
      <c r="G135" s="29">
        <v>100</v>
      </c>
      <c r="H135" s="28">
        <v>0</v>
      </c>
      <c r="I135" s="30">
        <f>ROUND(G135*H135,P4)</f>
        <v>0</v>
      </c>
      <c r="L135" s="31">
        <v>0</v>
      </c>
      <c r="M135" s="24">
        <f>ROUND(G135*L135,P4)</f>
        <v>0</v>
      </c>
      <c r="N135" s="25" t="s">
        <v>187</v>
      </c>
      <c r="O135" s="32">
        <f>M135*AA135</f>
        <v>0</v>
      </c>
      <c r="P135" s="1">
        <v>3</v>
      </c>
      <c r="AA135" s="1">
        <f>IF(P135=1,$O$3,IF(P135=2,$O$4,$O$5))</f>
        <v>0</v>
      </c>
    </row>
    <row r="136">
      <c r="A136" s="1" t="s">
        <v>165</v>
      </c>
      <c r="E136" s="27" t="s">
        <v>188</v>
      </c>
    </row>
    <row r="137">
      <c r="A137" s="1" t="s">
        <v>167</v>
      </c>
      <c r="E137" s="33" t="s">
        <v>452</v>
      </c>
    </row>
    <row r="138">
      <c r="A138" s="1" t="s">
        <v>168</v>
      </c>
      <c r="E138" s="27" t="s">
        <v>344</v>
      </c>
    </row>
    <row r="139">
      <c r="A139" s="1" t="s">
        <v>159</v>
      </c>
      <c r="B139" s="1">
        <v>30</v>
      </c>
      <c r="C139" s="26" t="s">
        <v>466</v>
      </c>
      <c r="D139" t="s">
        <v>157</v>
      </c>
      <c r="E139" s="27" t="s">
        <v>467</v>
      </c>
      <c r="F139" s="28" t="s">
        <v>468</v>
      </c>
      <c r="G139" s="29">
        <v>5.3700000000000001</v>
      </c>
      <c r="H139" s="28">
        <v>0</v>
      </c>
      <c r="I139" s="30">
        <f>ROUND(G139*H139,P4)</f>
        <v>0</v>
      </c>
      <c r="L139" s="31">
        <v>0</v>
      </c>
      <c r="M139" s="24">
        <f>ROUND(G139*L139,P4)</f>
        <v>0</v>
      </c>
      <c r="N139" s="25" t="s">
        <v>187</v>
      </c>
      <c r="O139" s="32">
        <f>M139*AA139</f>
        <v>0</v>
      </c>
      <c r="P139" s="1">
        <v>3</v>
      </c>
      <c r="AA139" s="1">
        <f>IF(P139=1,$O$3,IF(P139=2,$O$4,$O$5))</f>
        <v>0</v>
      </c>
    </row>
    <row r="140">
      <c r="A140" s="1" t="s">
        <v>165</v>
      </c>
      <c r="E140" s="27" t="s">
        <v>188</v>
      </c>
    </row>
    <row r="141">
      <c r="A141" s="1" t="s">
        <v>167</v>
      </c>
      <c r="E141" s="33" t="s">
        <v>744</v>
      </c>
    </row>
    <row r="142">
      <c r="A142" s="1" t="s">
        <v>168</v>
      </c>
      <c r="E142" s="27" t="s">
        <v>344</v>
      </c>
    </row>
    <row r="143">
      <c r="A143" s="1" t="s">
        <v>159</v>
      </c>
      <c r="B143" s="1">
        <v>31</v>
      </c>
      <c r="C143" s="26" t="s">
        <v>479</v>
      </c>
      <c r="D143" t="s">
        <v>157</v>
      </c>
      <c r="E143" s="27" t="s">
        <v>480</v>
      </c>
      <c r="F143" s="28" t="s">
        <v>199</v>
      </c>
      <c r="G143" s="29">
        <v>895</v>
      </c>
      <c r="H143" s="28">
        <v>0</v>
      </c>
      <c r="I143" s="30">
        <f>ROUND(G143*H143,P4)</f>
        <v>0</v>
      </c>
      <c r="L143" s="31">
        <v>0</v>
      </c>
      <c r="M143" s="24">
        <f>ROUND(G143*L143,P4)</f>
        <v>0</v>
      </c>
      <c r="N143" s="25" t="s">
        <v>187</v>
      </c>
      <c r="O143" s="32">
        <f>M143*AA143</f>
        <v>0</v>
      </c>
      <c r="P143" s="1">
        <v>3</v>
      </c>
      <c r="AA143" s="1">
        <f>IF(P143=1,$O$3,IF(P143=2,$O$4,$O$5))</f>
        <v>0</v>
      </c>
    </row>
    <row r="144">
      <c r="A144" s="1" t="s">
        <v>165</v>
      </c>
      <c r="E144" s="27" t="s">
        <v>188</v>
      </c>
    </row>
    <row r="145">
      <c r="A145" s="1" t="s">
        <v>167</v>
      </c>
      <c r="E145" s="33" t="s">
        <v>745</v>
      </c>
    </row>
    <row r="146">
      <c r="A146" s="1" t="s">
        <v>168</v>
      </c>
      <c r="E146" s="27" t="s">
        <v>344</v>
      </c>
    </row>
    <row r="147">
      <c r="A147" s="1" t="s">
        <v>159</v>
      </c>
      <c r="B147" s="1">
        <v>32</v>
      </c>
      <c r="C147" s="26" t="s">
        <v>492</v>
      </c>
      <c r="D147" t="s">
        <v>157</v>
      </c>
      <c r="E147" s="27" t="s">
        <v>493</v>
      </c>
      <c r="F147" s="28" t="s">
        <v>199</v>
      </c>
      <c r="G147" s="29">
        <v>430</v>
      </c>
      <c r="H147" s="28">
        <v>0</v>
      </c>
      <c r="I147" s="30">
        <f>ROUND(G147*H147,P4)</f>
        <v>0</v>
      </c>
      <c r="L147" s="31">
        <v>0</v>
      </c>
      <c r="M147" s="24">
        <f>ROUND(G147*L147,P4)</f>
        <v>0</v>
      </c>
      <c r="N147" s="25" t="s">
        <v>187</v>
      </c>
      <c r="O147" s="32">
        <f>M147*AA147</f>
        <v>0</v>
      </c>
      <c r="P147" s="1">
        <v>3</v>
      </c>
      <c r="AA147" s="1">
        <f>IF(P147=1,$O$3,IF(P147=2,$O$4,$O$5))</f>
        <v>0</v>
      </c>
    </row>
    <row r="148">
      <c r="A148" s="1" t="s">
        <v>165</v>
      </c>
      <c r="E148" s="27" t="s">
        <v>188</v>
      </c>
    </row>
    <row r="149">
      <c r="A149" s="1" t="s">
        <v>167</v>
      </c>
      <c r="E149" s="33" t="s">
        <v>746</v>
      </c>
    </row>
    <row r="150">
      <c r="A150" s="1" t="s">
        <v>168</v>
      </c>
      <c r="E150" s="27" t="s">
        <v>344</v>
      </c>
    </row>
    <row r="151">
      <c r="A151" s="1" t="s">
        <v>159</v>
      </c>
      <c r="B151" s="1">
        <v>33</v>
      </c>
      <c r="C151" s="26" t="s">
        <v>497</v>
      </c>
      <c r="D151" t="s">
        <v>157</v>
      </c>
      <c r="E151" s="27" t="s">
        <v>498</v>
      </c>
      <c r="F151" s="28" t="s">
        <v>199</v>
      </c>
      <c r="G151" s="29">
        <v>430</v>
      </c>
      <c r="H151" s="28">
        <v>0</v>
      </c>
      <c r="I151" s="30">
        <f>ROUND(G151*H151,P4)</f>
        <v>0</v>
      </c>
      <c r="L151" s="31">
        <v>0</v>
      </c>
      <c r="M151" s="24">
        <f>ROUND(G151*L151,P4)</f>
        <v>0</v>
      </c>
      <c r="N151" s="25" t="s">
        <v>187</v>
      </c>
      <c r="O151" s="32">
        <f>M151*AA151</f>
        <v>0</v>
      </c>
      <c r="P151" s="1">
        <v>3</v>
      </c>
      <c r="AA151" s="1">
        <f>IF(P151=1,$O$3,IF(P151=2,$O$4,$O$5))</f>
        <v>0</v>
      </c>
    </row>
    <row r="152">
      <c r="A152" s="1" t="s">
        <v>165</v>
      </c>
      <c r="E152" s="27" t="s">
        <v>188</v>
      </c>
    </row>
    <row r="153">
      <c r="A153" s="1" t="s">
        <v>167</v>
      </c>
      <c r="E153" s="33" t="s">
        <v>746</v>
      </c>
    </row>
    <row r="154">
      <c r="A154" s="1" t="s">
        <v>168</v>
      </c>
      <c r="E154" s="27" t="s">
        <v>344</v>
      </c>
    </row>
    <row r="155">
      <c r="A155" s="1" t="s">
        <v>159</v>
      </c>
      <c r="B155" s="1">
        <v>34</v>
      </c>
      <c r="C155" s="26" t="s">
        <v>500</v>
      </c>
      <c r="D155" t="s">
        <v>157</v>
      </c>
      <c r="E155" s="27" t="s">
        <v>501</v>
      </c>
      <c r="F155" s="28" t="s">
        <v>502</v>
      </c>
      <c r="G155" s="29">
        <v>4</v>
      </c>
      <c r="H155" s="28">
        <v>0</v>
      </c>
      <c r="I155" s="30">
        <f>ROUND(G155*H155,P4)</f>
        <v>0</v>
      </c>
      <c r="L155" s="31">
        <v>0</v>
      </c>
      <c r="M155" s="24">
        <f>ROUND(G155*L155,P4)</f>
        <v>0</v>
      </c>
      <c r="N155" s="25" t="s">
        <v>187</v>
      </c>
      <c r="O155" s="32">
        <f>M155*AA155</f>
        <v>0</v>
      </c>
      <c r="P155" s="1">
        <v>3</v>
      </c>
      <c r="AA155" s="1">
        <f>IF(P155=1,$O$3,IF(P155=2,$O$4,$O$5))</f>
        <v>0</v>
      </c>
    </row>
    <row r="156">
      <c r="A156" s="1" t="s">
        <v>165</v>
      </c>
      <c r="E156" s="27" t="s">
        <v>188</v>
      </c>
    </row>
    <row r="157">
      <c r="A157" s="1" t="s">
        <v>167</v>
      </c>
      <c r="E157" s="33" t="s">
        <v>367</v>
      </c>
    </row>
    <row r="158">
      <c r="A158" s="1" t="s">
        <v>168</v>
      </c>
      <c r="E158" s="27" t="s">
        <v>344</v>
      </c>
    </row>
    <row r="159">
      <c r="A159" s="1" t="s">
        <v>159</v>
      </c>
      <c r="B159" s="1">
        <v>35</v>
      </c>
      <c r="C159" s="26" t="s">
        <v>504</v>
      </c>
      <c r="D159" t="s">
        <v>157</v>
      </c>
      <c r="E159" s="27" t="s">
        <v>505</v>
      </c>
      <c r="F159" s="28" t="s">
        <v>199</v>
      </c>
      <c r="G159" s="29">
        <v>430</v>
      </c>
      <c r="H159" s="28">
        <v>0</v>
      </c>
      <c r="I159" s="30">
        <f>ROUND(G159*H159,P4)</f>
        <v>0</v>
      </c>
      <c r="L159" s="31">
        <v>0</v>
      </c>
      <c r="M159" s="24">
        <f>ROUND(G159*L159,P4)</f>
        <v>0</v>
      </c>
      <c r="N159" s="25" t="s">
        <v>187</v>
      </c>
      <c r="O159" s="32">
        <f>M159*AA159</f>
        <v>0</v>
      </c>
      <c r="P159" s="1">
        <v>3</v>
      </c>
      <c r="AA159" s="1">
        <f>IF(P159=1,$O$3,IF(P159=2,$O$4,$O$5))</f>
        <v>0</v>
      </c>
    </row>
    <row r="160">
      <c r="A160" s="1" t="s">
        <v>165</v>
      </c>
      <c r="E160" s="27" t="s">
        <v>188</v>
      </c>
    </row>
    <row r="161">
      <c r="A161" s="1" t="s">
        <v>167</v>
      </c>
      <c r="E161" s="33" t="s">
        <v>746</v>
      </c>
    </row>
    <row r="162">
      <c r="A162" s="1" t="s">
        <v>168</v>
      </c>
      <c r="E162" s="27" t="s">
        <v>344</v>
      </c>
    </row>
    <row r="163">
      <c r="A163" s="1" t="s">
        <v>159</v>
      </c>
      <c r="B163" s="1">
        <v>36</v>
      </c>
      <c r="C163" s="26" t="s">
        <v>507</v>
      </c>
      <c r="D163" t="s">
        <v>157</v>
      </c>
      <c r="E163" s="27" t="s">
        <v>508</v>
      </c>
      <c r="F163" s="28" t="s">
        <v>196</v>
      </c>
      <c r="G163" s="29">
        <v>5</v>
      </c>
      <c r="H163" s="28">
        <v>0</v>
      </c>
      <c r="I163" s="30">
        <f>ROUND(G163*H163,P4)</f>
        <v>0</v>
      </c>
      <c r="L163" s="31">
        <v>0</v>
      </c>
      <c r="M163" s="24">
        <f>ROUND(G163*L163,P4)</f>
        <v>0</v>
      </c>
      <c r="N163" s="25" t="s">
        <v>187</v>
      </c>
      <c r="O163" s="32">
        <f>M163*AA163</f>
        <v>0</v>
      </c>
      <c r="P163" s="1">
        <v>3</v>
      </c>
      <c r="AA163" s="1">
        <f>IF(P163=1,$O$3,IF(P163=2,$O$4,$O$5))</f>
        <v>0</v>
      </c>
    </row>
    <row r="164">
      <c r="A164" s="1" t="s">
        <v>165</v>
      </c>
      <c r="E164" s="27" t="s">
        <v>188</v>
      </c>
    </row>
    <row r="165">
      <c r="A165" s="1" t="s">
        <v>167</v>
      </c>
      <c r="E165" s="33" t="s">
        <v>489</v>
      </c>
    </row>
    <row r="166">
      <c r="A166" s="1" t="s">
        <v>168</v>
      </c>
      <c r="E166" s="27" t="s">
        <v>344</v>
      </c>
    </row>
    <row r="167">
      <c r="A167" s="1" t="s">
        <v>159</v>
      </c>
      <c r="B167" s="1">
        <v>37</v>
      </c>
      <c r="C167" s="26" t="s">
        <v>509</v>
      </c>
      <c r="D167" t="s">
        <v>157</v>
      </c>
      <c r="E167" s="27" t="s">
        <v>510</v>
      </c>
      <c r="F167" s="28" t="s">
        <v>196</v>
      </c>
      <c r="G167" s="29">
        <v>5</v>
      </c>
      <c r="H167" s="28">
        <v>0</v>
      </c>
      <c r="I167" s="30">
        <f>ROUND(G167*H167,P4)</f>
        <v>0</v>
      </c>
      <c r="L167" s="31">
        <v>0</v>
      </c>
      <c r="M167" s="24">
        <f>ROUND(G167*L167,P4)</f>
        <v>0</v>
      </c>
      <c r="N167" s="25" t="s">
        <v>187</v>
      </c>
      <c r="O167" s="32">
        <f>M167*AA167</f>
        <v>0</v>
      </c>
      <c r="P167" s="1">
        <v>3</v>
      </c>
      <c r="AA167" s="1">
        <f>IF(P167=1,$O$3,IF(P167=2,$O$4,$O$5))</f>
        <v>0</v>
      </c>
    </row>
    <row r="168">
      <c r="A168" s="1" t="s">
        <v>165</v>
      </c>
      <c r="E168" s="27" t="s">
        <v>188</v>
      </c>
    </row>
    <row r="169">
      <c r="A169" s="1" t="s">
        <v>167</v>
      </c>
      <c r="E169" s="33" t="s">
        <v>489</v>
      </c>
    </row>
    <row r="170">
      <c r="A170" s="1" t="s">
        <v>168</v>
      </c>
      <c r="E170" s="27" t="s">
        <v>344</v>
      </c>
    </row>
    <row r="171">
      <c r="A171" s="1" t="s">
        <v>159</v>
      </c>
      <c r="B171" s="1">
        <v>38</v>
      </c>
      <c r="C171" s="26" t="s">
        <v>511</v>
      </c>
      <c r="D171" t="s">
        <v>157</v>
      </c>
      <c r="E171" s="27" t="s">
        <v>512</v>
      </c>
      <c r="F171" s="28" t="s">
        <v>196</v>
      </c>
      <c r="G171" s="29">
        <v>5</v>
      </c>
      <c r="H171" s="28">
        <v>0</v>
      </c>
      <c r="I171" s="30">
        <f>ROUND(G171*H171,P4)</f>
        <v>0</v>
      </c>
      <c r="L171" s="31">
        <v>0</v>
      </c>
      <c r="M171" s="24">
        <f>ROUND(G171*L171,P4)</f>
        <v>0</v>
      </c>
      <c r="N171" s="25" t="s">
        <v>187</v>
      </c>
      <c r="O171" s="32">
        <f>M171*AA171</f>
        <v>0</v>
      </c>
      <c r="P171" s="1">
        <v>3</v>
      </c>
      <c r="AA171" s="1">
        <f>IF(P171=1,$O$3,IF(P171=2,$O$4,$O$5))</f>
        <v>0</v>
      </c>
    </row>
    <row r="172">
      <c r="A172" s="1" t="s">
        <v>165</v>
      </c>
      <c r="E172" s="27" t="s">
        <v>188</v>
      </c>
    </row>
    <row r="173">
      <c r="A173" s="1" t="s">
        <v>167</v>
      </c>
      <c r="E173" s="33" t="s">
        <v>489</v>
      </c>
    </row>
    <row r="174">
      <c r="A174" s="1" t="s">
        <v>168</v>
      </c>
      <c r="E174" s="27" t="s">
        <v>344</v>
      </c>
    </row>
    <row r="175">
      <c r="A175" s="1" t="s">
        <v>159</v>
      </c>
      <c r="B175" s="1">
        <v>39</v>
      </c>
      <c r="C175" s="26" t="s">
        <v>513</v>
      </c>
      <c r="D175" t="s">
        <v>157</v>
      </c>
      <c r="E175" s="27" t="s">
        <v>514</v>
      </c>
      <c r="F175" s="28" t="s">
        <v>196</v>
      </c>
      <c r="G175" s="29">
        <v>5</v>
      </c>
      <c r="H175" s="28">
        <v>0</v>
      </c>
      <c r="I175" s="30">
        <f>ROUND(G175*H175,P4)</f>
        <v>0</v>
      </c>
      <c r="L175" s="31">
        <v>0</v>
      </c>
      <c r="M175" s="24">
        <f>ROUND(G175*L175,P4)</f>
        <v>0</v>
      </c>
      <c r="N175" s="25" t="s">
        <v>187</v>
      </c>
      <c r="O175" s="32">
        <f>M175*AA175</f>
        <v>0</v>
      </c>
      <c r="P175" s="1">
        <v>3</v>
      </c>
      <c r="AA175" s="1">
        <f>IF(P175=1,$O$3,IF(P175=2,$O$4,$O$5))</f>
        <v>0</v>
      </c>
    </row>
    <row r="176">
      <c r="A176" s="1" t="s">
        <v>165</v>
      </c>
      <c r="E176" s="27" t="s">
        <v>188</v>
      </c>
    </row>
    <row r="177">
      <c r="A177" s="1" t="s">
        <v>167</v>
      </c>
      <c r="E177" s="33" t="s">
        <v>489</v>
      </c>
    </row>
    <row r="178">
      <c r="A178" s="1" t="s">
        <v>168</v>
      </c>
      <c r="E178" s="27" t="s">
        <v>344</v>
      </c>
    </row>
    <row r="179">
      <c r="A179" s="1" t="s">
        <v>159</v>
      </c>
      <c r="B179" s="1">
        <v>40</v>
      </c>
      <c r="C179" s="26" t="s">
        <v>515</v>
      </c>
      <c r="D179" t="s">
        <v>157</v>
      </c>
      <c r="E179" s="27" t="s">
        <v>516</v>
      </c>
      <c r="F179" s="28" t="s">
        <v>196</v>
      </c>
      <c r="G179" s="29">
        <v>4</v>
      </c>
      <c r="H179" s="28">
        <v>0</v>
      </c>
      <c r="I179" s="30">
        <f>ROUND(G179*H179,P4)</f>
        <v>0</v>
      </c>
      <c r="L179" s="31">
        <v>0</v>
      </c>
      <c r="M179" s="24">
        <f>ROUND(G179*L179,P4)</f>
        <v>0</v>
      </c>
      <c r="N179" s="25" t="s">
        <v>187</v>
      </c>
      <c r="O179" s="32">
        <f>M179*AA179</f>
        <v>0</v>
      </c>
      <c r="P179" s="1">
        <v>3</v>
      </c>
      <c r="AA179" s="1">
        <f>IF(P179=1,$O$3,IF(P179=2,$O$4,$O$5))</f>
        <v>0</v>
      </c>
    </row>
    <row r="180">
      <c r="A180" s="1" t="s">
        <v>165</v>
      </c>
      <c r="E180" s="27" t="s">
        <v>188</v>
      </c>
    </row>
    <row r="181">
      <c r="A181" s="1" t="s">
        <v>167</v>
      </c>
      <c r="E181" s="33" t="s">
        <v>367</v>
      </c>
    </row>
    <row r="182">
      <c r="A182" s="1" t="s">
        <v>168</v>
      </c>
      <c r="E182" s="27" t="s">
        <v>344</v>
      </c>
    </row>
    <row r="183">
      <c r="A183" s="1" t="s">
        <v>159</v>
      </c>
      <c r="B183" s="1">
        <v>41</v>
      </c>
      <c r="C183" s="26" t="s">
        <v>517</v>
      </c>
      <c r="D183" t="s">
        <v>157</v>
      </c>
      <c r="E183" s="27" t="s">
        <v>518</v>
      </c>
      <c r="F183" s="28" t="s">
        <v>196</v>
      </c>
      <c r="G183" s="29">
        <v>4</v>
      </c>
      <c r="H183" s="28">
        <v>0</v>
      </c>
      <c r="I183" s="30">
        <f>ROUND(G183*H183,P4)</f>
        <v>0</v>
      </c>
      <c r="L183" s="31">
        <v>0</v>
      </c>
      <c r="M183" s="24">
        <f>ROUND(G183*L183,P4)</f>
        <v>0</v>
      </c>
      <c r="N183" s="25" t="s">
        <v>187</v>
      </c>
      <c r="O183" s="32">
        <f>M183*AA183</f>
        <v>0</v>
      </c>
      <c r="P183" s="1">
        <v>3</v>
      </c>
      <c r="AA183" s="1">
        <f>IF(P183=1,$O$3,IF(P183=2,$O$4,$O$5))</f>
        <v>0</v>
      </c>
    </row>
    <row r="184">
      <c r="A184" s="1" t="s">
        <v>165</v>
      </c>
      <c r="E184" s="27" t="s">
        <v>188</v>
      </c>
    </row>
    <row r="185">
      <c r="A185" s="1" t="s">
        <v>167</v>
      </c>
      <c r="E185" s="33" t="s">
        <v>367</v>
      </c>
    </row>
    <row r="186">
      <c r="A186" s="1" t="s">
        <v>168</v>
      </c>
      <c r="E186" s="27" t="s">
        <v>344</v>
      </c>
    </row>
    <row r="187">
      <c r="A187" s="1" t="s">
        <v>159</v>
      </c>
      <c r="B187" s="1">
        <v>42</v>
      </c>
      <c r="C187" s="26" t="s">
        <v>519</v>
      </c>
      <c r="D187" t="s">
        <v>157</v>
      </c>
      <c r="E187" s="27" t="s">
        <v>520</v>
      </c>
      <c r="F187" s="28" t="s">
        <v>196</v>
      </c>
      <c r="G187" s="29">
        <v>8</v>
      </c>
      <c r="H187" s="28">
        <v>0</v>
      </c>
      <c r="I187" s="30">
        <f>ROUND(G187*H187,P4)</f>
        <v>0</v>
      </c>
      <c r="L187" s="31">
        <v>0</v>
      </c>
      <c r="M187" s="24">
        <f>ROUND(G187*L187,P4)</f>
        <v>0</v>
      </c>
      <c r="N187" s="25" t="s">
        <v>187</v>
      </c>
      <c r="O187" s="32">
        <f>M187*AA187</f>
        <v>0</v>
      </c>
      <c r="P187" s="1">
        <v>3</v>
      </c>
      <c r="AA187" s="1">
        <f>IF(P187=1,$O$3,IF(P187=2,$O$4,$O$5))</f>
        <v>0</v>
      </c>
    </row>
    <row r="188">
      <c r="A188" s="1" t="s">
        <v>165</v>
      </c>
      <c r="E188" s="27" t="s">
        <v>188</v>
      </c>
    </row>
    <row r="189">
      <c r="A189" s="1" t="s">
        <v>167</v>
      </c>
      <c r="E189" s="33" t="s">
        <v>580</v>
      </c>
    </row>
    <row r="190">
      <c r="A190" s="1" t="s">
        <v>168</v>
      </c>
      <c r="E190" s="27" t="s">
        <v>344</v>
      </c>
    </row>
    <row r="191">
      <c r="A191" s="1" t="s">
        <v>159</v>
      </c>
      <c r="B191" s="1">
        <v>43</v>
      </c>
      <c r="C191" s="26" t="s">
        <v>522</v>
      </c>
      <c r="D191" t="s">
        <v>157</v>
      </c>
      <c r="E191" s="27" t="s">
        <v>523</v>
      </c>
      <c r="F191" s="28" t="s">
        <v>196</v>
      </c>
      <c r="G191" s="29">
        <v>8</v>
      </c>
      <c r="H191" s="28">
        <v>0</v>
      </c>
      <c r="I191" s="30">
        <f>ROUND(G191*H191,P4)</f>
        <v>0</v>
      </c>
      <c r="L191" s="31">
        <v>0</v>
      </c>
      <c r="M191" s="24">
        <f>ROUND(G191*L191,P4)</f>
        <v>0</v>
      </c>
      <c r="N191" s="25" t="s">
        <v>187</v>
      </c>
      <c r="O191" s="32">
        <f>M191*AA191</f>
        <v>0</v>
      </c>
      <c r="P191" s="1">
        <v>3</v>
      </c>
      <c r="AA191" s="1">
        <f>IF(P191=1,$O$3,IF(P191=2,$O$4,$O$5))</f>
        <v>0</v>
      </c>
    </row>
    <row r="192">
      <c r="A192" s="1" t="s">
        <v>165</v>
      </c>
      <c r="E192" s="27" t="s">
        <v>188</v>
      </c>
    </row>
    <row r="193">
      <c r="A193" s="1" t="s">
        <v>167</v>
      </c>
      <c r="E193" s="33" t="s">
        <v>580</v>
      </c>
    </row>
    <row r="194">
      <c r="A194" s="1" t="s">
        <v>168</v>
      </c>
      <c r="E194" s="27" t="s">
        <v>344</v>
      </c>
    </row>
    <row r="195">
      <c r="A195" s="1" t="s">
        <v>159</v>
      </c>
      <c r="B195" s="1">
        <v>44</v>
      </c>
      <c r="C195" s="26" t="s">
        <v>747</v>
      </c>
      <c r="D195" t="s">
        <v>157</v>
      </c>
      <c r="E195" s="27" t="s">
        <v>748</v>
      </c>
      <c r="F195" s="28" t="s">
        <v>196</v>
      </c>
      <c r="G195" s="29">
        <v>1</v>
      </c>
      <c r="H195" s="28">
        <v>0</v>
      </c>
      <c r="I195" s="30">
        <f>ROUND(G195*H195,P4)</f>
        <v>0</v>
      </c>
      <c r="L195" s="31">
        <v>0</v>
      </c>
      <c r="M195" s="24">
        <f>ROUND(G195*L195,P4)</f>
        <v>0</v>
      </c>
      <c r="N195" s="25" t="s">
        <v>187</v>
      </c>
      <c r="O195" s="32">
        <f>M195*AA195</f>
        <v>0</v>
      </c>
      <c r="P195" s="1">
        <v>3</v>
      </c>
      <c r="AA195" s="1">
        <f>IF(P195=1,$O$3,IF(P195=2,$O$4,$O$5))</f>
        <v>0</v>
      </c>
    </row>
    <row r="196">
      <c r="A196" s="1" t="s">
        <v>165</v>
      </c>
      <c r="E196" s="27" t="s">
        <v>188</v>
      </c>
    </row>
    <row r="197">
      <c r="A197" s="1" t="s">
        <v>167</v>
      </c>
      <c r="E197" s="33" t="s">
        <v>537</v>
      </c>
    </row>
    <row r="198">
      <c r="A198" s="1" t="s">
        <v>168</v>
      </c>
      <c r="E198" s="27" t="s">
        <v>344</v>
      </c>
    </row>
    <row r="199">
      <c r="A199" s="1" t="s">
        <v>159</v>
      </c>
      <c r="B199" s="1">
        <v>45</v>
      </c>
      <c r="C199" s="26" t="s">
        <v>749</v>
      </c>
      <c r="D199" t="s">
        <v>157</v>
      </c>
      <c r="E199" s="27" t="s">
        <v>750</v>
      </c>
      <c r="F199" s="28" t="s">
        <v>196</v>
      </c>
      <c r="G199" s="29">
        <v>1</v>
      </c>
      <c r="H199" s="28">
        <v>0</v>
      </c>
      <c r="I199" s="30">
        <f>ROUND(G199*H199,P4)</f>
        <v>0</v>
      </c>
      <c r="L199" s="31">
        <v>0</v>
      </c>
      <c r="M199" s="24">
        <f>ROUND(G199*L199,P4)</f>
        <v>0</v>
      </c>
      <c r="N199" s="25" t="s">
        <v>187</v>
      </c>
      <c r="O199" s="32">
        <f>M199*AA199</f>
        <v>0</v>
      </c>
      <c r="P199" s="1">
        <v>3</v>
      </c>
      <c r="AA199" s="1">
        <f>IF(P199=1,$O$3,IF(P199=2,$O$4,$O$5))</f>
        <v>0</v>
      </c>
    </row>
    <row r="200">
      <c r="A200" s="1" t="s">
        <v>165</v>
      </c>
      <c r="E200" s="27" t="s">
        <v>188</v>
      </c>
    </row>
    <row r="201">
      <c r="A201" s="1" t="s">
        <v>167</v>
      </c>
      <c r="E201" s="33" t="s">
        <v>537</v>
      </c>
    </row>
    <row r="202">
      <c r="A202" s="1" t="s">
        <v>168</v>
      </c>
      <c r="E202" s="27" t="s">
        <v>344</v>
      </c>
    </row>
    <row r="203">
      <c r="A203" s="1" t="s">
        <v>159</v>
      </c>
      <c r="B203" s="1">
        <v>46</v>
      </c>
      <c r="C203" s="26" t="s">
        <v>546</v>
      </c>
      <c r="D203" t="s">
        <v>157</v>
      </c>
      <c r="E203" s="27" t="s">
        <v>547</v>
      </c>
      <c r="F203" s="28" t="s">
        <v>196</v>
      </c>
      <c r="G203" s="29">
        <v>2</v>
      </c>
      <c r="H203" s="28">
        <v>0</v>
      </c>
      <c r="I203" s="30">
        <f>ROUND(G203*H203,P4)</f>
        <v>0</v>
      </c>
      <c r="L203" s="31">
        <v>0</v>
      </c>
      <c r="M203" s="24">
        <f>ROUND(G203*L203,P4)</f>
        <v>0</v>
      </c>
      <c r="N203" s="25" t="s">
        <v>187</v>
      </c>
      <c r="O203" s="32">
        <f>M203*AA203</f>
        <v>0</v>
      </c>
      <c r="P203" s="1">
        <v>3</v>
      </c>
      <c r="AA203" s="1">
        <f>IF(P203=1,$O$3,IF(P203=2,$O$4,$O$5))</f>
        <v>0</v>
      </c>
    </row>
    <row r="204">
      <c r="A204" s="1" t="s">
        <v>165</v>
      </c>
      <c r="E204" s="27" t="s">
        <v>188</v>
      </c>
    </row>
    <row r="205">
      <c r="A205" s="1" t="s">
        <v>167</v>
      </c>
      <c r="E205" s="33" t="s">
        <v>548</v>
      </c>
    </row>
    <row r="206">
      <c r="A206" s="1" t="s">
        <v>168</v>
      </c>
      <c r="E206" s="27" t="s">
        <v>344</v>
      </c>
    </row>
    <row r="207">
      <c r="A207" s="1" t="s">
        <v>159</v>
      </c>
      <c r="B207" s="1">
        <v>47</v>
      </c>
      <c r="C207" s="26" t="s">
        <v>551</v>
      </c>
      <c r="D207" t="s">
        <v>157</v>
      </c>
      <c r="E207" s="27" t="s">
        <v>552</v>
      </c>
      <c r="F207" s="28" t="s">
        <v>196</v>
      </c>
      <c r="G207" s="29">
        <v>6</v>
      </c>
      <c r="H207" s="28">
        <v>0</v>
      </c>
      <c r="I207" s="30">
        <f>ROUND(G207*H207,P4)</f>
        <v>0</v>
      </c>
      <c r="L207" s="31">
        <v>0</v>
      </c>
      <c r="M207" s="24">
        <f>ROUND(G207*L207,P4)</f>
        <v>0</v>
      </c>
      <c r="N207" s="25" t="s">
        <v>187</v>
      </c>
      <c r="O207" s="32">
        <f>M207*AA207</f>
        <v>0</v>
      </c>
      <c r="P207" s="1">
        <v>3</v>
      </c>
      <c r="AA207" s="1">
        <f>IF(P207=1,$O$3,IF(P207=2,$O$4,$O$5))</f>
        <v>0</v>
      </c>
    </row>
    <row r="208">
      <c r="A208" s="1" t="s">
        <v>165</v>
      </c>
      <c r="E208" s="27" t="s">
        <v>188</v>
      </c>
    </row>
    <row r="209">
      <c r="A209" s="1" t="s">
        <v>167</v>
      </c>
      <c r="E209" s="33" t="s">
        <v>526</v>
      </c>
    </row>
    <row r="210">
      <c r="A210" s="1" t="s">
        <v>168</v>
      </c>
      <c r="E210" s="27" t="s">
        <v>344</v>
      </c>
    </row>
    <row r="211">
      <c r="A211" s="1" t="s">
        <v>159</v>
      </c>
      <c r="B211" s="1">
        <v>48</v>
      </c>
      <c r="C211" s="26" t="s">
        <v>553</v>
      </c>
      <c r="D211" t="s">
        <v>157</v>
      </c>
      <c r="E211" s="27" t="s">
        <v>554</v>
      </c>
      <c r="F211" s="28" t="s">
        <v>196</v>
      </c>
      <c r="G211" s="29">
        <v>6</v>
      </c>
      <c r="H211" s="28">
        <v>0</v>
      </c>
      <c r="I211" s="30">
        <f>ROUND(G211*H211,P4)</f>
        <v>0</v>
      </c>
      <c r="L211" s="31">
        <v>0</v>
      </c>
      <c r="M211" s="24">
        <f>ROUND(G211*L211,P4)</f>
        <v>0</v>
      </c>
      <c r="N211" s="25" t="s">
        <v>187</v>
      </c>
      <c r="O211" s="32">
        <f>M211*AA211</f>
        <v>0</v>
      </c>
      <c r="P211" s="1">
        <v>3</v>
      </c>
      <c r="AA211" s="1">
        <f>IF(P211=1,$O$3,IF(P211=2,$O$4,$O$5))</f>
        <v>0</v>
      </c>
    </row>
    <row r="212">
      <c r="A212" s="1" t="s">
        <v>165</v>
      </c>
      <c r="E212" s="27" t="s">
        <v>188</v>
      </c>
    </row>
    <row r="213">
      <c r="A213" s="1" t="s">
        <v>167</v>
      </c>
      <c r="E213" s="33" t="s">
        <v>526</v>
      </c>
    </row>
    <row r="214">
      <c r="A214" s="1" t="s">
        <v>168</v>
      </c>
      <c r="E214" s="27" t="s">
        <v>344</v>
      </c>
    </row>
    <row r="215">
      <c r="A215" s="1" t="s">
        <v>159</v>
      </c>
      <c r="B215" s="1">
        <v>49</v>
      </c>
      <c r="C215" s="26" t="s">
        <v>586</v>
      </c>
      <c r="D215" t="s">
        <v>157</v>
      </c>
      <c r="E215" s="27" t="s">
        <v>587</v>
      </c>
      <c r="F215" s="28" t="s">
        <v>196</v>
      </c>
      <c r="G215" s="29">
        <v>2</v>
      </c>
      <c r="H215" s="28">
        <v>0</v>
      </c>
      <c r="I215" s="30">
        <f>ROUND(G215*H215,P4)</f>
        <v>0</v>
      </c>
      <c r="L215" s="31">
        <v>0</v>
      </c>
      <c r="M215" s="24">
        <f>ROUND(G215*L215,P4)</f>
        <v>0</v>
      </c>
      <c r="N215" s="25" t="s">
        <v>187</v>
      </c>
      <c r="O215" s="32">
        <f>M215*AA215</f>
        <v>0</v>
      </c>
      <c r="P215" s="1">
        <v>3</v>
      </c>
      <c r="AA215" s="1">
        <f>IF(P215=1,$O$3,IF(P215=2,$O$4,$O$5))</f>
        <v>0</v>
      </c>
    </row>
    <row r="216">
      <c r="A216" s="1" t="s">
        <v>165</v>
      </c>
      <c r="E216" s="27" t="s">
        <v>188</v>
      </c>
    </row>
    <row r="217">
      <c r="A217" s="1" t="s">
        <v>167</v>
      </c>
      <c r="E217" s="33" t="s">
        <v>548</v>
      </c>
    </row>
    <row r="218">
      <c r="A218" s="1" t="s">
        <v>168</v>
      </c>
      <c r="E218" s="27" t="s">
        <v>344</v>
      </c>
    </row>
    <row r="219">
      <c r="A219" s="1" t="s">
        <v>159</v>
      </c>
      <c r="B219" s="1">
        <v>50</v>
      </c>
      <c r="C219" s="26" t="s">
        <v>588</v>
      </c>
      <c r="D219" t="s">
        <v>157</v>
      </c>
      <c r="E219" s="27" t="s">
        <v>589</v>
      </c>
      <c r="F219" s="28" t="s">
        <v>196</v>
      </c>
      <c r="G219" s="29">
        <v>2</v>
      </c>
      <c r="H219" s="28">
        <v>0</v>
      </c>
      <c r="I219" s="30">
        <f>ROUND(G219*H219,P4)</f>
        <v>0</v>
      </c>
      <c r="L219" s="31">
        <v>0</v>
      </c>
      <c r="M219" s="24">
        <f>ROUND(G219*L219,P4)</f>
        <v>0</v>
      </c>
      <c r="N219" s="25" t="s">
        <v>187</v>
      </c>
      <c r="O219" s="32">
        <f>M219*AA219</f>
        <v>0</v>
      </c>
      <c r="P219" s="1">
        <v>3</v>
      </c>
      <c r="AA219" s="1">
        <f>IF(P219=1,$O$3,IF(P219=2,$O$4,$O$5))</f>
        <v>0</v>
      </c>
    </row>
    <row r="220">
      <c r="A220" s="1" t="s">
        <v>165</v>
      </c>
      <c r="E220" s="27" t="s">
        <v>188</v>
      </c>
    </row>
    <row r="221">
      <c r="A221" s="1" t="s">
        <v>167</v>
      </c>
      <c r="E221" s="33" t="s">
        <v>548</v>
      </c>
    </row>
    <row r="222">
      <c r="A222" s="1" t="s">
        <v>168</v>
      </c>
      <c r="E222" s="27" t="s">
        <v>344</v>
      </c>
    </row>
    <row r="223">
      <c r="A223" s="1" t="s">
        <v>159</v>
      </c>
      <c r="B223" s="1">
        <v>51</v>
      </c>
      <c r="C223" s="26" t="s">
        <v>590</v>
      </c>
      <c r="D223" t="s">
        <v>157</v>
      </c>
      <c r="E223" s="27" t="s">
        <v>591</v>
      </c>
      <c r="F223" s="28" t="s">
        <v>196</v>
      </c>
      <c r="G223" s="29">
        <v>2</v>
      </c>
      <c r="H223" s="28">
        <v>0</v>
      </c>
      <c r="I223" s="30">
        <f>ROUND(G223*H223,P4)</f>
        <v>0</v>
      </c>
      <c r="L223" s="31">
        <v>0</v>
      </c>
      <c r="M223" s="24">
        <f>ROUND(G223*L223,P4)</f>
        <v>0</v>
      </c>
      <c r="N223" s="25" t="s">
        <v>187</v>
      </c>
      <c r="O223" s="32">
        <f>M223*AA223</f>
        <v>0</v>
      </c>
      <c r="P223" s="1">
        <v>3</v>
      </c>
      <c r="AA223" s="1">
        <f>IF(P223=1,$O$3,IF(P223=2,$O$4,$O$5))</f>
        <v>0</v>
      </c>
    </row>
    <row r="224">
      <c r="A224" s="1" t="s">
        <v>165</v>
      </c>
      <c r="E224" s="27" t="s">
        <v>188</v>
      </c>
    </row>
    <row r="225">
      <c r="A225" s="1" t="s">
        <v>167</v>
      </c>
      <c r="E225" s="33" t="s">
        <v>548</v>
      </c>
    </row>
    <row r="226">
      <c r="A226" s="1" t="s">
        <v>168</v>
      </c>
      <c r="E226" s="27" t="s">
        <v>344</v>
      </c>
    </row>
    <row r="227">
      <c r="A227" s="1" t="s">
        <v>159</v>
      </c>
      <c r="B227" s="1">
        <v>52</v>
      </c>
      <c r="C227" s="26" t="s">
        <v>592</v>
      </c>
      <c r="D227" t="s">
        <v>157</v>
      </c>
      <c r="E227" s="27" t="s">
        <v>593</v>
      </c>
      <c r="F227" s="28" t="s">
        <v>196</v>
      </c>
      <c r="G227" s="29">
        <v>3</v>
      </c>
      <c r="H227" s="28">
        <v>0</v>
      </c>
      <c r="I227" s="30">
        <f>ROUND(G227*H227,P4)</f>
        <v>0</v>
      </c>
      <c r="L227" s="31">
        <v>0</v>
      </c>
      <c r="M227" s="24">
        <f>ROUND(G227*L227,P4)</f>
        <v>0</v>
      </c>
      <c r="N227" s="25" t="s">
        <v>187</v>
      </c>
      <c r="O227" s="32">
        <f>M227*AA227</f>
        <v>0</v>
      </c>
      <c r="P227" s="1">
        <v>3</v>
      </c>
      <c r="AA227" s="1">
        <f>IF(P227=1,$O$3,IF(P227=2,$O$4,$O$5))</f>
        <v>0</v>
      </c>
    </row>
    <row r="228">
      <c r="A228" s="1" t="s">
        <v>165</v>
      </c>
      <c r="E228" s="27" t="s">
        <v>188</v>
      </c>
    </row>
    <row r="229">
      <c r="A229" s="1" t="s">
        <v>167</v>
      </c>
      <c r="E229" s="33" t="s">
        <v>431</v>
      </c>
    </row>
    <row r="230">
      <c r="A230" s="1" t="s">
        <v>168</v>
      </c>
      <c r="E230" s="27" t="s">
        <v>344</v>
      </c>
    </row>
    <row r="231">
      <c r="A231" s="1" t="s">
        <v>159</v>
      </c>
      <c r="B231" s="1">
        <v>53</v>
      </c>
      <c r="C231" s="26" t="s">
        <v>594</v>
      </c>
      <c r="D231" t="s">
        <v>157</v>
      </c>
      <c r="E231" s="27" t="s">
        <v>595</v>
      </c>
      <c r="F231" s="28" t="s">
        <v>196</v>
      </c>
      <c r="G231" s="29">
        <v>2</v>
      </c>
      <c r="H231" s="28">
        <v>0</v>
      </c>
      <c r="I231" s="30">
        <f>ROUND(G231*H231,P4)</f>
        <v>0</v>
      </c>
      <c r="L231" s="31">
        <v>0</v>
      </c>
      <c r="M231" s="24">
        <f>ROUND(G231*L231,P4)</f>
        <v>0</v>
      </c>
      <c r="N231" s="25" t="s">
        <v>187</v>
      </c>
      <c r="O231" s="32">
        <f>M231*AA231</f>
        <v>0</v>
      </c>
      <c r="P231" s="1">
        <v>3</v>
      </c>
      <c r="AA231" s="1">
        <f>IF(P231=1,$O$3,IF(P231=2,$O$4,$O$5))</f>
        <v>0</v>
      </c>
    </row>
    <row r="232">
      <c r="A232" s="1" t="s">
        <v>165</v>
      </c>
      <c r="E232" s="27" t="s">
        <v>188</v>
      </c>
    </row>
    <row r="233">
      <c r="A233" s="1" t="s">
        <v>167</v>
      </c>
      <c r="E233" s="33" t="s">
        <v>548</v>
      </c>
    </row>
    <row r="234">
      <c r="A234" s="1" t="s">
        <v>168</v>
      </c>
      <c r="E234" s="27" t="s">
        <v>344</v>
      </c>
    </row>
    <row r="235">
      <c r="A235" s="1" t="s">
        <v>159</v>
      </c>
      <c r="B235" s="1">
        <v>54</v>
      </c>
      <c r="C235" s="26" t="s">
        <v>596</v>
      </c>
      <c r="D235" t="s">
        <v>157</v>
      </c>
      <c r="E235" s="27" t="s">
        <v>597</v>
      </c>
      <c r="F235" s="28" t="s">
        <v>196</v>
      </c>
      <c r="G235" s="29">
        <v>3</v>
      </c>
      <c r="H235" s="28">
        <v>0</v>
      </c>
      <c r="I235" s="30">
        <f>ROUND(G235*H235,P4)</f>
        <v>0</v>
      </c>
      <c r="L235" s="31">
        <v>0</v>
      </c>
      <c r="M235" s="24">
        <f>ROUND(G235*L235,P4)</f>
        <v>0</v>
      </c>
      <c r="N235" s="25" t="s">
        <v>187</v>
      </c>
      <c r="O235" s="32">
        <f>M235*AA235</f>
        <v>0</v>
      </c>
      <c r="P235" s="1">
        <v>3</v>
      </c>
      <c r="AA235" s="1">
        <f>IF(P235=1,$O$3,IF(P235=2,$O$4,$O$5))</f>
        <v>0</v>
      </c>
    </row>
    <row r="236">
      <c r="A236" s="1" t="s">
        <v>165</v>
      </c>
      <c r="E236" s="27" t="s">
        <v>188</v>
      </c>
    </row>
    <row r="237">
      <c r="A237" s="1" t="s">
        <v>167</v>
      </c>
      <c r="E237" s="33" t="s">
        <v>431</v>
      </c>
    </row>
    <row r="238">
      <c r="A238" s="1" t="s">
        <v>168</v>
      </c>
      <c r="E238" s="27" t="s">
        <v>344</v>
      </c>
    </row>
    <row r="239">
      <c r="A239" s="1" t="s">
        <v>159</v>
      </c>
      <c r="B239" s="1">
        <v>55</v>
      </c>
      <c r="C239" s="26" t="s">
        <v>598</v>
      </c>
      <c r="D239" t="s">
        <v>157</v>
      </c>
      <c r="E239" s="27" t="s">
        <v>599</v>
      </c>
      <c r="F239" s="28" t="s">
        <v>196</v>
      </c>
      <c r="G239" s="29">
        <v>1</v>
      </c>
      <c r="H239" s="28">
        <v>0</v>
      </c>
      <c r="I239" s="30">
        <f>ROUND(G239*H239,P4)</f>
        <v>0</v>
      </c>
      <c r="L239" s="31">
        <v>0</v>
      </c>
      <c r="M239" s="24">
        <f>ROUND(G239*L239,P4)</f>
        <v>0</v>
      </c>
      <c r="N239" s="25" t="s">
        <v>187</v>
      </c>
      <c r="O239" s="32">
        <f>M239*AA239</f>
        <v>0</v>
      </c>
      <c r="P239" s="1">
        <v>3</v>
      </c>
      <c r="AA239" s="1">
        <f>IF(P239=1,$O$3,IF(P239=2,$O$4,$O$5))</f>
        <v>0</v>
      </c>
    </row>
    <row r="240">
      <c r="A240" s="1" t="s">
        <v>165</v>
      </c>
      <c r="E240" s="27" t="s">
        <v>188</v>
      </c>
    </row>
    <row r="241">
      <c r="A241" s="1" t="s">
        <v>167</v>
      </c>
      <c r="E241" s="33" t="s">
        <v>537</v>
      </c>
    </row>
    <row r="242">
      <c r="A242" s="1" t="s">
        <v>168</v>
      </c>
      <c r="E242" s="27" t="s">
        <v>344</v>
      </c>
    </row>
    <row r="243">
      <c r="A243" s="1" t="s">
        <v>159</v>
      </c>
      <c r="B243" s="1">
        <v>56</v>
      </c>
      <c r="C243" s="26" t="s">
        <v>600</v>
      </c>
      <c r="D243" t="s">
        <v>157</v>
      </c>
      <c r="E243" s="27" t="s">
        <v>601</v>
      </c>
      <c r="F243" s="28" t="s">
        <v>196</v>
      </c>
      <c r="G243" s="29">
        <v>1</v>
      </c>
      <c r="H243" s="28">
        <v>0</v>
      </c>
      <c r="I243" s="30">
        <f>ROUND(G243*H243,P4)</f>
        <v>0</v>
      </c>
      <c r="L243" s="31">
        <v>0</v>
      </c>
      <c r="M243" s="24">
        <f>ROUND(G243*L243,P4)</f>
        <v>0</v>
      </c>
      <c r="N243" s="25" t="s">
        <v>187</v>
      </c>
      <c r="O243" s="32">
        <f>M243*AA243</f>
        <v>0</v>
      </c>
      <c r="P243" s="1">
        <v>3</v>
      </c>
      <c r="AA243" s="1">
        <f>IF(P243=1,$O$3,IF(P243=2,$O$4,$O$5))</f>
        <v>0</v>
      </c>
    </row>
    <row r="244">
      <c r="A244" s="1" t="s">
        <v>165</v>
      </c>
      <c r="E244" s="27" t="s">
        <v>188</v>
      </c>
    </row>
    <row r="245">
      <c r="A245" s="1" t="s">
        <v>167</v>
      </c>
      <c r="E245" s="33" t="s">
        <v>537</v>
      </c>
    </row>
    <row r="246">
      <c r="A246" s="1" t="s">
        <v>168</v>
      </c>
      <c r="E246" s="27" t="s">
        <v>344</v>
      </c>
    </row>
    <row r="247">
      <c r="A247" s="1" t="s">
        <v>159</v>
      </c>
      <c r="B247" s="1">
        <v>57</v>
      </c>
      <c r="C247" s="26" t="s">
        <v>602</v>
      </c>
      <c r="D247" t="s">
        <v>157</v>
      </c>
      <c r="E247" s="27" t="s">
        <v>603</v>
      </c>
      <c r="F247" s="28" t="s">
        <v>196</v>
      </c>
      <c r="G247" s="29">
        <v>2</v>
      </c>
      <c r="H247" s="28">
        <v>0</v>
      </c>
      <c r="I247" s="30">
        <f>ROUND(G247*H247,P4)</f>
        <v>0</v>
      </c>
      <c r="L247" s="31">
        <v>0</v>
      </c>
      <c r="M247" s="24">
        <f>ROUND(G247*L247,P4)</f>
        <v>0</v>
      </c>
      <c r="N247" s="25" t="s">
        <v>187</v>
      </c>
      <c r="O247" s="32">
        <f>M247*AA247</f>
        <v>0</v>
      </c>
      <c r="P247" s="1">
        <v>3</v>
      </c>
      <c r="AA247" s="1">
        <f>IF(P247=1,$O$3,IF(P247=2,$O$4,$O$5))</f>
        <v>0</v>
      </c>
    </row>
    <row r="248">
      <c r="A248" s="1" t="s">
        <v>165</v>
      </c>
      <c r="E248" s="27" t="s">
        <v>188</v>
      </c>
    </row>
    <row r="249">
      <c r="A249" s="1" t="s">
        <v>167</v>
      </c>
      <c r="E249" s="33" t="s">
        <v>548</v>
      </c>
    </row>
    <row r="250">
      <c r="A250" s="1" t="s">
        <v>168</v>
      </c>
      <c r="E250" s="27" t="s">
        <v>344</v>
      </c>
    </row>
    <row r="251">
      <c r="A251" s="1" t="s">
        <v>159</v>
      </c>
      <c r="B251" s="1">
        <v>58</v>
      </c>
      <c r="C251" s="26" t="s">
        <v>608</v>
      </c>
      <c r="D251" t="s">
        <v>157</v>
      </c>
      <c r="E251" s="27" t="s">
        <v>609</v>
      </c>
      <c r="F251" s="28" t="s">
        <v>196</v>
      </c>
      <c r="G251" s="29">
        <v>2</v>
      </c>
      <c r="H251" s="28">
        <v>0</v>
      </c>
      <c r="I251" s="30">
        <f>ROUND(G251*H251,P4)</f>
        <v>0</v>
      </c>
      <c r="L251" s="31">
        <v>0</v>
      </c>
      <c r="M251" s="24">
        <f>ROUND(G251*L251,P4)</f>
        <v>0</v>
      </c>
      <c r="N251" s="25" t="s">
        <v>187</v>
      </c>
      <c r="O251" s="32">
        <f>M251*AA251</f>
        <v>0</v>
      </c>
      <c r="P251" s="1">
        <v>3</v>
      </c>
      <c r="AA251" s="1">
        <f>IF(P251=1,$O$3,IF(P251=2,$O$4,$O$5))</f>
        <v>0</v>
      </c>
    </row>
    <row r="252">
      <c r="A252" s="1" t="s">
        <v>165</v>
      </c>
      <c r="E252" s="27" t="s">
        <v>188</v>
      </c>
    </row>
    <row r="253">
      <c r="A253" s="1" t="s">
        <v>167</v>
      </c>
      <c r="E253" s="33" t="s">
        <v>548</v>
      </c>
    </row>
    <row r="254">
      <c r="A254" s="1" t="s">
        <v>168</v>
      </c>
      <c r="E254" s="27" t="s">
        <v>344</v>
      </c>
    </row>
    <row r="255">
      <c r="A255" s="1" t="s">
        <v>159</v>
      </c>
      <c r="B255" s="1">
        <v>59</v>
      </c>
      <c r="C255" s="26" t="s">
        <v>610</v>
      </c>
      <c r="D255" t="s">
        <v>157</v>
      </c>
      <c r="E255" s="27" t="s">
        <v>611</v>
      </c>
      <c r="F255" s="28" t="s">
        <v>196</v>
      </c>
      <c r="G255" s="29">
        <v>2</v>
      </c>
      <c r="H255" s="28">
        <v>0</v>
      </c>
      <c r="I255" s="30">
        <f>ROUND(G255*H255,P4)</f>
        <v>0</v>
      </c>
      <c r="L255" s="31">
        <v>0</v>
      </c>
      <c r="M255" s="24">
        <f>ROUND(G255*L255,P4)</f>
        <v>0</v>
      </c>
      <c r="N255" s="25" t="s">
        <v>187</v>
      </c>
      <c r="O255" s="32">
        <f>M255*AA255</f>
        <v>0</v>
      </c>
      <c r="P255" s="1">
        <v>3</v>
      </c>
      <c r="AA255" s="1">
        <f>IF(P255=1,$O$3,IF(P255=2,$O$4,$O$5))</f>
        <v>0</v>
      </c>
    </row>
    <row r="256">
      <c r="A256" s="1" t="s">
        <v>165</v>
      </c>
      <c r="E256" s="27" t="s">
        <v>188</v>
      </c>
    </row>
    <row r="257">
      <c r="A257" s="1" t="s">
        <v>167</v>
      </c>
      <c r="E257" s="33" t="s">
        <v>548</v>
      </c>
    </row>
    <row r="258">
      <c r="A258" s="1" t="s">
        <v>168</v>
      </c>
      <c r="E258" s="27" t="s">
        <v>344</v>
      </c>
    </row>
    <row r="259">
      <c r="A259" s="1" t="s">
        <v>159</v>
      </c>
      <c r="B259" s="1">
        <v>60</v>
      </c>
      <c r="C259" s="26" t="s">
        <v>612</v>
      </c>
      <c r="D259" t="s">
        <v>157</v>
      </c>
      <c r="E259" s="27" t="s">
        <v>613</v>
      </c>
      <c r="F259" s="28" t="s">
        <v>196</v>
      </c>
      <c r="G259" s="29">
        <v>12</v>
      </c>
      <c r="H259" s="28">
        <v>0</v>
      </c>
      <c r="I259" s="30">
        <f>ROUND(G259*H259,P4)</f>
        <v>0</v>
      </c>
      <c r="L259" s="31">
        <v>0</v>
      </c>
      <c r="M259" s="24">
        <f>ROUND(G259*L259,P4)</f>
        <v>0</v>
      </c>
      <c r="N259" s="25" t="s">
        <v>187</v>
      </c>
      <c r="O259" s="32">
        <f>M259*AA259</f>
        <v>0</v>
      </c>
      <c r="P259" s="1">
        <v>3</v>
      </c>
      <c r="AA259" s="1">
        <f>IF(P259=1,$O$3,IF(P259=2,$O$4,$O$5))</f>
        <v>0</v>
      </c>
    </row>
    <row r="260">
      <c r="A260" s="1" t="s">
        <v>165</v>
      </c>
      <c r="E260" s="27" t="s">
        <v>188</v>
      </c>
    </row>
    <row r="261">
      <c r="A261" s="1" t="s">
        <v>167</v>
      </c>
      <c r="E261" s="33" t="s">
        <v>585</v>
      </c>
    </row>
    <row r="262">
      <c r="A262" s="1" t="s">
        <v>168</v>
      </c>
      <c r="E262" s="27" t="s">
        <v>344</v>
      </c>
    </row>
    <row r="263">
      <c r="A263" s="1" t="s">
        <v>159</v>
      </c>
      <c r="B263" s="1">
        <v>61</v>
      </c>
      <c r="C263" s="26" t="s">
        <v>614</v>
      </c>
      <c r="D263" t="s">
        <v>157</v>
      </c>
      <c r="E263" s="27" t="s">
        <v>615</v>
      </c>
      <c r="F263" s="28" t="s">
        <v>196</v>
      </c>
      <c r="G263" s="29">
        <v>12</v>
      </c>
      <c r="H263" s="28">
        <v>0</v>
      </c>
      <c r="I263" s="30">
        <f>ROUND(G263*H263,P4)</f>
        <v>0</v>
      </c>
      <c r="L263" s="31">
        <v>0</v>
      </c>
      <c r="M263" s="24">
        <f>ROUND(G263*L263,P4)</f>
        <v>0</v>
      </c>
      <c r="N263" s="25" t="s">
        <v>187</v>
      </c>
      <c r="O263" s="32">
        <f>M263*AA263</f>
        <v>0</v>
      </c>
      <c r="P263" s="1">
        <v>3</v>
      </c>
      <c r="AA263" s="1">
        <f>IF(P263=1,$O$3,IF(P263=2,$O$4,$O$5))</f>
        <v>0</v>
      </c>
    </row>
    <row r="264">
      <c r="A264" s="1" t="s">
        <v>165</v>
      </c>
      <c r="E264" s="27" t="s">
        <v>188</v>
      </c>
    </row>
    <row r="265">
      <c r="A265" s="1" t="s">
        <v>167</v>
      </c>
      <c r="E265" s="33" t="s">
        <v>585</v>
      </c>
    </row>
    <row r="266">
      <c r="A266" s="1" t="s">
        <v>168</v>
      </c>
      <c r="E266" s="27" t="s">
        <v>344</v>
      </c>
    </row>
    <row r="267">
      <c r="A267" s="1" t="s">
        <v>159</v>
      </c>
      <c r="B267" s="1">
        <v>62</v>
      </c>
      <c r="C267" s="26" t="s">
        <v>616</v>
      </c>
      <c r="D267" t="s">
        <v>157</v>
      </c>
      <c r="E267" s="27" t="s">
        <v>617</v>
      </c>
      <c r="F267" s="28" t="s">
        <v>196</v>
      </c>
      <c r="G267" s="29">
        <v>1</v>
      </c>
      <c r="H267" s="28">
        <v>0</v>
      </c>
      <c r="I267" s="30">
        <f>ROUND(G267*H267,P4)</f>
        <v>0</v>
      </c>
      <c r="L267" s="31">
        <v>0</v>
      </c>
      <c r="M267" s="24">
        <f>ROUND(G267*L267,P4)</f>
        <v>0</v>
      </c>
      <c r="N267" s="25" t="s">
        <v>187</v>
      </c>
      <c r="O267" s="32">
        <f>M267*AA267</f>
        <v>0</v>
      </c>
      <c r="P267" s="1">
        <v>3</v>
      </c>
      <c r="AA267" s="1">
        <f>IF(P267=1,$O$3,IF(P267=2,$O$4,$O$5))</f>
        <v>0</v>
      </c>
    </row>
    <row r="268">
      <c r="A268" s="1" t="s">
        <v>165</v>
      </c>
      <c r="E268" s="27" t="s">
        <v>188</v>
      </c>
    </row>
    <row r="269">
      <c r="A269" s="1" t="s">
        <v>167</v>
      </c>
      <c r="E269" s="33" t="s">
        <v>537</v>
      </c>
    </row>
    <row r="270">
      <c r="A270" s="1" t="s">
        <v>168</v>
      </c>
      <c r="E270" s="27" t="s">
        <v>344</v>
      </c>
    </row>
    <row r="271">
      <c r="A271" s="1" t="s">
        <v>159</v>
      </c>
      <c r="B271" s="1">
        <v>63</v>
      </c>
      <c r="C271" s="26" t="s">
        <v>618</v>
      </c>
      <c r="D271" t="s">
        <v>157</v>
      </c>
      <c r="E271" s="27" t="s">
        <v>619</v>
      </c>
      <c r="F271" s="28" t="s">
        <v>196</v>
      </c>
      <c r="G271" s="29">
        <v>1</v>
      </c>
      <c r="H271" s="28">
        <v>0</v>
      </c>
      <c r="I271" s="30">
        <f>ROUND(G271*H271,P4)</f>
        <v>0</v>
      </c>
      <c r="L271" s="31">
        <v>0</v>
      </c>
      <c r="M271" s="24">
        <f>ROUND(G271*L271,P4)</f>
        <v>0</v>
      </c>
      <c r="N271" s="25" t="s">
        <v>187</v>
      </c>
      <c r="O271" s="32">
        <f>M271*AA271</f>
        <v>0</v>
      </c>
      <c r="P271" s="1">
        <v>3</v>
      </c>
      <c r="AA271" s="1">
        <f>IF(P271=1,$O$3,IF(P271=2,$O$4,$O$5))</f>
        <v>0</v>
      </c>
    </row>
    <row r="272">
      <c r="A272" s="1" t="s">
        <v>165</v>
      </c>
      <c r="E272" s="27" t="s">
        <v>188</v>
      </c>
    </row>
    <row r="273">
      <c r="A273" s="1" t="s">
        <v>167</v>
      </c>
      <c r="E273" s="33" t="s">
        <v>537</v>
      </c>
    </row>
    <row r="274">
      <c r="A274" s="1" t="s">
        <v>168</v>
      </c>
      <c r="E274" s="27" t="s">
        <v>344</v>
      </c>
    </row>
    <row r="275">
      <c r="A275" s="1" t="s">
        <v>159</v>
      </c>
      <c r="B275" s="1">
        <v>64</v>
      </c>
      <c r="C275" s="26" t="s">
        <v>620</v>
      </c>
      <c r="D275" t="s">
        <v>157</v>
      </c>
      <c r="E275" s="27" t="s">
        <v>621</v>
      </c>
      <c r="F275" s="28" t="s">
        <v>196</v>
      </c>
      <c r="G275" s="29">
        <v>1</v>
      </c>
      <c r="H275" s="28">
        <v>0</v>
      </c>
      <c r="I275" s="30">
        <f>ROUND(G275*H275,P4)</f>
        <v>0</v>
      </c>
      <c r="L275" s="31">
        <v>0</v>
      </c>
      <c r="M275" s="24">
        <f>ROUND(G275*L275,P4)</f>
        <v>0</v>
      </c>
      <c r="N275" s="25" t="s">
        <v>187</v>
      </c>
      <c r="O275" s="32">
        <f>M275*AA275</f>
        <v>0</v>
      </c>
      <c r="P275" s="1">
        <v>3</v>
      </c>
      <c r="AA275" s="1">
        <f>IF(P275=1,$O$3,IF(P275=2,$O$4,$O$5))</f>
        <v>0</v>
      </c>
    </row>
    <row r="276">
      <c r="A276" s="1" t="s">
        <v>165</v>
      </c>
      <c r="E276" s="27" t="s">
        <v>188</v>
      </c>
    </row>
    <row r="277">
      <c r="A277" s="1" t="s">
        <v>167</v>
      </c>
      <c r="E277" s="33" t="s">
        <v>537</v>
      </c>
    </row>
    <row r="278">
      <c r="A278" s="1" t="s">
        <v>168</v>
      </c>
      <c r="E278" s="27" t="s">
        <v>344</v>
      </c>
    </row>
    <row r="279">
      <c r="A279" s="1" t="s">
        <v>159</v>
      </c>
      <c r="B279" s="1">
        <v>65</v>
      </c>
      <c r="C279" s="26" t="s">
        <v>622</v>
      </c>
      <c r="D279" t="s">
        <v>157</v>
      </c>
      <c r="E279" s="27" t="s">
        <v>623</v>
      </c>
      <c r="F279" s="28" t="s">
        <v>196</v>
      </c>
      <c r="G279" s="29">
        <v>1</v>
      </c>
      <c r="H279" s="28">
        <v>0</v>
      </c>
      <c r="I279" s="30">
        <f>ROUND(G279*H279,P4)</f>
        <v>0</v>
      </c>
      <c r="L279" s="31">
        <v>0</v>
      </c>
      <c r="M279" s="24">
        <f>ROUND(G279*L279,P4)</f>
        <v>0</v>
      </c>
      <c r="N279" s="25" t="s">
        <v>187</v>
      </c>
      <c r="O279" s="32">
        <f>M279*AA279</f>
        <v>0</v>
      </c>
      <c r="P279" s="1">
        <v>3</v>
      </c>
      <c r="AA279" s="1">
        <f>IF(P279=1,$O$3,IF(P279=2,$O$4,$O$5))</f>
        <v>0</v>
      </c>
    </row>
    <row r="280">
      <c r="A280" s="1" t="s">
        <v>165</v>
      </c>
      <c r="E280" s="27" t="s">
        <v>188</v>
      </c>
    </row>
    <row r="281">
      <c r="A281" s="1" t="s">
        <v>167</v>
      </c>
      <c r="E281" s="33" t="s">
        <v>537</v>
      </c>
    </row>
    <row r="282">
      <c r="A282" s="1" t="s">
        <v>168</v>
      </c>
      <c r="E282" s="27" t="s">
        <v>344</v>
      </c>
    </row>
    <row r="283">
      <c r="A283" s="1" t="s">
        <v>159</v>
      </c>
      <c r="B283" s="1">
        <v>70</v>
      </c>
      <c r="C283" s="26" t="s">
        <v>624</v>
      </c>
      <c r="D283" t="s">
        <v>157</v>
      </c>
      <c r="E283" s="27" t="s">
        <v>625</v>
      </c>
      <c r="F283" s="28" t="s">
        <v>199</v>
      </c>
      <c r="G283" s="29">
        <v>25</v>
      </c>
      <c r="H283" s="28">
        <v>0</v>
      </c>
      <c r="I283" s="30">
        <f>ROUND(G283*H283,P4)</f>
        <v>0</v>
      </c>
      <c r="L283" s="31">
        <v>0</v>
      </c>
      <c r="M283" s="24">
        <f>ROUND(G283*L283,P4)</f>
        <v>0</v>
      </c>
      <c r="N283" s="25" t="s">
        <v>187</v>
      </c>
      <c r="O283" s="32">
        <f>M283*AA283</f>
        <v>0</v>
      </c>
      <c r="P283" s="1">
        <v>3</v>
      </c>
      <c r="AA283" s="1">
        <f>IF(P283=1,$O$3,IF(P283=2,$O$4,$O$5))</f>
        <v>0</v>
      </c>
    </row>
    <row r="284">
      <c r="A284" s="1" t="s">
        <v>165</v>
      </c>
      <c r="E284" s="27" t="s">
        <v>188</v>
      </c>
    </row>
    <row r="285">
      <c r="A285" s="1" t="s">
        <v>167</v>
      </c>
      <c r="E285" s="33" t="s">
        <v>751</v>
      </c>
    </row>
    <row r="286">
      <c r="A286" s="1" t="s">
        <v>168</v>
      </c>
      <c r="E286" s="27" t="s">
        <v>344</v>
      </c>
    </row>
    <row r="287">
      <c r="A287" s="1" t="s">
        <v>159</v>
      </c>
      <c r="B287" s="1">
        <v>71</v>
      </c>
      <c r="C287" s="26" t="s">
        <v>627</v>
      </c>
      <c r="D287" t="s">
        <v>157</v>
      </c>
      <c r="E287" s="27" t="s">
        <v>628</v>
      </c>
      <c r="F287" s="28" t="s">
        <v>199</v>
      </c>
      <c r="G287" s="29">
        <v>25</v>
      </c>
      <c r="H287" s="28">
        <v>0</v>
      </c>
      <c r="I287" s="30">
        <f>ROUND(G287*H287,P4)</f>
        <v>0</v>
      </c>
      <c r="L287" s="31">
        <v>0</v>
      </c>
      <c r="M287" s="24">
        <f>ROUND(G287*L287,P4)</f>
        <v>0</v>
      </c>
      <c r="N287" s="25" t="s">
        <v>187</v>
      </c>
      <c r="O287" s="32">
        <f>M287*AA287</f>
        <v>0</v>
      </c>
      <c r="P287" s="1">
        <v>3</v>
      </c>
      <c r="AA287" s="1">
        <f>IF(P287=1,$O$3,IF(P287=2,$O$4,$O$5))</f>
        <v>0</v>
      </c>
    </row>
    <row r="288">
      <c r="A288" s="1" t="s">
        <v>165</v>
      </c>
      <c r="E288" s="27" t="s">
        <v>188</v>
      </c>
    </row>
    <row r="289">
      <c r="A289" s="1" t="s">
        <v>167</v>
      </c>
      <c r="E289" s="33" t="s">
        <v>751</v>
      </c>
    </row>
    <row r="290">
      <c r="A290" s="1" t="s">
        <v>168</v>
      </c>
      <c r="E290" s="27" t="s">
        <v>344</v>
      </c>
    </row>
    <row r="291">
      <c r="A291" s="1" t="s">
        <v>159</v>
      </c>
      <c r="B291" s="1">
        <v>72</v>
      </c>
      <c r="C291" s="26" t="s">
        <v>631</v>
      </c>
      <c r="D291" t="s">
        <v>157</v>
      </c>
      <c r="E291" s="27" t="s">
        <v>632</v>
      </c>
      <c r="F291" s="28" t="s">
        <v>196</v>
      </c>
      <c r="G291" s="29">
        <v>6</v>
      </c>
      <c r="H291" s="28">
        <v>0</v>
      </c>
      <c r="I291" s="30">
        <f>ROUND(G291*H291,P4)</f>
        <v>0</v>
      </c>
      <c r="L291" s="31">
        <v>0</v>
      </c>
      <c r="M291" s="24">
        <f>ROUND(G291*L291,P4)</f>
        <v>0</v>
      </c>
      <c r="N291" s="25" t="s">
        <v>187</v>
      </c>
      <c r="O291" s="32">
        <f>M291*AA291</f>
        <v>0</v>
      </c>
      <c r="P291" s="1">
        <v>3</v>
      </c>
      <c r="AA291" s="1">
        <f>IF(P291=1,$O$3,IF(P291=2,$O$4,$O$5))</f>
        <v>0</v>
      </c>
    </row>
    <row r="292">
      <c r="A292" s="1" t="s">
        <v>165</v>
      </c>
      <c r="E292" s="27" t="s">
        <v>188</v>
      </c>
    </row>
    <row r="293">
      <c r="A293" s="1" t="s">
        <v>167</v>
      </c>
      <c r="E293" s="33" t="s">
        <v>526</v>
      </c>
    </row>
    <row r="294">
      <c r="A294" s="1" t="s">
        <v>168</v>
      </c>
      <c r="E294" s="27" t="s">
        <v>344</v>
      </c>
    </row>
    <row r="295">
      <c r="A295" s="1" t="s">
        <v>159</v>
      </c>
      <c r="B295" s="1">
        <v>73</v>
      </c>
      <c r="C295" s="26" t="s">
        <v>634</v>
      </c>
      <c r="D295" t="s">
        <v>157</v>
      </c>
      <c r="E295" s="27" t="s">
        <v>635</v>
      </c>
      <c r="F295" s="28" t="s">
        <v>196</v>
      </c>
      <c r="G295" s="29">
        <v>2</v>
      </c>
      <c r="H295" s="28">
        <v>0</v>
      </c>
      <c r="I295" s="30">
        <f>ROUND(G295*H295,P4)</f>
        <v>0</v>
      </c>
      <c r="L295" s="31">
        <v>0</v>
      </c>
      <c r="M295" s="24">
        <f>ROUND(G295*L295,P4)</f>
        <v>0</v>
      </c>
      <c r="N295" s="25" t="s">
        <v>187</v>
      </c>
      <c r="O295" s="32">
        <f>M295*AA295</f>
        <v>0</v>
      </c>
      <c r="P295" s="1">
        <v>3</v>
      </c>
      <c r="AA295" s="1">
        <f>IF(P295=1,$O$3,IF(P295=2,$O$4,$O$5))</f>
        <v>0</v>
      </c>
    </row>
    <row r="296">
      <c r="A296" s="1" t="s">
        <v>165</v>
      </c>
      <c r="E296" s="27" t="s">
        <v>188</v>
      </c>
    </row>
    <row r="297">
      <c r="A297" s="1" t="s">
        <v>167</v>
      </c>
      <c r="E297" s="33" t="s">
        <v>548</v>
      </c>
    </row>
    <row r="298">
      <c r="A298" s="1" t="s">
        <v>168</v>
      </c>
      <c r="E298" s="27" t="s">
        <v>344</v>
      </c>
    </row>
    <row r="299">
      <c r="A299" s="1" t="s">
        <v>159</v>
      </c>
      <c r="B299" s="1">
        <v>74</v>
      </c>
      <c r="C299" s="26" t="s">
        <v>636</v>
      </c>
      <c r="D299" t="s">
        <v>157</v>
      </c>
      <c r="E299" s="27" t="s">
        <v>637</v>
      </c>
      <c r="F299" s="28" t="s">
        <v>196</v>
      </c>
      <c r="G299" s="29">
        <v>2</v>
      </c>
      <c r="H299" s="28">
        <v>0</v>
      </c>
      <c r="I299" s="30">
        <f>ROUND(G299*H299,P4)</f>
        <v>0</v>
      </c>
      <c r="L299" s="31">
        <v>0</v>
      </c>
      <c r="M299" s="24">
        <f>ROUND(G299*L299,P4)</f>
        <v>0</v>
      </c>
      <c r="N299" s="25" t="s">
        <v>187</v>
      </c>
      <c r="O299" s="32">
        <f>M299*AA299</f>
        <v>0</v>
      </c>
      <c r="P299" s="1">
        <v>3</v>
      </c>
      <c r="AA299" s="1">
        <f>IF(P299=1,$O$3,IF(P299=2,$O$4,$O$5))</f>
        <v>0</v>
      </c>
    </row>
    <row r="300">
      <c r="A300" s="1" t="s">
        <v>165</v>
      </c>
      <c r="E300" s="27" t="s">
        <v>188</v>
      </c>
    </row>
    <row r="301">
      <c r="A301" s="1" t="s">
        <v>167</v>
      </c>
      <c r="E301" s="33" t="s">
        <v>548</v>
      </c>
    </row>
    <row r="302">
      <c r="A302" s="1" t="s">
        <v>168</v>
      </c>
      <c r="E302" s="27" t="s">
        <v>344</v>
      </c>
    </row>
    <row r="303">
      <c r="A303" s="1" t="s">
        <v>159</v>
      </c>
      <c r="B303" s="1">
        <v>75</v>
      </c>
      <c r="C303" s="26" t="s">
        <v>640</v>
      </c>
      <c r="D303" t="s">
        <v>157</v>
      </c>
      <c r="E303" s="27" t="s">
        <v>641</v>
      </c>
      <c r="F303" s="28" t="s">
        <v>196</v>
      </c>
      <c r="G303" s="29">
        <v>8</v>
      </c>
      <c r="H303" s="28">
        <v>0</v>
      </c>
      <c r="I303" s="30">
        <f>ROUND(G303*H303,P4)</f>
        <v>0</v>
      </c>
      <c r="L303" s="31">
        <v>0</v>
      </c>
      <c r="M303" s="24">
        <f>ROUND(G303*L303,P4)</f>
        <v>0</v>
      </c>
      <c r="N303" s="25" t="s">
        <v>187</v>
      </c>
      <c r="O303" s="32">
        <f>M303*AA303</f>
        <v>0</v>
      </c>
      <c r="P303" s="1">
        <v>3</v>
      </c>
      <c r="AA303" s="1">
        <f>IF(P303=1,$O$3,IF(P303=2,$O$4,$O$5))</f>
        <v>0</v>
      </c>
    </row>
    <row r="304">
      <c r="A304" s="1" t="s">
        <v>165</v>
      </c>
      <c r="E304" s="27" t="s">
        <v>188</v>
      </c>
    </row>
    <row r="305">
      <c r="A305" s="1" t="s">
        <v>167</v>
      </c>
      <c r="E305" s="33" t="s">
        <v>580</v>
      </c>
    </row>
    <row r="306">
      <c r="A306" s="1" t="s">
        <v>168</v>
      </c>
      <c r="E306" s="27" t="s">
        <v>344</v>
      </c>
    </row>
    <row r="307">
      <c r="A307" s="1" t="s">
        <v>159</v>
      </c>
      <c r="B307" s="1">
        <v>76</v>
      </c>
      <c r="C307" s="26" t="s">
        <v>646</v>
      </c>
      <c r="D307" t="s">
        <v>157</v>
      </c>
      <c r="E307" s="27" t="s">
        <v>647</v>
      </c>
      <c r="F307" s="28" t="s">
        <v>196</v>
      </c>
      <c r="G307" s="29">
        <v>8</v>
      </c>
      <c r="H307" s="28">
        <v>0</v>
      </c>
      <c r="I307" s="30">
        <f>ROUND(G307*H307,P4)</f>
        <v>0</v>
      </c>
      <c r="L307" s="31">
        <v>0</v>
      </c>
      <c r="M307" s="24">
        <f>ROUND(G307*L307,P4)</f>
        <v>0</v>
      </c>
      <c r="N307" s="25" t="s">
        <v>187</v>
      </c>
      <c r="O307" s="32">
        <f>M307*AA307</f>
        <v>0</v>
      </c>
      <c r="P307" s="1">
        <v>3</v>
      </c>
      <c r="AA307" s="1">
        <f>IF(P307=1,$O$3,IF(P307=2,$O$4,$O$5))</f>
        <v>0</v>
      </c>
    </row>
    <row r="308">
      <c r="A308" s="1" t="s">
        <v>165</v>
      </c>
      <c r="E308" s="27" t="s">
        <v>188</v>
      </c>
    </row>
    <row r="309">
      <c r="A309" s="1" t="s">
        <v>167</v>
      </c>
      <c r="E309" s="33" t="s">
        <v>580</v>
      </c>
    </row>
    <row r="310">
      <c r="A310" s="1" t="s">
        <v>168</v>
      </c>
      <c r="E310" s="27" t="s">
        <v>344</v>
      </c>
    </row>
    <row r="311">
      <c r="A311" s="1" t="s">
        <v>159</v>
      </c>
      <c r="B311" s="1">
        <v>77</v>
      </c>
      <c r="C311" s="26" t="s">
        <v>672</v>
      </c>
      <c r="D311" t="s">
        <v>157</v>
      </c>
      <c r="E311" s="27" t="s">
        <v>673</v>
      </c>
      <c r="F311" s="28" t="s">
        <v>196</v>
      </c>
      <c r="G311" s="29">
        <v>1</v>
      </c>
      <c r="H311" s="28">
        <v>0</v>
      </c>
      <c r="I311" s="30">
        <f>ROUND(G311*H311,P4)</f>
        <v>0</v>
      </c>
      <c r="L311" s="31">
        <v>0</v>
      </c>
      <c r="M311" s="24">
        <f>ROUND(G311*L311,P4)</f>
        <v>0</v>
      </c>
      <c r="N311" s="25" t="s">
        <v>187</v>
      </c>
      <c r="O311" s="32">
        <f>M311*AA311</f>
        <v>0</v>
      </c>
      <c r="P311" s="1">
        <v>3</v>
      </c>
      <c r="AA311" s="1">
        <f>IF(P311=1,$O$3,IF(P311=2,$O$4,$O$5))</f>
        <v>0</v>
      </c>
    </row>
    <row r="312">
      <c r="A312" s="1" t="s">
        <v>165</v>
      </c>
      <c r="E312" s="27" t="s">
        <v>188</v>
      </c>
    </row>
    <row r="313">
      <c r="A313" s="1" t="s">
        <v>167</v>
      </c>
      <c r="E313" s="33" t="s">
        <v>537</v>
      </c>
    </row>
    <row r="314">
      <c r="A314" s="1" t="s">
        <v>168</v>
      </c>
      <c r="E314" s="27" t="s">
        <v>344</v>
      </c>
    </row>
    <row r="315">
      <c r="A315" s="1" t="s">
        <v>159</v>
      </c>
      <c r="B315" s="1">
        <v>78</v>
      </c>
      <c r="C315" s="26" t="s">
        <v>674</v>
      </c>
      <c r="D315" t="s">
        <v>157</v>
      </c>
      <c r="E315" s="27" t="s">
        <v>675</v>
      </c>
      <c r="F315" s="28" t="s">
        <v>196</v>
      </c>
      <c r="G315" s="29">
        <v>12</v>
      </c>
      <c r="H315" s="28">
        <v>0</v>
      </c>
      <c r="I315" s="30">
        <f>ROUND(G315*H315,P4)</f>
        <v>0</v>
      </c>
      <c r="L315" s="31">
        <v>0</v>
      </c>
      <c r="M315" s="24">
        <f>ROUND(G315*L315,P4)</f>
        <v>0</v>
      </c>
      <c r="N315" s="25" t="s">
        <v>187</v>
      </c>
      <c r="O315" s="32">
        <f>M315*AA315</f>
        <v>0</v>
      </c>
      <c r="P315" s="1">
        <v>3</v>
      </c>
      <c r="AA315" s="1">
        <f>IF(P315=1,$O$3,IF(P315=2,$O$4,$O$5))</f>
        <v>0</v>
      </c>
    </row>
    <row r="316">
      <c r="A316" s="1" t="s">
        <v>165</v>
      </c>
      <c r="E316" s="27" t="s">
        <v>188</v>
      </c>
    </row>
    <row r="317">
      <c r="A317" s="1" t="s">
        <v>167</v>
      </c>
      <c r="E317" s="33" t="s">
        <v>585</v>
      </c>
    </row>
    <row r="318">
      <c r="A318" s="1" t="s">
        <v>168</v>
      </c>
      <c r="E318" s="27" t="s">
        <v>344</v>
      </c>
    </row>
    <row r="319" ht="25.5">
      <c r="A319" s="1" t="s">
        <v>159</v>
      </c>
      <c r="B319" s="1">
        <v>79</v>
      </c>
      <c r="C319" s="26" t="s">
        <v>677</v>
      </c>
      <c r="D319" t="s">
        <v>157</v>
      </c>
      <c r="E319" s="27" t="s">
        <v>678</v>
      </c>
      <c r="F319" s="28" t="s">
        <v>196</v>
      </c>
      <c r="G319" s="29">
        <v>3</v>
      </c>
      <c r="H319" s="28">
        <v>0</v>
      </c>
      <c r="I319" s="30">
        <f>ROUND(G319*H319,P4)</f>
        <v>0</v>
      </c>
      <c r="L319" s="31">
        <v>0</v>
      </c>
      <c r="M319" s="24">
        <f>ROUND(G319*L319,P4)</f>
        <v>0</v>
      </c>
      <c r="N319" s="25" t="s">
        <v>187</v>
      </c>
      <c r="O319" s="32">
        <f>M319*AA319</f>
        <v>0</v>
      </c>
      <c r="P319" s="1">
        <v>3</v>
      </c>
      <c r="AA319" s="1">
        <f>IF(P319=1,$O$3,IF(P319=2,$O$4,$O$5))</f>
        <v>0</v>
      </c>
    </row>
    <row r="320">
      <c r="A320" s="1" t="s">
        <v>165</v>
      </c>
      <c r="E320" s="27" t="s">
        <v>188</v>
      </c>
    </row>
    <row r="321">
      <c r="A321" s="1" t="s">
        <v>167</v>
      </c>
      <c r="E321" s="33" t="s">
        <v>431</v>
      </c>
    </row>
    <row r="322">
      <c r="A322" s="1" t="s">
        <v>168</v>
      </c>
      <c r="E322" s="27" t="s">
        <v>344</v>
      </c>
    </row>
    <row r="323" ht="25.5">
      <c r="A323" s="1" t="s">
        <v>159</v>
      </c>
      <c r="B323" s="1">
        <v>80</v>
      </c>
      <c r="C323" s="26" t="s">
        <v>679</v>
      </c>
      <c r="D323" t="s">
        <v>157</v>
      </c>
      <c r="E323" s="27" t="s">
        <v>680</v>
      </c>
      <c r="F323" s="28" t="s">
        <v>502</v>
      </c>
      <c r="G323" s="29">
        <v>3</v>
      </c>
      <c r="H323" s="28">
        <v>0</v>
      </c>
      <c r="I323" s="30">
        <f>ROUND(G323*H323,P4)</f>
        <v>0</v>
      </c>
      <c r="L323" s="31">
        <v>0</v>
      </c>
      <c r="M323" s="24">
        <f>ROUND(G323*L323,P4)</f>
        <v>0</v>
      </c>
      <c r="N323" s="25" t="s">
        <v>187</v>
      </c>
      <c r="O323" s="32">
        <f>M323*AA323</f>
        <v>0</v>
      </c>
      <c r="P323" s="1">
        <v>3</v>
      </c>
      <c r="AA323" s="1">
        <f>IF(P323=1,$O$3,IF(P323=2,$O$4,$O$5))</f>
        <v>0</v>
      </c>
    </row>
    <row r="324">
      <c r="A324" s="1" t="s">
        <v>165</v>
      </c>
      <c r="E324" s="27" t="s">
        <v>188</v>
      </c>
    </row>
    <row r="325">
      <c r="A325" s="1" t="s">
        <v>167</v>
      </c>
      <c r="E325" s="33" t="s">
        <v>431</v>
      </c>
    </row>
    <row r="326">
      <c r="A326" s="1" t="s">
        <v>168</v>
      </c>
      <c r="E326" s="27" t="s">
        <v>344</v>
      </c>
    </row>
    <row r="327">
      <c r="A327" s="1" t="s">
        <v>159</v>
      </c>
      <c r="B327" s="1">
        <v>81</v>
      </c>
      <c r="C327" s="26" t="s">
        <v>681</v>
      </c>
      <c r="D327" t="s">
        <v>157</v>
      </c>
      <c r="E327" s="27" t="s">
        <v>682</v>
      </c>
      <c r="F327" s="28" t="s">
        <v>683</v>
      </c>
      <c r="G327" s="29">
        <v>36</v>
      </c>
      <c r="H327" s="28">
        <v>0</v>
      </c>
      <c r="I327" s="30">
        <f>ROUND(G327*H327,P4)</f>
        <v>0</v>
      </c>
      <c r="L327" s="31">
        <v>0</v>
      </c>
      <c r="M327" s="24">
        <f>ROUND(G327*L327,P4)</f>
        <v>0</v>
      </c>
      <c r="N327" s="25" t="s">
        <v>187</v>
      </c>
      <c r="O327" s="32">
        <f>M327*AA327</f>
        <v>0</v>
      </c>
      <c r="P327" s="1">
        <v>3</v>
      </c>
      <c r="AA327" s="1">
        <f>IF(P327=1,$O$3,IF(P327=2,$O$4,$O$5))</f>
        <v>0</v>
      </c>
    </row>
    <row r="328">
      <c r="A328" s="1" t="s">
        <v>165</v>
      </c>
      <c r="E328" s="27" t="s">
        <v>188</v>
      </c>
    </row>
    <row r="329">
      <c r="A329" s="1" t="s">
        <v>167</v>
      </c>
      <c r="E329" s="33" t="s">
        <v>752</v>
      </c>
    </row>
    <row r="330">
      <c r="A330" s="1" t="s">
        <v>168</v>
      </c>
      <c r="E330" s="27" t="s">
        <v>344</v>
      </c>
    </row>
    <row r="331">
      <c r="A331" s="1" t="s">
        <v>159</v>
      </c>
      <c r="B331" s="1">
        <v>82</v>
      </c>
      <c r="C331" s="26" t="s">
        <v>685</v>
      </c>
      <c r="D331" t="s">
        <v>157</v>
      </c>
      <c r="E331" s="27" t="s">
        <v>686</v>
      </c>
      <c r="F331" s="28" t="s">
        <v>683</v>
      </c>
      <c r="G331" s="29">
        <v>36</v>
      </c>
      <c r="H331" s="28">
        <v>0</v>
      </c>
      <c r="I331" s="30">
        <f>ROUND(G331*H331,P4)</f>
        <v>0</v>
      </c>
      <c r="L331" s="31">
        <v>0</v>
      </c>
      <c r="M331" s="24">
        <f>ROUND(G331*L331,P4)</f>
        <v>0</v>
      </c>
      <c r="N331" s="25" t="s">
        <v>187</v>
      </c>
      <c r="O331" s="32">
        <f>M331*AA331</f>
        <v>0</v>
      </c>
      <c r="P331" s="1">
        <v>3</v>
      </c>
      <c r="AA331" s="1">
        <f>IF(P331=1,$O$3,IF(P331=2,$O$4,$O$5))</f>
        <v>0</v>
      </c>
    </row>
    <row r="332">
      <c r="A332" s="1" t="s">
        <v>165</v>
      </c>
      <c r="E332" s="27" t="s">
        <v>188</v>
      </c>
    </row>
    <row r="333">
      <c r="A333" s="1" t="s">
        <v>167</v>
      </c>
      <c r="E333" s="33" t="s">
        <v>752</v>
      </c>
    </row>
    <row r="334">
      <c r="A334" s="1" t="s">
        <v>168</v>
      </c>
      <c r="E334" s="27" t="s">
        <v>344</v>
      </c>
    </row>
    <row r="335">
      <c r="A335" s="1" t="s">
        <v>159</v>
      </c>
      <c r="B335" s="1">
        <v>29</v>
      </c>
      <c r="C335" s="26" t="s">
        <v>688</v>
      </c>
      <c r="D335" t="s">
        <v>157</v>
      </c>
      <c r="E335" s="27" t="s">
        <v>689</v>
      </c>
      <c r="F335" s="28" t="s">
        <v>222</v>
      </c>
      <c r="G335" s="29">
        <v>0.10000000000000001</v>
      </c>
      <c r="H335" s="28">
        <v>0</v>
      </c>
      <c r="I335" s="30">
        <f>ROUND(G335*H335,P4)</f>
        <v>0</v>
      </c>
      <c r="L335" s="31">
        <v>0</v>
      </c>
      <c r="M335" s="24">
        <f>ROUND(G335*L335,P4)</f>
        <v>0</v>
      </c>
      <c r="N335" s="25" t="s">
        <v>187</v>
      </c>
      <c r="O335" s="32">
        <f>M335*AA335</f>
        <v>0</v>
      </c>
      <c r="P335" s="1">
        <v>3</v>
      </c>
      <c r="AA335" s="1">
        <f>IF(P335=1,$O$3,IF(P335=2,$O$4,$O$5))</f>
        <v>0</v>
      </c>
    </row>
    <row r="336">
      <c r="A336" s="1" t="s">
        <v>165</v>
      </c>
      <c r="E336" s="27" t="s">
        <v>188</v>
      </c>
    </row>
    <row r="337">
      <c r="A337" s="1" t="s">
        <v>167</v>
      </c>
      <c r="E337" s="33" t="s">
        <v>717</v>
      </c>
    </row>
    <row r="338">
      <c r="A338" s="1" t="s">
        <v>168</v>
      </c>
      <c r="E338" s="27" t="s">
        <v>344</v>
      </c>
    </row>
    <row r="339">
      <c r="A339" s="1" t="s">
        <v>159</v>
      </c>
      <c r="B339" s="1">
        <v>83</v>
      </c>
      <c r="C339" s="26" t="s">
        <v>690</v>
      </c>
      <c r="D339" t="s">
        <v>157</v>
      </c>
      <c r="E339" s="27" t="s">
        <v>691</v>
      </c>
      <c r="F339" s="28" t="s">
        <v>196</v>
      </c>
      <c r="G339" s="29">
        <v>48</v>
      </c>
      <c r="H339" s="28">
        <v>0</v>
      </c>
      <c r="I339" s="30">
        <f>ROUND(G339*H339,P4)</f>
        <v>0</v>
      </c>
      <c r="L339" s="31">
        <v>0</v>
      </c>
      <c r="M339" s="24">
        <f>ROUND(G339*L339,P4)</f>
        <v>0</v>
      </c>
      <c r="N339" s="25" t="s">
        <v>187</v>
      </c>
      <c r="O339" s="32">
        <f>M339*AA339</f>
        <v>0</v>
      </c>
      <c r="P339" s="1">
        <v>3</v>
      </c>
      <c r="AA339" s="1">
        <f>IF(P339=1,$O$3,IF(P339=2,$O$4,$O$5))</f>
        <v>0</v>
      </c>
    </row>
    <row r="340">
      <c r="A340" s="1" t="s">
        <v>165</v>
      </c>
      <c r="E340" s="27" t="s">
        <v>188</v>
      </c>
    </row>
    <row r="341">
      <c r="A341" s="1" t="s">
        <v>167</v>
      </c>
      <c r="E341" s="33" t="s">
        <v>753</v>
      </c>
    </row>
    <row r="342">
      <c r="A342" s="1" t="s">
        <v>168</v>
      </c>
      <c r="E342" s="27" t="s">
        <v>344</v>
      </c>
    </row>
    <row r="343">
      <c r="A343" s="1" t="s">
        <v>159</v>
      </c>
      <c r="B343" s="1">
        <v>84</v>
      </c>
      <c r="C343" s="26" t="s">
        <v>693</v>
      </c>
      <c r="D343" t="s">
        <v>157</v>
      </c>
      <c r="E343" s="27" t="s">
        <v>694</v>
      </c>
      <c r="F343" s="28" t="s">
        <v>196</v>
      </c>
      <c r="G343" s="29">
        <v>48</v>
      </c>
      <c r="H343" s="28">
        <v>0</v>
      </c>
      <c r="I343" s="30">
        <f>ROUND(G343*H343,P4)</f>
        <v>0</v>
      </c>
      <c r="L343" s="31">
        <v>0</v>
      </c>
      <c r="M343" s="24">
        <f>ROUND(G343*L343,P4)</f>
        <v>0</v>
      </c>
      <c r="N343" s="25" t="s">
        <v>187</v>
      </c>
      <c r="O343" s="32">
        <f>M343*AA343</f>
        <v>0</v>
      </c>
      <c r="P343" s="1">
        <v>3</v>
      </c>
      <c r="AA343" s="1">
        <f>IF(P343=1,$O$3,IF(P343=2,$O$4,$O$5))</f>
        <v>0</v>
      </c>
    </row>
    <row r="344">
      <c r="A344" s="1" t="s">
        <v>165</v>
      </c>
      <c r="E344" s="27" t="s">
        <v>188</v>
      </c>
    </row>
    <row r="345">
      <c r="A345" s="1" t="s">
        <v>167</v>
      </c>
      <c r="E345" s="33" t="s">
        <v>753</v>
      </c>
    </row>
    <row r="346">
      <c r="A346" s="1" t="s">
        <v>168</v>
      </c>
      <c r="E346" s="27" t="s">
        <v>344</v>
      </c>
    </row>
    <row r="347">
      <c r="A347" s="1" t="s">
        <v>159</v>
      </c>
      <c r="B347" s="1">
        <v>85</v>
      </c>
      <c r="C347" s="26" t="s">
        <v>754</v>
      </c>
      <c r="D347" t="s">
        <v>157</v>
      </c>
      <c r="E347" s="27" t="s">
        <v>755</v>
      </c>
      <c r="F347" s="28" t="s">
        <v>196</v>
      </c>
      <c r="G347" s="29">
        <v>48</v>
      </c>
      <c r="H347" s="28">
        <v>0</v>
      </c>
      <c r="I347" s="30">
        <f>ROUND(G347*H347,P4)</f>
        <v>0</v>
      </c>
      <c r="L347" s="31">
        <v>0</v>
      </c>
      <c r="M347" s="24">
        <f>ROUND(G347*L347,P4)</f>
        <v>0</v>
      </c>
      <c r="N347" s="25" t="s">
        <v>187</v>
      </c>
      <c r="O347" s="32">
        <f>M347*AA347</f>
        <v>0</v>
      </c>
      <c r="P347" s="1">
        <v>3</v>
      </c>
      <c r="AA347" s="1">
        <f>IF(P347=1,$O$3,IF(P347=2,$O$4,$O$5))</f>
        <v>0</v>
      </c>
    </row>
    <row r="348">
      <c r="A348" s="1" t="s">
        <v>165</v>
      </c>
      <c r="E348" s="27" t="s">
        <v>188</v>
      </c>
    </row>
    <row r="349">
      <c r="A349" s="1" t="s">
        <v>167</v>
      </c>
      <c r="E349" s="33" t="s">
        <v>753</v>
      </c>
    </row>
    <row r="350">
      <c r="A350" s="1" t="s">
        <v>168</v>
      </c>
      <c r="E350" s="27" t="s">
        <v>344</v>
      </c>
    </row>
    <row r="351">
      <c r="A351" s="1" t="s">
        <v>159</v>
      </c>
      <c r="B351" s="1">
        <v>88</v>
      </c>
      <c r="C351" s="26" t="s">
        <v>707</v>
      </c>
      <c r="D351" t="s">
        <v>157</v>
      </c>
      <c r="E351" s="27" t="s">
        <v>708</v>
      </c>
      <c r="F351" s="28" t="s">
        <v>199</v>
      </c>
      <c r="G351" s="29">
        <v>695</v>
      </c>
      <c r="H351" s="28">
        <v>0</v>
      </c>
      <c r="I351" s="30">
        <f>ROUND(G351*H351,P4)</f>
        <v>0</v>
      </c>
      <c r="L351" s="31">
        <v>0</v>
      </c>
      <c r="M351" s="24">
        <f>ROUND(G351*L351,P4)</f>
        <v>0</v>
      </c>
      <c r="N351" s="25" t="s">
        <v>406</v>
      </c>
      <c r="O351" s="32">
        <f>M351*AA351</f>
        <v>0</v>
      </c>
      <c r="P351" s="1">
        <v>3</v>
      </c>
      <c r="AA351" s="1">
        <f>IF(P351=1,$O$3,IF(P351=2,$O$4,$O$5))</f>
        <v>0</v>
      </c>
    </row>
    <row r="352">
      <c r="A352" s="1" t="s">
        <v>165</v>
      </c>
      <c r="E352" s="27" t="s">
        <v>188</v>
      </c>
    </row>
    <row r="353">
      <c r="A353" s="1" t="s">
        <v>167</v>
      </c>
      <c r="E353" s="33" t="s">
        <v>756</v>
      </c>
    </row>
    <row r="354" ht="102">
      <c r="A354" s="1" t="s">
        <v>168</v>
      </c>
      <c r="E354" s="27" t="s">
        <v>710</v>
      </c>
    </row>
    <row r="355" ht="25.5">
      <c r="A355" s="1" t="s">
        <v>159</v>
      </c>
      <c r="B355" s="1">
        <v>86</v>
      </c>
      <c r="C355" s="26" t="s">
        <v>757</v>
      </c>
      <c r="D355" t="s">
        <v>157</v>
      </c>
      <c r="E355" s="27" t="s">
        <v>758</v>
      </c>
      <c r="F355" s="28" t="s">
        <v>196</v>
      </c>
      <c r="G355" s="29">
        <v>2</v>
      </c>
      <c r="H355" s="28">
        <v>0</v>
      </c>
      <c r="I355" s="30">
        <f>ROUND(G355*H355,P4)</f>
        <v>0</v>
      </c>
      <c r="L355" s="31">
        <v>0</v>
      </c>
      <c r="M355" s="24">
        <f>ROUND(G355*L355,P4)</f>
        <v>0</v>
      </c>
      <c r="N355" s="25" t="s">
        <v>406</v>
      </c>
      <c r="O355" s="32">
        <f>M355*AA355</f>
        <v>0</v>
      </c>
      <c r="P355" s="1">
        <v>3</v>
      </c>
      <c r="AA355" s="1">
        <f>IF(P355=1,$O$3,IF(P355=2,$O$4,$O$5))</f>
        <v>0</v>
      </c>
    </row>
    <row r="356">
      <c r="A356" s="1" t="s">
        <v>165</v>
      </c>
      <c r="E356" s="27" t="s">
        <v>188</v>
      </c>
    </row>
    <row r="357">
      <c r="A357" s="1" t="s">
        <v>167</v>
      </c>
      <c r="E357" s="33" t="s">
        <v>548</v>
      </c>
    </row>
    <row r="358">
      <c r="A358" s="1" t="s">
        <v>168</v>
      </c>
      <c r="E358" s="27" t="s">
        <v>406</v>
      </c>
    </row>
    <row r="359">
      <c r="A359" s="1" t="s">
        <v>159</v>
      </c>
      <c r="B359" s="1">
        <v>87</v>
      </c>
      <c r="C359" s="26" t="s">
        <v>759</v>
      </c>
      <c r="D359" t="s">
        <v>157</v>
      </c>
      <c r="E359" s="27" t="s">
        <v>760</v>
      </c>
      <c r="F359" s="28" t="s">
        <v>196</v>
      </c>
      <c r="G359" s="29">
        <v>1</v>
      </c>
      <c r="H359" s="28">
        <v>0</v>
      </c>
      <c r="I359" s="30">
        <f>ROUND(G359*H359,P4)</f>
        <v>0</v>
      </c>
      <c r="L359" s="31">
        <v>0</v>
      </c>
      <c r="M359" s="24">
        <f>ROUND(G359*L359,P4)</f>
        <v>0</v>
      </c>
      <c r="N359" s="25" t="s">
        <v>406</v>
      </c>
      <c r="O359" s="32">
        <f>M359*AA359</f>
        <v>0</v>
      </c>
      <c r="P359" s="1">
        <v>3</v>
      </c>
      <c r="AA359" s="1">
        <f>IF(P359=1,$O$3,IF(P359=2,$O$4,$O$5))</f>
        <v>0</v>
      </c>
    </row>
    <row r="360">
      <c r="A360" s="1" t="s">
        <v>165</v>
      </c>
      <c r="E360" s="27" t="s">
        <v>188</v>
      </c>
    </row>
    <row r="361">
      <c r="A361" s="1" t="s">
        <v>167</v>
      </c>
      <c r="E361" s="33" t="s">
        <v>537</v>
      </c>
    </row>
    <row r="362">
      <c r="A362" s="1" t="s">
        <v>168</v>
      </c>
      <c r="E362" s="27" t="s">
        <v>406</v>
      </c>
    </row>
    <row r="363">
      <c r="A363" s="1" t="s">
        <v>156</v>
      </c>
      <c r="C363" s="22" t="s">
        <v>711</v>
      </c>
      <c r="E363" s="23" t="s">
        <v>712</v>
      </c>
      <c r="L363" s="24">
        <f>SUMIFS(L364:L387,A364:A387,"P")</f>
        <v>0</v>
      </c>
      <c r="M363" s="24">
        <f>SUMIFS(M364:M387,A364:A387,"P")</f>
        <v>0</v>
      </c>
      <c r="N363" s="25"/>
    </row>
    <row r="364" ht="25.5">
      <c r="A364" s="1" t="s">
        <v>159</v>
      </c>
      <c r="B364" s="1">
        <v>89</v>
      </c>
      <c r="C364" s="26" t="s">
        <v>160</v>
      </c>
      <c r="D364" t="s">
        <v>161</v>
      </c>
      <c r="E364" s="27" t="s">
        <v>162</v>
      </c>
      <c r="F364" s="28" t="s">
        <v>163</v>
      </c>
      <c r="G364" s="29">
        <v>0.66000000000000003</v>
      </c>
      <c r="H364" s="28">
        <v>0</v>
      </c>
      <c r="I364" s="30">
        <f>ROUND(G364*H364,P4)</f>
        <v>0</v>
      </c>
      <c r="L364" s="31">
        <v>0</v>
      </c>
      <c r="M364" s="24">
        <f>ROUND(G364*L364,P4)</f>
        <v>0</v>
      </c>
      <c r="N364" s="25" t="s">
        <v>164</v>
      </c>
      <c r="O364" s="32">
        <f>M364*AA364</f>
        <v>0</v>
      </c>
      <c r="P364" s="1">
        <v>3</v>
      </c>
      <c r="AA364" s="1">
        <f>IF(P364=1,$O$3,IF(P364=2,$O$4,$O$5))</f>
        <v>0</v>
      </c>
    </row>
    <row r="365">
      <c r="A365" s="1" t="s">
        <v>165</v>
      </c>
      <c r="E365" s="27" t="s">
        <v>166</v>
      </c>
    </row>
    <row r="366">
      <c r="A366" s="1" t="s">
        <v>167</v>
      </c>
      <c r="E366" s="33" t="s">
        <v>761</v>
      </c>
    </row>
    <row r="367" ht="153">
      <c r="A367" s="1" t="s">
        <v>168</v>
      </c>
      <c r="E367" s="27" t="s">
        <v>169</v>
      </c>
    </row>
    <row r="368" ht="25.5">
      <c r="A368" s="1" t="s">
        <v>159</v>
      </c>
      <c r="B368" s="1">
        <v>90</v>
      </c>
      <c r="C368" s="26" t="s">
        <v>714</v>
      </c>
      <c r="D368" t="s">
        <v>715</v>
      </c>
      <c r="E368" s="27" t="s">
        <v>716</v>
      </c>
      <c r="F368" s="28" t="s">
        <v>163</v>
      </c>
      <c r="G368" s="29">
        <v>0.050000000000000003</v>
      </c>
      <c r="H368" s="28">
        <v>0</v>
      </c>
      <c r="I368" s="30">
        <f>ROUND(G368*H368,P4)</f>
        <v>0</v>
      </c>
      <c r="L368" s="31">
        <v>0</v>
      </c>
      <c r="M368" s="24">
        <f>ROUND(G368*L368,P4)</f>
        <v>0</v>
      </c>
      <c r="N368" s="25" t="s">
        <v>164</v>
      </c>
      <c r="O368" s="32">
        <f>M368*AA368</f>
        <v>0</v>
      </c>
      <c r="P368" s="1">
        <v>3</v>
      </c>
      <c r="AA368" s="1">
        <f>IF(P368=1,$O$3,IF(P368=2,$O$4,$O$5))</f>
        <v>0</v>
      </c>
    </row>
    <row r="369">
      <c r="A369" s="1" t="s">
        <v>165</v>
      </c>
      <c r="E369" s="27" t="s">
        <v>166</v>
      </c>
    </row>
    <row r="370">
      <c r="A370" s="1" t="s">
        <v>167</v>
      </c>
      <c r="E370" s="33" t="s">
        <v>762</v>
      </c>
    </row>
    <row r="371" ht="153">
      <c r="A371" s="1" t="s">
        <v>168</v>
      </c>
      <c r="E371" s="27" t="s">
        <v>169</v>
      </c>
    </row>
    <row r="372" ht="25.5">
      <c r="A372" s="1" t="s">
        <v>159</v>
      </c>
      <c r="B372" s="1">
        <v>92</v>
      </c>
      <c r="C372" s="26" t="s">
        <v>721</v>
      </c>
      <c r="D372" t="s">
        <v>722</v>
      </c>
      <c r="E372" s="27" t="s">
        <v>723</v>
      </c>
      <c r="F372" s="28" t="s">
        <v>163</v>
      </c>
      <c r="G372" s="29">
        <v>2.5</v>
      </c>
      <c r="H372" s="28">
        <v>0</v>
      </c>
      <c r="I372" s="30">
        <f>ROUND(G372*H372,P4)</f>
        <v>0</v>
      </c>
      <c r="L372" s="31">
        <v>0</v>
      </c>
      <c r="M372" s="24">
        <f>ROUND(G372*L372,P4)</f>
        <v>0</v>
      </c>
      <c r="N372" s="25" t="s">
        <v>164</v>
      </c>
      <c r="O372" s="32">
        <f>M372*AA372</f>
        <v>0</v>
      </c>
      <c r="P372" s="1">
        <v>3</v>
      </c>
      <c r="AA372" s="1">
        <f>IF(P372=1,$O$3,IF(P372=2,$O$4,$O$5))</f>
        <v>0</v>
      </c>
    </row>
    <row r="373">
      <c r="A373" s="1" t="s">
        <v>165</v>
      </c>
      <c r="E373" s="27" t="s">
        <v>166</v>
      </c>
    </row>
    <row r="374">
      <c r="A374" s="1" t="s">
        <v>167</v>
      </c>
      <c r="E374" s="33" t="s">
        <v>763</v>
      </c>
    </row>
    <row r="375" ht="153">
      <c r="A375" s="1" t="s">
        <v>168</v>
      </c>
      <c r="E375" s="27" t="s">
        <v>169</v>
      </c>
    </row>
    <row r="376" ht="25.5">
      <c r="A376" s="1" t="s">
        <v>159</v>
      </c>
      <c r="B376" s="1">
        <v>94</v>
      </c>
      <c r="C376" s="26" t="s">
        <v>170</v>
      </c>
      <c r="D376" t="s">
        <v>171</v>
      </c>
      <c r="E376" s="27" t="s">
        <v>172</v>
      </c>
      <c r="F376" s="28" t="s">
        <v>163</v>
      </c>
      <c r="G376" s="29">
        <v>0.20000000000000001</v>
      </c>
      <c r="H376" s="28">
        <v>0</v>
      </c>
      <c r="I376" s="30">
        <f>ROUND(G376*H376,P4)</f>
        <v>0</v>
      </c>
      <c r="L376" s="31">
        <v>0</v>
      </c>
      <c r="M376" s="24">
        <f>ROUND(G376*L376,P4)</f>
        <v>0</v>
      </c>
      <c r="N376" s="25" t="s">
        <v>164</v>
      </c>
      <c r="O376" s="32">
        <f>M376*AA376</f>
        <v>0</v>
      </c>
      <c r="P376" s="1">
        <v>3</v>
      </c>
      <c r="AA376" s="1">
        <f>IF(P376=1,$O$3,IF(P376=2,$O$4,$O$5))</f>
        <v>0</v>
      </c>
    </row>
    <row r="377">
      <c r="A377" s="1" t="s">
        <v>165</v>
      </c>
      <c r="E377" s="27" t="s">
        <v>166</v>
      </c>
    </row>
    <row r="378">
      <c r="A378" s="1" t="s">
        <v>167</v>
      </c>
      <c r="E378" s="33" t="s">
        <v>764</v>
      </c>
    </row>
    <row r="379" ht="153">
      <c r="A379" s="1" t="s">
        <v>168</v>
      </c>
      <c r="E379" s="27" t="s">
        <v>169</v>
      </c>
    </row>
    <row r="380" ht="25.5">
      <c r="A380" s="1" t="s">
        <v>159</v>
      </c>
      <c r="B380" s="1">
        <v>91</v>
      </c>
      <c r="C380" s="26" t="s">
        <v>724</v>
      </c>
      <c r="D380" t="s">
        <v>725</v>
      </c>
      <c r="E380" s="27" t="s">
        <v>726</v>
      </c>
      <c r="F380" s="28" t="s">
        <v>163</v>
      </c>
      <c r="G380" s="29">
        <v>0.5</v>
      </c>
      <c r="H380" s="28">
        <v>0</v>
      </c>
      <c r="I380" s="30">
        <f>ROUND(G380*H380,P4)</f>
        <v>0</v>
      </c>
      <c r="L380" s="31">
        <v>0</v>
      </c>
      <c r="M380" s="24">
        <f>ROUND(G380*L380,P4)</f>
        <v>0</v>
      </c>
      <c r="N380" s="25" t="s">
        <v>164</v>
      </c>
      <c r="O380" s="32">
        <f>M380*AA380</f>
        <v>0</v>
      </c>
      <c r="P380" s="1">
        <v>3</v>
      </c>
      <c r="AA380" s="1">
        <f>IF(P380=1,$O$3,IF(P380=2,$O$4,$O$5))</f>
        <v>0</v>
      </c>
    </row>
    <row r="381">
      <c r="A381" s="1" t="s">
        <v>165</v>
      </c>
      <c r="E381" s="27" t="s">
        <v>166</v>
      </c>
    </row>
    <row r="382">
      <c r="A382" s="1" t="s">
        <v>167</v>
      </c>
      <c r="E382" s="33" t="s">
        <v>765</v>
      </c>
    </row>
    <row r="383" ht="153">
      <c r="A383" s="1" t="s">
        <v>168</v>
      </c>
      <c r="E383" s="27" t="s">
        <v>169</v>
      </c>
    </row>
    <row r="384" ht="25.5">
      <c r="A384" s="1" t="s">
        <v>159</v>
      </c>
      <c r="B384" s="1">
        <v>93</v>
      </c>
      <c r="C384" s="26" t="s">
        <v>728</v>
      </c>
      <c r="D384" t="s">
        <v>729</v>
      </c>
      <c r="E384" s="27" t="s">
        <v>730</v>
      </c>
      <c r="F384" s="28" t="s">
        <v>163</v>
      </c>
      <c r="G384" s="29">
        <v>0.5</v>
      </c>
      <c r="H384" s="28">
        <v>0</v>
      </c>
      <c r="I384" s="30">
        <f>ROUND(G384*H384,P4)</f>
        <v>0</v>
      </c>
      <c r="L384" s="31">
        <v>0</v>
      </c>
      <c r="M384" s="24">
        <f>ROUND(G384*L384,P4)</f>
        <v>0</v>
      </c>
      <c r="N384" s="25" t="s">
        <v>164</v>
      </c>
      <c r="O384" s="32">
        <f>M384*AA384</f>
        <v>0</v>
      </c>
      <c r="P384" s="1">
        <v>3</v>
      </c>
      <c r="AA384" s="1">
        <f>IF(P384=1,$O$3,IF(P384=2,$O$4,$O$5))</f>
        <v>0</v>
      </c>
    </row>
    <row r="385">
      <c r="A385" s="1" t="s">
        <v>165</v>
      </c>
      <c r="E385" s="27" t="s">
        <v>166</v>
      </c>
    </row>
    <row r="386">
      <c r="A386" s="1" t="s">
        <v>167</v>
      </c>
      <c r="E386" s="33" t="s">
        <v>765</v>
      </c>
    </row>
    <row r="387" ht="153">
      <c r="A387" s="1" t="s">
        <v>168</v>
      </c>
      <c r="E387" s="27" t="s">
        <v>169</v>
      </c>
    </row>
  </sheetData>
  <sheetProtection sheet="1" objects="1" scenarios="1" spinCount="100000" saltValue="OIVXLba7I5vNqup8f4DUCxZ9jxhwFA6R1JqKUKQchPqcNs2dLmBAkt88MPNe6NkCI2QHtKqvdlk/ymGlexkP+Q==" hashValue="LqpF507W1YKbdIECtfvmjyudd3vmv6ziSpGH0gCu1koAqVMdHXoi3dbc2jDeEB2ir3pFJv8jhVvq2pTMEf/jNA=="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20</v>
      </c>
      <c r="M3" s="20">
        <f>Rekapitulace!C14</f>
        <v>0</v>
      </c>
      <c r="N3" s="6" t="s">
        <v>3</v>
      </c>
      <c r="O3">
        <v>0</v>
      </c>
      <c r="P3">
        <v>2</v>
      </c>
    </row>
    <row r="4" ht="34.01575" customHeight="1">
      <c r="A4" s="16" t="s">
        <v>137</v>
      </c>
      <c r="B4" s="17" t="s">
        <v>138</v>
      </c>
      <c r="C4" s="18" t="s">
        <v>20</v>
      </c>
      <c r="D4" s="1"/>
      <c r="E4" s="17" t="s">
        <v>21</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COUNTIFS(L8:L340,"=0",A8:A340,"P")+COUNTIFS(L8:L340,"",A8:A340,"P")+SUM(Q8:Q340)</f>
        <v>0</v>
      </c>
    </row>
    <row r="8">
      <c r="A8" s="1" t="s">
        <v>154</v>
      </c>
      <c r="C8" s="22" t="s">
        <v>766</v>
      </c>
      <c r="E8" s="23" t="s">
        <v>27</v>
      </c>
      <c r="L8" s="24">
        <f>L9+L18+L335</f>
        <v>0</v>
      </c>
      <c r="M8" s="24">
        <f>M9+M18+M335</f>
        <v>0</v>
      </c>
      <c r="N8" s="25"/>
    </row>
    <row r="9">
      <c r="A9" s="1" t="s">
        <v>156</v>
      </c>
      <c r="C9" s="22" t="s">
        <v>767</v>
      </c>
      <c r="E9" s="23" t="s">
        <v>768</v>
      </c>
      <c r="L9" s="24">
        <f>SUMIFS(L10:L17,A10:A17,"P")</f>
        <v>0</v>
      </c>
      <c r="M9" s="24">
        <f>SUMIFS(M10:M17,A10:A17,"P")</f>
        <v>0</v>
      </c>
      <c r="N9" s="25"/>
    </row>
    <row r="10">
      <c r="A10" s="1" t="s">
        <v>159</v>
      </c>
      <c r="B10" s="1">
        <v>80</v>
      </c>
      <c r="C10" s="26" t="s">
        <v>769</v>
      </c>
      <c r="D10" t="s">
        <v>157</v>
      </c>
      <c r="E10" s="27" t="s">
        <v>770</v>
      </c>
      <c r="F10" s="28" t="s">
        <v>342</v>
      </c>
      <c r="G10" s="29">
        <v>0.20000000000000001</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764</v>
      </c>
    </row>
    <row r="13">
      <c r="A13" s="1" t="s">
        <v>168</v>
      </c>
      <c r="E13" s="27" t="s">
        <v>344</v>
      </c>
    </row>
    <row r="14">
      <c r="A14" s="1" t="s">
        <v>159</v>
      </c>
      <c r="B14" s="1">
        <v>81</v>
      </c>
      <c r="C14" s="26" t="s">
        <v>771</v>
      </c>
      <c r="D14" t="s">
        <v>157</v>
      </c>
      <c r="E14" s="27" t="s">
        <v>772</v>
      </c>
      <c r="F14" s="28" t="s">
        <v>342</v>
      </c>
      <c r="G14" s="29">
        <v>0.20000000000000001</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764</v>
      </c>
    </row>
    <row r="17">
      <c r="A17" s="1" t="s">
        <v>168</v>
      </c>
      <c r="E17" s="27" t="s">
        <v>344</v>
      </c>
    </row>
    <row r="18">
      <c r="A18" s="1" t="s">
        <v>156</v>
      </c>
      <c r="C18" s="22" t="s">
        <v>192</v>
      </c>
      <c r="E18" s="23" t="s">
        <v>193</v>
      </c>
      <c r="L18" s="24">
        <f>SUMIFS(L19:L334,A19:A334,"P")</f>
        <v>0</v>
      </c>
      <c r="M18" s="24">
        <f>SUMIFS(M19:M334,A19:A334,"P")</f>
        <v>0</v>
      </c>
      <c r="N18" s="25"/>
    </row>
    <row r="19">
      <c r="A19" s="1" t="s">
        <v>159</v>
      </c>
      <c r="B19" s="1">
        <v>65</v>
      </c>
      <c r="C19" s="26" t="s">
        <v>374</v>
      </c>
      <c r="D19" t="s">
        <v>157</v>
      </c>
      <c r="E19" s="27" t="s">
        <v>375</v>
      </c>
      <c r="F19" s="28" t="s">
        <v>196</v>
      </c>
      <c r="G19" s="29">
        <v>1</v>
      </c>
      <c r="H19" s="28">
        <v>0</v>
      </c>
      <c r="I19" s="30">
        <f>ROUND(G19*H19,P4)</f>
        <v>0</v>
      </c>
      <c r="L19" s="31">
        <v>0</v>
      </c>
      <c r="M19" s="24">
        <f>ROUND(G19*L19,P4)</f>
        <v>0</v>
      </c>
      <c r="N19" s="25" t="s">
        <v>187</v>
      </c>
      <c r="O19" s="32">
        <f>M19*AA19</f>
        <v>0</v>
      </c>
      <c r="P19" s="1">
        <v>3</v>
      </c>
      <c r="AA19" s="1">
        <f>IF(P19=1,$O$3,IF(P19=2,$O$4,$O$5))</f>
        <v>0</v>
      </c>
    </row>
    <row r="20">
      <c r="A20" s="1" t="s">
        <v>165</v>
      </c>
      <c r="E20" s="27" t="s">
        <v>188</v>
      </c>
    </row>
    <row r="21">
      <c r="A21" s="1" t="s">
        <v>167</v>
      </c>
      <c r="E21" s="33" t="s">
        <v>537</v>
      </c>
    </row>
    <row r="22">
      <c r="A22" s="1" t="s">
        <v>168</v>
      </c>
      <c r="E22" s="27" t="s">
        <v>344</v>
      </c>
    </row>
    <row r="23" ht="25.5">
      <c r="A23" s="1" t="s">
        <v>159</v>
      </c>
      <c r="B23" s="1">
        <v>67</v>
      </c>
      <c r="C23" s="26" t="s">
        <v>773</v>
      </c>
      <c r="D23" t="s">
        <v>157</v>
      </c>
      <c r="E23" s="27" t="s">
        <v>774</v>
      </c>
      <c r="F23" s="28" t="s">
        <v>199</v>
      </c>
      <c r="G23" s="29">
        <v>2</v>
      </c>
      <c r="H23" s="28">
        <v>0</v>
      </c>
      <c r="I23" s="30">
        <f>ROUND(G23*H23,P4)</f>
        <v>0</v>
      </c>
      <c r="L23" s="31">
        <v>0</v>
      </c>
      <c r="M23" s="24">
        <f>ROUND(G23*L23,P4)</f>
        <v>0</v>
      </c>
      <c r="N23" s="25" t="s">
        <v>187</v>
      </c>
      <c r="O23" s="32">
        <f>M23*AA23</f>
        <v>0</v>
      </c>
      <c r="P23" s="1">
        <v>3</v>
      </c>
      <c r="AA23" s="1">
        <f>IF(P23=1,$O$3,IF(P23=2,$O$4,$O$5))</f>
        <v>0</v>
      </c>
    </row>
    <row r="24">
      <c r="A24" s="1" t="s">
        <v>165</v>
      </c>
      <c r="E24" s="27" t="s">
        <v>188</v>
      </c>
    </row>
    <row r="25">
      <c r="A25" s="1" t="s">
        <v>167</v>
      </c>
      <c r="E25" s="33" t="s">
        <v>548</v>
      </c>
    </row>
    <row r="26">
      <c r="A26" s="1" t="s">
        <v>168</v>
      </c>
      <c r="E26" s="27" t="s">
        <v>344</v>
      </c>
    </row>
    <row r="27" ht="25.5">
      <c r="A27" s="1" t="s">
        <v>159</v>
      </c>
      <c r="B27" s="1">
        <v>56</v>
      </c>
      <c r="C27" s="26" t="s">
        <v>775</v>
      </c>
      <c r="D27" t="s">
        <v>157</v>
      </c>
      <c r="E27" s="27" t="s">
        <v>776</v>
      </c>
      <c r="F27" s="28" t="s">
        <v>199</v>
      </c>
      <c r="G27" s="29">
        <v>90</v>
      </c>
      <c r="H27" s="28">
        <v>0</v>
      </c>
      <c r="I27" s="30">
        <f>ROUND(G27*H27,P4)</f>
        <v>0</v>
      </c>
      <c r="L27" s="31">
        <v>0</v>
      </c>
      <c r="M27" s="24">
        <f>ROUND(G27*L27,P4)</f>
        <v>0</v>
      </c>
      <c r="N27" s="25" t="s">
        <v>187</v>
      </c>
      <c r="O27" s="32">
        <f>M27*AA27</f>
        <v>0</v>
      </c>
      <c r="P27" s="1">
        <v>3</v>
      </c>
      <c r="AA27" s="1">
        <f>IF(P27=1,$O$3,IF(P27=2,$O$4,$O$5))</f>
        <v>0</v>
      </c>
    </row>
    <row r="28">
      <c r="A28" s="1" t="s">
        <v>165</v>
      </c>
      <c r="E28" s="27" t="s">
        <v>188</v>
      </c>
    </row>
    <row r="29">
      <c r="A29" s="1" t="s">
        <v>167</v>
      </c>
      <c r="E29" s="33" t="s">
        <v>777</v>
      </c>
    </row>
    <row r="30">
      <c r="A30" s="1" t="s">
        <v>168</v>
      </c>
      <c r="E30" s="27" t="s">
        <v>344</v>
      </c>
    </row>
    <row r="31" ht="25.5">
      <c r="A31" s="1" t="s">
        <v>159</v>
      </c>
      <c r="B31" s="1">
        <v>66</v>
      </c>
      <c r="C31" s="26" t="s">
        <v>778</v>
      </c>
      <c r="D31" t="s">
        <v>157</v>
      </c>
      <c r="E31" s="27" t="s">
        <v>779</v>
      </c>
      <c r="F31" s="28" t="s">
        <v>199</v>
      </c>
      <c r="G31" s="29">
        <v>10</v>
      </c>
      <c r="H31" s="28">
        <v>0</v>
      </c>
      <c r="I31" s="30">
        <f>ROUND(G31*H31,P4)</f>
        <v>0</v>
      </c>
      <c r="L31" s="31">
        <v>0</v>
      </c>
      <c r="M31" s="24">
        <f>ROUND(G31*L31,P4)</f>
        <v>0</v>
      </c>
      <c r="N31" s="25" t="s">
        <v>187</v>
      </c>
      <c r="O31" s="32">
        <f>M31*AA31</f>
        <v>0</v>
      </c>
      <c r="P31" s="1">
        <v>3</v>
      </c>
      <c r="AA31" s="1">
        <f>IF(P31=1,$O$3,IF(P31=2,$O$4,$O$5))</f>
        <v>0</v>
      </c>
    </row>
    <row r="32">
      <c r="A32" s="1" t="s">
        <v>165</v>
      </c>
      <c r="E32" s="27" t="s">
        <v>188</v>
      </c>
    </row>
    <row r="33">
      <c r="A33" s="1" t="s">
        <v>167</v>
      </c>
      <c r="E33" s="33" t="s">
        <v>347</v>
      </c>
    </row>
    <row r="34">
      <c r="A34" s="1" t="s">
        <v>168</v>
      </c>
      <c r="E34" s="27" t="s">
        <v>344</v>
      </c>
    </row>
    <row r="35">
      <c r="A35" s="1" t="s">
        <v>159</v>
      </c>
      <c r="B35" s="1">
        <v>60</v>
      </c>
      <c r="C35" s="26" t="s">
        <v>780</v>
      </c>
      <c r="D35" t="s">
        <v>157</v>
      </c>
      <c r="E35" s="27" t="s">
        <v>781</v>
      </c>
      <c r="F35" s="28" t="s">
        <v>199</v>
      </c>
      <c r="G35" s="29">
        <v>25</v>
      </c>
      <c r="H35" s="28">
        <v>0</v>
      </c>
      <c r="I35" s="30">
        <f>ROUND(G35*H35,P4)</f>
        <v>0</v>
      </c>
      <c r="L35" s="31">
        <v>0</v>
      </c>
      <c r="M35" s="24">
        <f>ROUND(G35*L35,P4)</f>
        <v>0</v>
      </c>
      <c r="N35" s="25" t="s">
        <v>187</v>
      </c>
      <c r="O35" s="32">
        <f>M35*AA35</f>
        <v>0</v>
      </c>
      <c r="P35" s="1">
        <v>3</v>
      </c>
      <c r="AA35" s="1">
        <f>IF(P35=1,$O$3,IF(P35=2,$O$4,$O$5))</f>
        <v>0</v>
      </c>
    </row>
    <row r="36">
      <c r="A36" s="1" t="s">
        <v>165</v>
      </c>
      <c r="E36" s="27" t="s">
        <v>188</v>
      </c>
    </row>
    <row r="37">
      <c r="A37" s="1" t="s">
        <v>167</v>
      </c>
      <c r="E37" s="33" t="s">
        <v>751</v>
      </c>
    </row>
    <row r="38">
      <c r="A38" s="1" t="s">
        <v>168</v>
      </c>
      <c r="E38" s="27" t="s">
        <v>344</v>
      </c>
    </row>
    <row r="39">
      <c r="A39" s="1" t="s">
        <v>159</v>
      </c>
      <c r="B39" s="1">
        <v>68</v>
      </c>
      <c r="C39" s="26" t="s">
        <v>782</v>
      </c>
      <c r="D39" t="s">
        <v>157</v>
      </c>
      <c r="E39" s="27" t="s">
        <v>783</v>
      </c>
      <c r="F39" s="28" t="s">
        <v>196</v>
      </c>
      <c r="G39" s="29">
        <v>150</v>
      </c>
      <c r="H39" s="28">
        <v>0</v>
      </c>
      <c r="I39" s="30">
        <f>ROUND(G39*H39,P4)</f>
        <v>0</v>
      </c>
      <c r="L39" s="31">
        <v>0</v>
      </c>
      <c r="M39" s="24">
        <f>ROUND(G39*L39,P4)</f>
        <v>0</v>
      </c>
      <c r="N39" s="25" t="s">
        <v>187</v>
      </c>
      <c r="O39" s="32">
        <f>M39*AA39</f>
        <v>0</v>
      </c>
      <c r="P39" s="1">
        <v>3</v>
      </c>
      <c r="AA39" s="1">
        <f>IF(P39=1,$O$3,IF(P39=2,$O$4,$O$5))</f>
        <v>0</v>
      </c>
    </row>
    <row r="40">
      <c r="A40" s="1" t="s">
        <v>165</v>
      </c>
      <c r="E40" s="27" t="s">
        <v>188</v>
      </c>
    </row>
    <row r="41">
      <c r="A41" s="1" t="s">
        <v>167</v>
      </c>
      <c r="E41" s="33" t="s">
        <v>784</v>
      </c>
    </row>
    <row r="42">
      <c r="A42" s="1" t="s">
        <v>168</v>
      </c>
      <c r="E42" s="27" t="s">
        <v>344</v>
      </c>
    </row>
    <row r="43">
      <c r="A43" s="1" t="s">
        <v>159</v>
      </c>
      <c r="B43" s="1">
        <v>69</v>
      </c>
      <c r="C43" s="26" t="s">
        <v>785</v>
      </c>
      <c r="D43" t="s">
        <v>157</v>
      </c>
      <c r="E43" s="27" t="s">
        <v>786</v>
      </c>
      <c r="F43" s="28" t="s">
        <v>196</v>
      </c>
      <c r="G43" s="29">
        <v>20</v>
      </c>
      <c r="H43" s="28">
        <v>0</v>
      </c>
      <c r="I43" s="30">
        <f>ROUND(G43*H43,P4)</f>
        <v>0</v>
      </c>
      <c r="L43" s="31">
        <v>0</v>
      </c>
      <c r="M43" s="24">
        <f>ROUND(G43*L43,P4)</f>
        <v>0</v>
      </c>
      <c r="N43" s="25" t="s">
        <v>187</v>
      </c>
      <c r="O43" s="32">
        <f>M43*AA43</f>
        <v>0</v>
      </c>
      <c r="P43" s="1">
        <v>3</v>
      </c>
      <c r="AA43" s="1">
        <f>IF(P43=1,$O$3,IF(P43=2,$O$4,$O$5))</f>
        <v>0</v>
      </c>
    </row>
    <row r="44">
      <c r="A44" s="1" t="s">
        <v>165</v>
      </c>
      <c r="E44" s="27" t="s">
        <v>188</v>
      </c>
    </row>
    <row r="45">
      <c r="A45" s="1" t="s">
        <v>167</v>
      </c>
      <c r="E45" s="33" t="s">
        <v>388</v>
      </c>
    </row>
    <row r="46">
      <c r="A46" s="1" t="s">
        <v>168</v>
      </c>
      <c r="E46" s="27" t="s">
        <v>344</v>
      </c>
    </row>
    <row r="47">
      <c r="A47" s="1" t="s">
        <v>159</v>
      </c>
      <c r="B47" s="1">
        <v>57</v>
      </c>
      <c r="C47" s="26" t="s">
        <v>787</v>
      </c>
      <c r="D47" t="s">
        <v>157</v>
      </c>
      <c r="E47" s="27" t="s">
        <v>788</v>
      </c>
      <c r="F47" s="28" t="s">
        <v>342</v>
      </c>
      <c r="G47" s="29">
        <v>0.29999999999999999</v>
      </c>
      <c r="H47" s="28">
        <v>0</v>
      </c>
      <c r="I47" s="30">
        <f>ROUND(G47*H47,P4)</f>
        <v>0</v>
      </c>
      <c r="L47" s="31">
        <v>0</v>
      </c>
      <c r="M47" s="24">
        <f>ROUND(G47*L47,P4)</f>
        <v>0</v>
      </c>
      <c r="N47" s="25" t="s">
        <v>187</v>
      </c>
      <c r="O47" s="32">
        <f>M47*AA47</f>
        <v>0</v>
      </c>
      <c r="P47" s="1">
        <v>3</v>
      </c>
      <c r="AA47" s="1">
        <f>IF(P47=1,$O$3,IF(P47=2,$O$4,$O$5))</f>
        <v>0</v>
      </c>
    </row>
    <row r="48">
      <c r="A48" s="1" t="s">
        <v>165</v>
      </c>
      <c r="E48" s="27" t="s">
        <v>188</v>
      </c>
    </row>
    <row r="49">
      <c r="A49" s="1" t="s">
        <v>167</v>
      </c>
      <c r="E49" s="33" t="s">
        <v>789</v>
      </c>
    </row>
    <row r="50">
      <c r="A50" s="1" t="s">
        <v>168</v>
      </c>
      <c r="E50" s="27" t="s">
        <v>344</v>
      </c>
    </row>
    <row r="51">
      <c r="A51" s="1" t="s">
        <v>159</v>
      </c>
      <c r="B51" s="1">
        <v>58</v>
      </c>
      <c r="C51" s="26" t="s">
        <v>790</v>
      </c>
      <c r="D51" t="s">
        <v>157</v>
      </c>
      <c r="E51" s="27" t="s">
        <v>791</v>
      </c>
      <c r="F51" s="28" t="s">
        <v>196</v>
      </c>
      <c r="G51" s="29">
        <v>1</v>
      </c>
      <c r="H51" s="28">
        <v>0</v>
      </c>
      <c r="I51" s="30">
        <f>ROUND(G51*H51,P4)</f>
        <v>0</v>
      </c>
      <c r="L51" s="31">
        <v>0</v>
      </c>
      <c r="M51" s="24">
        <f>ROUND(G51*L51,P4)</f>
        <v>0</v>
      </c>
      <c r="N51" s="25" t="s">
        <v>187</v>
      </c>
      <c r="O51" s="32">
        <f>M51*AA51</f>
        <v>0</v>
      </c>
      <c r="P51" s="1">
        <v>3</v>
      </c>
      <c r="AA51" s="1">
        <f>IF(P51=1,$O$3,IF(P51=2,$O$4,$O$5))</f>
        <v>0</v>
      </c>
    </row>
    <row r="52">
      <c r="A52" s="1" t="s">
        <v>165</v>
      </c>
      <c r="E52" s="27" t="s">
        <v>188</v>
      </c>
    </row>
    <row r="53">
      <c r="A53" s="1" t="s">
        <v>167</v>
      </c>
      <c r="E53" s="33" t="s">
        <v>537</v>
      </c>
    </row>
    <row r="54">
      <c r="A54" s="1" t="s">
        <v>168</v>
      </c>
      <c r="E54" s="27" t="s">
        <v>344</v>
      </c>
    </row>
    <row r="55">
      <c r="A55" s="1" t="s">
        <v>159</v>
      </c>
      <c r="B55" s="1">
        <v>59</v>
      </c>
      <c r="C55" s="26" t="s">
        <v>212</v>
      </c>
      <c r="D55" t="s">
        <v>157</v>
      </c>
      <c r="E55" s="27" t="s">
        <v>213</v>
      </c>
      <c r="F55" s="28" t="s">
        <v>199</v>
      </c>
      <c r="G55" s="29">
        <v>100</v>
      </c>
      <c r="H55" s="28">
        <v>0</v>
      </c>
      <c r="I55" s="30">
        <f>ROUND(G55*H55,P4)</f>
        <v>0</v>
      </c>
      <c r="L55" s="31">
        <v>0</v>
      </c>
      <c r="M55" s="24">
        <f>ROUND(G55*L55,P4)</f>
        <v>0</v>
      </c>
      <c r="N55" s="25" t="s">
        <v>187</v>
      </c>
      <c r="O55" s="32">
        <f>M55*AA55</f>
        <v>0</v>
      </c>
      <c r="P55" s="1">
        <v>3</v>
      </c>
      <c r="AA55" s="1">
        <f>IF(P55=1,$O$3,IF(P55=2,$O$4,$O$5))</f>
        <v>0</v>
      </c>
    </row>
    <row r="56">
      <c r="A56" s="1" t="s">
        <v>165</v>
      </c>
      <c r="E56" s="27" t="s">
        <v>188</v>
      </c>
    </row>
    <row r="57">
      <c r="A57" s="1" t="s">
        <v>167</v>
      </c>
      <c r="E57" s="33" t="s">
        <v>452</v>
      </c>
    </row>
    <row r="58">
      <c r="A58" s="1" t="s">
        <v>168</v>
      </c>
      <c r="E58" s="27" t="s">
        <v>344</v>
      </c>
    </row>
    <row r="59">
      <c r="A59" s="1" t="s">
        <v>159</v>
      </c>
      <c r="B59" s="1">
        <v>51</v>
      </c>
      <c r="C59" s="26" t="s">
        <v>435</v>
      </c>
      <c r="D59" t="s">
        <v>157</v>
      </c>
      <c r="E59" s="27" t="s">
        <v>436</v>
      </c>
      <c r="F59" s="28" t="s">
        <v>196</v>
      </c>
      <c r="G59" s="29">
        <v>1</v>
      </c>
      <c r="H59" s="28">
        <v>0</v>
      </c>
      <c r="I59" s="30">
        <f>ROUND(G59*H59,P4)</f>
        <v>0</v>
      </c>
      <c r="L59" s="31">
        <v>0</v>
      </c>
      <c r="M59" s="24">
        <f>ROUND(G59*L59,P4)</f>
        <v>0</v>
      </c>
      <c r="N59" s="25" t="s">
        <v>187</v>
      </c>
      <c r="O59" s="32">
        <f>M59*AA59</f>
        <v>0</v>
      </c>
      <c r="P59" s="1">
        <v>3</v>
      </c>
      <c r="AA59" s="1">
        <f>IF(P59=1,$O$3,IF(P59=2,$O$4,$O$5))</f>
        <v>0</v>
      </c>
    </row>
    <row r="60">
      <c r="A60" s="1" t="s">
        <v>165</v>
      </c>
      <c r="E60" s="27" t="s">
        <v>188</v>
      </c>
    </row>
    <row r="61">
      <c r="A61" s="1" t="s">
        <v>167</v>
      </c>
      <c r="E61" s="33" t="s">
        <v>537</v>
      </c>
    </row>
    <row r="62">
      <c r="A62" s="1" t="s">
        <v>168</v>
      </c>
      <c r="E62" s="27" t="s">
        <v>344</v>
      </c>
    </row>
    <row r="63" ht="25.5">
      <c r="A63" s="1" t="s">
        <v>159</v>
      </c>
      <c r="B63" s="1">
        <v>62</v>
      </c>
      <c r="C63" s="26" t="s">
        <v>792</v>
      </c>
      <c r="D63" t="s">
        <v>157</v>
      </c>
      <c r="E63" s="27" t="s">
        <v>793</v>
      </c>
      <c r="F63" s="28" t="s">
        <v>342</v>
      </c>
      <c r="G63" s="29">
        <v>5</v>
      </c>
      <c r="H63" s="28">
        <v>0</v>
      </c>
      <c r="I63" s="30">
        <f>ROUND(G63*H63,P4)</f>
        <v>0</v>
      </c>
      <c r="L63" s="31">
        <v>0</v>
      </c>
      <c r="M63" s="24">
        <f>ROUND(G63*L63,P4)</f>
        <v>0</v>
      </c>
      <c r="N63" s="25" t="s">
        <v>187</v>
      </c>
      <c r="O63" s="32">
        <f>M63*AA63</f>
        <v>0</v>
      </c>
      <c r="P63" s="1">
        <v>3</v>
      </c>
      <c r="AA63" s="1">
        <f>IF(P63=1,$O$3,IF(P63=2,$O$4,$O$5))</f>
        <v>0</v>
      </c>
    </row>
    <row r="64">
      <c r="A64" s="1" t="s">
        <v>165</v>
      </c>
      <c r="E64" s="27" t="s">
        <v>188</v>
      </c>
    </row>
    <row r="65">
      <c r="A65" s="1" t="s">
        <v>167</v>
      </c>
      <c r="E65" s="33" t="s">
        <v>489</v>
      </c>
    </row>
    <row r="66">
      <c r="A66" s="1" t="s">
        <v>168</v>
      </c>
      <c r="E66" s="27" t="s">
        <v>344</v>
      </c>
    </row>
    <row r="67">
      <c r="A67" s="1" t="s">
        <v>159</v>
      </c>
      <c r="B67" s="1">
        <v>52</v>
      </c>
      <c r="C67" s="26" t="s">
        <v>794</v>
      </c>
      <c r="D67" t="s">
        <v>157</v>
      </c>
      <c r="E67" s="27" t="s">
        <v>795</v>
      </c>
      <c r="F67" s="28" t="s">
        <v>199</v>
      </c>
      <c r="G67" s="29">
        <v>20</v>
      </c>
      <c r="H67" s="28">
        <v>0</v>
      </c>
      <c r="I67" s="30">
        <f>ROUND(G67*H67,P4)</f>
        <v>0</v>
      </c>
      <c r="L67" s="31">
        <v>0</v>
      </c>
      <c r="M67" s="24">
        <f>ROUND(G67*L67,P4)</f>
        <v>0</v>
      </c>
      <c r="N67" s="25" t="s">
        <v>187</v>
      </c>
      <c r="O67" s="32">
        <f>M67*AA67</f>
        <v>0</v>
      </c>
      <c r="P67" s="1">
        <v>3</v>
      </c>
      <c r="AA67" s="1">
        <f>IF(P67=1,$O$3,IF(P67=2,$O$4,$O$5))</f>
        <v>0</v>
      </c>
    </row>
    <row r="68">
      <c r="A68" s="1" t="s">
        <v>165</v>
      </c>
      <c r="E68" s="27" t="s">
        <v>188</v>
      </c>
    </row>
    <row r="69">
      <c r="A69" s="1" t="s">
        <v>167</v>
      </c>
      <c r="E69" s="33" t="s">
        <v>388</v>
      </c>
    </row>
    <row r="70">
      <c r="A70" s="1" t="s">
        <v>168</v>
      </c>
      <c r="E70" s="27" t="s">
        <v>344</v>
      </c>
    </row>
    <row r="71">
      <c r="A71" s="1" t="s">
        <v>159</v>
      </c>
      <c r="B71" s="1">
        <v>54</v>
      </c>
      <c r="C71" s="26" t="s">
        <v>796</v>
      </c>
      <c r="D71" t="s">
        <v>157</v>
      </c>
      <c r="E71" s="27" t="s">
        <v>797</v>
      </c>
      <c r="F71" s="28" t="s">
        <v>199</v>
      </c>
      <c r="G71" s="29">
        <v>10</v>
      </c>
      <c r="H71" s="28">
        <v>0</v>
      </c>
      <c r="I71" s="30">
        <f>ROUND(G71*H71,P4)</f>
        <v>0</v>
      </c>
      <c r="L71" s="31">
        <v>0</v>
      </c>
      <c r="M71" s="24">
        <f>ROUND(G71*L71,P4)</f>
        <v>0</v>
      </c>
      <c r="N71" s="25" t="s">
        <v>187</v>
      </c>
      <c r="O71" s="32">
        <f>M71*AA71</f>
        <v>0</v>
      </c>
      <c r="P71" s="1">
        <v>3</v>
      </c>
      <c r="AA71" s="1">
        <f>IF(P71=1,$O$3,IF(P71=2,$O$4,$O$5))</f>
        <v>0</v>
      </c>
    </row>
    <row r="72">
      <c r="A72" s="1" t="s">
        <v>165</v>
      </c>
      <c r="E72" s="27" t="s">
        <v>188</v>
      </c>
    </row>
    <row r="73">
      <c r="A73" s="1" t="s">
        <v>167</v>
      </c>
      <c r="E73" s="33" t="s">
        <v>347</v>
      </c>
    </row>
    <row r="74">
      <c r="A74" s="1" t="s">
        <v>168</v>
      </c>
      <c r="E74" s="27" t="s">
        <v>344</v>
      </c>
    </row>
    <row r="75" ht="25.5">
      <c r="A75" s="1" t="s">
        <v>159</v>
      </c>
      <c r="B75" s="1">
        <v>53</v>
      </c>
      <c r="C75" s="26" t="s">
        <v>798</v>
      </c>
      <c r="D75" t="s">
        <v>157</v>
      </c>
      <c r="E75" s="27" t="s">
        <v>799</v>
      </c>
      <c r="F75" s="28" t="s">
        <v>196</v>
      </c>
      <c r="G75" s="29">
        <v>4</v>
      </c>
      <c r="H75" s="28">
        <v>0</v>
      </c>
      <c r="I75" s="30">
        <f>ROUND(G75*H75,P4)</f>
        <v>0</v>
      </c>
      <c r="L75" s="31">
        <v>0</v>
      </c>
      <c r="M75" s="24">
        <f>ROUND(G75*L75,P4)</f>
        <v>0</v>
      </c>
      <c r="N75" s="25" t="s">
        <v>187</v>
      </c>
      <c r="O75" s="32">
        <f>M75*AA75</f>
        <v>0</v>
      </c>
      <c r="P75" s="1">
        <v>3</v>
      </c>
      <c r="AA75" s="1">
        <f>IF(P75=1,$O$3,IF(P75=2,$O$4,$O$5))</f>
        <v>0</v>
      </c>
    </row>
    <row r="76">
      <c r="A76" s="1" t="s">
        <v>165</v>
      </c>
      <c r="E76" s="27" t="s">
        <v>188</v>
      </c>
    </row>
    <row r="77">
      <c r="A77" s="1" t="s">
        <v>167</v>
      </c>
      <c r="E77" s="33" t="s">
        <v>367</v>
      </c>
    </row>
    <row r="78">
      <c r="A78" s="1" t="s">
        <v>168</v>
      </c>
      <c r="E78" s="27" t="s">
        <v>344</v>
      </c>
    </row>
    <row r="79" ht="25.5">
      <c r="A79" s="1" t="s">
        <v>159</v>
      </c>
      <c r="B79" s="1">
        <v>55</v>
      </c>
      <c r="C79" s="26" t="s">
        <v>800</v>
      </c>
      <c r="D79" t="s">
        <v>157</v>
      </c>
      <c r="E79" s="27" t="s">
        <v>801</v>
      </c>
      <c r="F79" s="28" t="s">
        <v>196</v>
      </c>
      <c r="G79" s="29">
        <v>2</v>
      </c>
      <c r="H79" s="28">
        <v>0</v>
      </c>
      <c r="I79" s="30">
        <f>ROUND(G79*H79,P4)</f>
        <v>0</v>
      </c>
      <c r="L79" s="31">
        <v>0</v>
      </c>
      <c r="M79" s="24">
        <f>ROUND(G79*L79,P4)</f>
        <v>0</v>
      </c>
      <c r="N79" s="25" t="s">
        <v>187</v>
      </c>
      <c r="O79" s="32">
        <f>M79*AA79</f>
        <v>0</v>
      </c>
      <c r="P79" s="1">
        <v>3</v>
      </c>
      <c r="AA79" s="1">
        <f>IF(P79=1,$O$3,IF(P79=2,$O$4,$O$5))</f>
        <v>0</v>
      </c>
    </row>
    <row r="80">
      <c r="A80" s="1" t="s">
        <v>165</v>
      </c>
      <c r="E80" s="27" t="s">
        <v>188</v>
      </c>
    </row>
    <row r="81">
      <c r="A81" s="1" t="s">
        <v>167</v>
      </c>
      <c r="E81" s="33" t="s">
        <v>548</v>
      </c>
    </row>
    <row r="82">
      <c r="A82" s="1" t="s">
        <v>168</v>
      </c>
      <c r="E82" s="27" t="s">
        <v>344</v>
      </c>
    </row>
    <row r="83">
      <c r="A83" s="1" t="s">
        <v>159</v>
      </c>
      <c r="B83" s="1">
        <v>50</v>
      </c>
      <c r="C83" s="26" t="s">
        <v>214</v>
      </c>
      <c r="D83" t="s">
        <v>157</v>
      </c>
      <c r="E83" s="27" t="s">
        <v>215</v>
      </c>
      <c r="F83" s="28" t="s">
        <v>199</v>
      </c>
      <c r="G83" s="29">
        <v>300</v>
      </c>
      <c r="H83" s="28">
        <v>0</v>
      </c>
      <c r="I83" s="30">
        <f>ROUND(G83*H83,P4)</f>
        <v>0</v>
      </c>
      <c r="L83" s="31">
        <v>0</v>
      </c>
      <c r="M83" s="24">
        <f>ROUND(G83*L83,P4)</f>
        <v>0</v>
      </c>
      <c r="N83" s="25" t="s">
        <v>187</v>
      </c>
      <c r="O83" s="32">
        <f>M83*AA83</f>
        <v>0</v>
      </c>
      <c r="P83" s="1">
        <v>3</v>
      </c>
      <c r="AA83" s="1">
        <f>IF(P83=1,$O$3,IF(P83=2,$O$4,$O$5))</f>
        <v>0</v>
      </c>
    </row>
    <row r="84">
      <c r="A84" s="1" t="s">
        <v>165</v>
      </c>
      <c r="E84" s="27" t="s">
        <v>188</v>
      </c>
    </row>
    <row r="85">
      <c r="A85" s="1" t="s">
        <v>167</v>
      </c>
      <c r="E85" s="33" t="s">
        <v>428</v>
      </c>
    </row>
    <row r="86">
      <c r="A86" s="1" t="s">
        <v>168</v>
      </c>
      <c r="E86" s="27" t="s">
        <v>344</v>
      </c>
    </row>
    <row r="87">
      <c r="A87" s="1" t="s">
        <v>159</v>
      </c>
      <c r="B87" s="1">
        <v>49</v>
      </c>
      <c r="C87" s="26" t="s">
        <v>216</v>
      </c>
      <c r="D87" t="s">
        <v>157</v>
      </c>
      <c r="E87" s="27" t="s">
        <v>217</v>
      </c>
      <c r="F87" s="28" t="s">
        <v>196</v>
      </c>
      <c r="G87" s="29">
        <v>60</v>
      </c>
      <c r="H87" s="28">
        <v>0</v>
      </c>
      <c r="I87" s="30">
        <f>ROUND(G87*H87,P4)</f>
        <v>0</v>
      </c>
      <c r="L87" s="31">
        <v>0</v>
      </c>
      <c r="M87" s="24">
        <f>ROUND(G87*L87,P4)</f>
        <v>0</v>
      </c>
      <c r="N87" s="25" t="s">
        <v>187</v>
      </c>
      <c r="O87" s="32">
        <f>M87*AA87</f>
        <v>0</v>
      </c>
      <c r="P87" s="1">
        <v>3</v>
      </c>
      <c r="AA87" s="1">
        <f>IF(P87=1,$O$3,IF(P87=2,$O$4,$O$5))</f>
        <v>0</v>
      </c>
    </row>
    <row r="88">
      <c r="A88" s="1" t="s">
        <v>165</v>
      </c>
      <c r="E88" s="27" t="s">
        <v>188</v>
      </c>
    </row>
    <row r="89">
      <c r="A89" s="1" t="s">
        <v>167</v>
      </c>
      <c r="E89" s="33" t="s">
        <v>395</v>
      </c>
    </row>
    <row r="90">
      <c r="A90" s="1" t="s">
        <v>168</v>
      </c>
      <c r="E90" s="27" t="s">
        <v>344</v>
      </c>
    </row>
    <row r="91">
      <c r="A91" s="1" t="s">
        <v>159</v>
      </c>
      <c r="B91" s="1">
        <v>70</v>
      </c>
      <c r="C91" s="26" t="s">
        <v>802</v>
      </c>
      <c r="D91" t="s">
        <v>157</v>
      </c>
      <c r="E91" s="27" t="s">
        <v>803</v>
      </c>
      <c r="F91" s="28" t="s">
        <v>804</v>
      </c>
      <c r="G91" s="29">
        <v>1</v>
      </c>
      <c r="H91" s="28">
        <v>0</v>
      </c>
      <c r="I91" s="30">
        <f>ROUND(G91*H91,P4)</f>
        <v>0</v>
      </c>
      <c r="L91" s="31">
        <v>0</v>
      </c>
      <c r="M91" s="24">
        <f>ROUND(G91*L91,P4)</f>
        <v>0</v>
      </c>
      <c r="N91" s="25" t="s">
        <v>187</v>
      </c>
      <c r="O91" s="32">
        <f>M91*AA91</f>
        <v>0</v>
      </c>
      <c r="P91" s="1">
        <v>3</v>
      </c>
      <c r="AA91" s="1">
        <f>IF(P91=1,$O$3,IF(P91=2,$O$4,$O$5))</f>
        <v>0</v>
      </c>
    </row>
    <row r="92">
      <c r="A92" s="1" t="s">
        <v>165</v>
      </c>
      <c r="E92" s="27" t="s">
        <v>188</v>
      </c>
    </row>
    <row r="93">
      <c r="A93" s="1" t="s">
        <v>167</v>
      </c>
      <c r="E93" s="33" t="s">
        <v>537</v>
      </c>
    </row>
    <row r="94">
      <c r="A94" s="1" t="s">
        <v>168</v>
      </c>
      <c r="E94" s="27" t="s">
        <v>344</v>
      </c>
    </row>
    <row r="95">
      <c r="A95" s="1" t="s">
        <v>159</v>
      </c>
      <c r="B95" s="1">
        <v>76</v>
      </c>
      <c r="C95" s="26" t="s">
        <v>805</v>
      </c>
      <c r="D95" t="s">
        <v>157</v>
      </c>
      <c r="E95" s="27" t="s">
        <v>806</v>
      </c>
      <c r="F95" s="28" t="s">
        <v>196</v>
      </c>
      <c r="G95" s="29">
        <v>1</v>
      </c>
      <c r="H95" s="28">
        <v>0</v>
      </c>
      <c r="I95" s="30">
        <f>ROUND(G95*H95,P4)</f>
        <v>0</v>
      </c>
      <c r="L95" s="31">
        <v>0</v>
      </c>
      <c r="M95" s="24">
        <f>ROUND(G95*L95,P4)</f>
        <v>0</v>
      </c>
      <c r="N95" s="25" t="s">
        <v>187</v>
      </c>
      <c r="O95" s="32">
        <f>M95*AA95</f>
        <v>0</v>
      </c>
      <c r="P95" s="1">
        <v>3</v>
      </c>
      <c r="AA95" s="1">
        <f>IF(P95=1,$O$3,IF(P95=2,$O$4,$O$5))</f>
        <v>0</v>
      </c>
    </row>
    <row r="96">
      <c r="A96" s="1" t="s">
        <v>165</v>
      </c>
      <c r="E96" s="27" t="s">
        <v>188</v>
      </c>
    </row>
    <row r="97">
      <c r="A97" s="1" t="s">
        <v>167</v>
      </c>
      <c r="E97" s="33" t="s">
        <v>537</v>
      </c>
    </row>
    <row r="98" ht="25.5">
      <c r="A98" s="1" t="s">
        <v>168</v>
      </c>
      <c r="E98" s="27" t="s">
        <v>807</v>
      </c>
    </row>
    <row r="99">
      <c r="A99" s="1" t="s">
        <v>159</v>
      </c>
      <c r="B99" s="1">
        <v>47</v>
      </c>
      <c r="C99" s="26" t="s">
        <v>808</v>
      </c>
      <c r="D99" t="s">
        <v>157</v>
      </c>
      <c r="E99" s="27" t="s">
        <v>809</v>
      </c>
      <c r="F99" s="28" t="s">
        <v>196</v>
      </c>
      <c r="G99" s="29">
        <v>20</v>
      </c>
      <c r="H99" s="28">
        <v>0</v>
      </c>
      <c r="I99" s="30">
        <f>ROUND(G99*H99,P4)</f>
        <v>0</v>
      </c>
      <c r="L99" s="31">
        <v>0</v>
      </c>
      <c r="M99" s="24">
        <f>ROUND(G99*L99,P4)</f>
        <v>0</v>
      </c>
      <c r="N99" s="25" t="s">
        <v>187</v>
      </c>
      <c r="O99" s="32">
        <f>M99*AA99</f>
        <v>0</v>
      </c>
      <c r="P99" s="1">
        <v>3</v>
      </c>
      <c r="AA99" s="1">
        <f>IF(P99=1,$O$3,IF(P99=2,$O$4,$O$5))</f>
        <v>0</v>
      </c>
    </row>
    <row r="100">
      <c r="A100" s="1" t="s">
        <v>165</v>
      </c>
      <c r="E100" s="27" t="s">
        <v>188</v>
      </c>
    </row>
    <row r="101">
      <c r="A101" s="1" t="s">
        <v>167</v>
      </c>
      <c r="E101" s="33" t="s">
        <v>388</v>
      </c>
    </row>
    <row r="102">
      <c r="A102" s="1" t="s">
        <v>168</v>
      </c>
      <c r="E102" s="27" t="s">
        <v>344</v>
      </c>
    </row>
    <row r="103">
      <c r="A103" s="1" t="s">
        <v>159</v>
      </c>
      <c r="B103" s="1">
        <v>48</v>
      </c>
      <c r="C103" s="26" t="s">
        <v>810</v>
      </c>
      <c r="D103" t="s">
        <v>157</v>
      </c>
      <c r="E103" s="27" t="s">
        <v>811</v>
      </c>
      <c r="F103" s="28" t="s">
        <v>196</v>
      </c>
      <c r="G103" s="29">
        <v>2</v>
      </c>
      <c r="H103" s="28">
        <v>0</v>
      </c>
      <c r="I103" s="30">
        <f>ROUND(G103*H103,P4)</f>
        <v>0</v>
      </c>
      <c r="L103" s="31">
        <v>0</v>
      </c>
      <c r="M103" s="24">
        <f>ROUND(G103*L103,P4)</f>
        <v>0</v>
      </c>
      <c r="N103" s="25" t="s">
        <v>187</v>
      </c>
      <c r="O103" s="32">
        <f>M103*AA103</f>
        <v>0</v>
      </c>
      <c r="P103" s="1">
        <v>3</v>
      </c>
      <c r="AA103" s="1">
        <f>IF(P103=1,$O$3,IF(P103=2,$O$4,$O$5))</f>
        <v>0</v>
      </c>
    </row>
    <row r="104">
      <c r="A104" s="1" t="s">
        <v>165</v>
      </c>
      <c r="E104" s="27" t="s">
        <v>188</v>
      </c>
    </row>
    <row r="105">
      <c r="A105" s="1" t="s">
        <v>167</v>
      </c>
      <c r="E105" s="33" t="s">
        <v>548</v>
      </c>
    </row>
    <row r="106">
      <c r="A106" s="1" t="s">
        <v>168</v>
      </c>
      <c r="E106" s="27" t="s">
        <v>344</v>
      </c>
    </row>
    <row r="107" ht="25.5">
      <c r="A107" s="1" t="s">
        <v>159</v>
      </c>
      <c r="B107" s="1">
        <v>45</v>
      </c>
      <c r="C107" s="26" t="s">
        <v>812</v>
      </c>
      <c r="D107" t="s">
        <v>157</v>
      </c>
      <c r="E107" s="27" t="s">
        <v>813</v>
      </c>
      <c r="F107" s="28" t="s">
        <v>196</v>
      </c>
      <c r="G107" s="29">
        <v>1</v>
      </c>
      <c r="H107" s="28">
        <v>0</v>
      </c>
      <c r="I107" s="30">
        <f>ROUND(G107*H107,P4)</f>
        <v>0</v>
      </c>
      <c r="L107" s="31">
        <v>0</v>
      </c>
      <c r="M107" s="24">
        <f>ROUND(G107*L107,P4)</f>
        <v>0</v>
      </c>
      <c r="N107" s="25" t="s">
        <v>187</v>
      </c>
      <c r="O107" s="32">
        <f>M107*AA107</f>
        <v>0</v>
      </c>
      <c r="P107" s="1">
        <v>3</v>
      </c>
      <c r="AA107" s="1">
        <f>IF(P107=1,$O$3,IF(P107=2,$O$4,$O$5))</f>
        <v>0</v>
      </c>
    </row>
    <row r="108">
      <c r="A108" s="1" t="s">
        <v>165</v>
      </c>
      <c r="E108" s="27" t="s">
        <v>188</v>
      </c>
    </row>
    <row r="109">
      <c r="A109" s="1" t="s">
        <v>167</v>
      </c>
      <c r="E109" s="33" t="s">
        <v>537</v>
      </c>
    </row>
    <row r="110">
      <c r="A110" s="1" t="s">
        <v>168</v>
      </c>
      <c r="E110" s="27" t="s">
        <v>344</v>
      </c>
    </row>
    <row r="111" ht="38.25">
      <c r="A111" s="1" t="s">
        <v>159</v>
      </c>
      <c r="B111" s="1">
        <v>46</v>
      </c>
      <c r="C111" s="26" t="s">
        <v>814</v>
      </c>
      <c r="D111" t="s">
        <v>157</v>
      </c>
      <c r="E111" s="27" t="s">
        <v>815</v>
      </c>
      <c r="F111" s="28" t="s">
        <v>196</v>
      </c>
      <c r="G111" s="29">
        <v>5</v>
      </c>
      <c r="H111" s="28">
        <v>0</v>
      </c>
      <c r="I111" s="30">
        <f>ROUND(G111*H111,P4)</f>
        <v>0</v>
      </c>
      <c r="L111" s="31">
        <v>0</v>
      </c>
      <c r="M111" s="24">
        <f>ROUND(G111*L111,P4)</f>
        <v>0</v>
      </c>
      <c r="N111" s="25" t="s">
        <v>187</v>
      </c>
      <c r="O111" s="32">
        <f>M111*AA111</f>
        <v>0</v>
      </c>
      <c r="P111" s="1">
        <v>3</v>
      </c>
      <c r="AA111" s="1">
        <f>IF(P111=1,$O$3,IF(P111=2,$O$4,$O$5))</f>
        <v>0</v>
      </c>
    </row>
    <row r="112">
      <c r="A112" s="1" t="s">
        <v>165</v>
      </c>
      <c r="E112" s="27" t="s">
        <v>188</v>
      </c>
    </row>
    <row r="113">
      <c r="A113" s="1" t="s">
        <v>167</v>
      </c>
      <c r="E113" s="33" t="s">
        <v>489</v>
      </c>
    </row>
    <row r="114">
      <c r="A114" s="1" t="s">
        <v>168</v>
      </c>
      <c r="E114" s="27" t="s">
        <v>344</v>
      </c>
    </row>
    <row r="115" ht="25.5">
      <c r="A115" s="1" t="s">
        <v>159</v>
      </c>
      <c r="B115" s="1">
        <v>39</v>
      </c>
      <c r="C115" s="26" t="s">
        <v>816</v>
      </c>
      <c r="D115" t="s">
        <v>157</v>
      </c>
      <c r="E115" s="27" t="s">
        <v>817</v>
      </c>
      <c r="F115" s="28" t="s">
        <v>196</v>
      </c>
      <c r="G115" s="29">
        <v>1</v>
      </c>
      <c r="H115" s="28">
        <v>0</v>
      </c>
      <c r="I115" s="30">
        <f>ROUND(G115*H115,P4)</f>
        <v>0</v>
      </c>
      <c r="L115" s="31">
        <v>0</v>
      </c>
      <c r="M115" s="24">
        <f>ROUND(G115*L115,P4)</f>
        <v>0</v>
      </c>
      <c r="N115" s="25" t="s">
        <v>187</v>
      </c>
      <c r="O115" s="32">
        <f>M115*AA115</f>
        <v>0</v>
      </c>
      <c r="P115" s="1">
        <v>3</v>
      </c>
      <c r="AA115" s="1">
        <f>IF(P115=1,$O$3,IF(P115=2,$O$4,$O$5))</f>
        <v>0</v>
      </c>
    </row>
    <row r="116">
      <c r="A116" s="1" t="s">
        <v>165</v>
      </c>
      <c r="E116" s="27" t="s">
        <v>188</v>
      </c>
    </row>
    <row r="117">
      <c r="A117" s="1" t="s">
        <v>167</v>
      </c>
      <c r="E117" s="33" t="s">
        <v>537</v>
      </c>
    </row>
    <row r="118">
      <c r="A118" s="1" t="s">
        <v>168</v>
      </c>
      <c r="E118" s="27" t="s">
        <v>344</v>
      </c>
    </row>
    <row r="119">
      <c r="A119" s="1" t="s">
        <v>159</v>
      </c>
      <c r="B119" s="1">
        <v>40</v>
      </c>
      <c r="C119" s="26" t="s">
        <v>818</v>
      </c>
      <c r="D119" t="s">
        <v>157</v>
      </c>
      <c r="E119" s="27" t="s">
        <v>819</v>
      </c>
      <c r="F119" s="28" t="s">
        <v>261</v>
      </c>
      <c r="G119" s="29">
        <v>48</v>
      </c>
      <c r="H119" s="28">
        <v>0</v>
      </c>
      <c r="I119" s="30">
        <f>ROUND(G119*H119,P4)</f>
        <v>0</v>
      </c>
      <c r="L119" s="31">
        <v>0</v>
      </c>
      <c r="M119" s="24">
        <f>ROUND(G119*L119,P4)</f>
        <v>0</v>
      </c>
      <c r="N119" s="25" t="s">
        <v>187</v>
      </c>
      <c r="O119" s="32">
        <f>M119*AA119</f>
        <v>0</v>
      </c>
      <c r="P119" s="1">
        <v>3</v>
      </c>
      <c r="AA119" s="1">
        <f>IF(P119=1,$O$3,IF(P119=2,$O$4,$O$5))</f>
        <v>0</v>
      </c>
    </row>
    <row r="120">
      <c r="A120" s="1" t="s">
        <v>165</v>
      </c>
      <c r="E120" s="27" t="s">
        <v>188</v>
      </c>
    </row>
    <row r="121">
      <c r="A121" s="1" t="s">
        <v>167</v>
      </c>
      <c r="E121" s="33" t="s">
        <v>753</v>
      </c>
    </row>
    <row r="122">
      <c r="A122" s="1" t="s">
        <v>168</v>
      </c>
      <c r="E122" s="27" t="s">
        <v>344</v>
      </c>
    </row>
    <row r="123">
      <c r="A123" s="1" t="s">
        <v>159</v>
      </c>
      <c r="B123" s="1">
        <v>41</v>
      </c>
      <c r="C123" s="26" t="s">
        <v>820</v>
      </c>
      <c r="D123" t="s">
        <v>157</v>
      </c>
      <c r="E123" s="27" t="s">
        <v>821</v>
      </c>
      <c r="F123" s="28" t="s">
        <v>261</v>
      </c>
      <c r="G123" s="29">
        <v>72</v>
      </c>
      <c r="H123" s="28">
        <v>0</v>
      </c>
      <c r="I123" s="30">
        <f>ROUND(G123*H123,P4)</f>
        <v>0</v>
      </c>
      <c r="L123" s="31">
        <v>0</v>
      </c>
      <c r="M123" s="24">
        <f>ROUND(G123*L123,P4)</f>
        <v>0</v>
      </c>
      <c r="N123" s="25" t="s">
        <v>187</v>
      </c>
      <c r="O123" s="32">
        <f>M123*AA123</f>
        <v>0</v>
      </c>
      <c r="P123" s="1">
        <v>3</v>
      </c>
      <c r="AA123" s="1">
        <f>IF(P123=1,$O$3,IF(P123=2,$O$4,$O$5))</f>
        <v>0</v>
      </c>
    </row>
    <row r="124">
      <c r="A124" s="1" t="s">
        <v>165</v>
      </c>
      <c r="E124" s="27" t="s">
        <v>188</v>
      </c>
    </row>
    <row r="125">
      <c r="A125" s="1" t="s">
        <v>167</v>
      </c>
      <c r="E125" s="33" t="s">
        <v>822</v>
      </c>
    </row>
    <row r="126">
      <c r="A126" s="1" t="s">
        <v>168</v>
      </c>
      <c r="E126" s="27" t="s">
        <v>344</v>
      </c>
    </row>
    <row r="127">
      <c r="A127" s="1" t="s">
        <v>159</v>
      </c>
      <c r="B127" s="1">
        <v>42</v>
      </c>
      <c r="C127" s="26" t="s">
        <v>823</v>
      </c>
      <c r="D127" t="s">
        <v>157</v>
      </c>
      <c r="E127" s="27" t="s">
        <v>824</v>
      </c>
      <c r="F127" s="28" t="s">
        <v>261</v>
      </c>
      <c r="G127" s="29">
        <v>96</v>
      </c>
      <c r="H127" s="28">
        <v>0</v>
      </c>
      <c r="I127" s="30">
        <f>ROUND(G127*H127,P4)</f>
        <v>0</v>
      </c>
      <c r="L127" s="31">
        <v>0</v>
      </c>
      <c r="M127" s="24">
        <f>ROUND(G127*L127,P4)</f>
        <v>0</v>
      </c>
      <c r="N127" s="25" t="s">
        <v>187</v>
      </c>
      <c r="O127" s="32">
        <f>M127*AA127</f>
        <v>0</v>
      </c>
      <c r="P127" s="1">
        <v>3</v>
      </c>
      <c r="AA127" s="1">
        <f>IF(P127=1,$O$3,IF(P127=2,$O$4,$O$5))</f>
        <v>0</v>
      </c>
    </row>
    <row r="128">
      <c r="A128" s="1" t="s">
        <v>165</v>
      </c>
      <c r="E128" s="27" t="s">
        <v>188</v>
      </c>
    </row>
    <row r="129">
      <c r="A129" s="1" t="s">
        <v>167</v>
      </c>
      <c r="E129" s="33" t="s">
        <v>825</v>
      </c>
    </row>
    <row r="130">
      <c r="A130" s="1" t="s">
        <v>168</v>
      </c>
      <c r="E130" s="27" t="s">
        <v>344</v>
      </c>
    </row>
    <row r="131">
      <c r="A131" s="1" t="s">
        <v>159</v>
      </c>
      <c r="B131" s="1">
        <v>43</v>
      </c>
      <c r="C131" s="26" t="s">
        <v>826</v>
      </c>
      <c r="D131" t="s">
        <v>157</v>
      </c>
      <c r="E131" s="27" t="s">
        <v>827</v>
      </c>
      <c r="F131" s="28" t="s">
        <v>261</v>
      </c>
      <c r="G131" s="29">
        <v>8</v>
      </c>
      <c r="H131" s="28">
        <v>0</v>
      </c>
      <c r="I131" s="30">
        <f>ROUND(G131*H131,P4)</f>
        <v>0</v>
      </c>
      <c r="L131" s="31">
        <v>0</v>
      </c>
      <c r="M131" s="24">
        <f>ROUND(G131*L131,P4)</f>
        <v>0</v>
      </c>
      <c r="N131" s="25" t="s">
        <v>187</v>
      </c>
      <c r="O131" s="32">
        <f>M131*AA131</f>
        <v>0</v>
      </c>
      <c r="P131" s="1">
        <v>3</v>
      </c>
      <c r="AA131" s="1">
        <f>IF(P131=1,$O$3,IF(P131=2,$O$4,$O$5))</f>
        <v>0</v>
      </c>
    </row>
    <row r="132">
      <c r="A132" s="1" t="s">
        <v>165</v>
      </c>
      <c r="E132" s="27" t="s">
        <v>188</v>
      </c>
    </row>
    <row r="133">
      <c r="A133" s="1" t="s">
        <v>167</v>
      </c>
      <c r="E133" s="33" t="s">
        <v>580</v>
      </c>
    </row>
    <row r="134">
      <c r="A134" s="1" t="s">
        <v>168</v>
      </c>
      <c r="E134" s="27" t="s">
        <v>344</v>
      </c>
    </row>
    <row r="135">
      <c r="A135" s="1" t="s">
        <v>159</v>
      </c>
      <c r="B135" s="1">
        <v>37</v>
      </c>
      <c r="C135" s="26" t="s">
        <v>828</v>
      </c>
      <c r="D135" t="s">
        <v>157</v>
      </c>
      <c r="E135" s="27" t="s">
        <v>829</v>
      </c>
      <c r="F135" s="28" t="s">
        <v>261</v>
      </c>
      <c r="G135" s="29">
        <v>96</v>
      </c>
      <c r="H135" s="28">
        <v>0</v>
      </c>
      <c r="I135" s="30">
        <f>ROUND(G135*H135,P4)</f>
        <v>0</v>
      </c>
      <c r="L135" s="31">
        <v>0</v>
      </c>
      <c r="M135" s="24">
        <f>ROUND(G135*L135,P4)</f>
        <v>0</v>
      </c>
      <c r="N135" s="25" t="s">
        <v>187</v>
      </c>
      <c r="O135" s="32">
        <f>M135*AA135</f>
        <v>0</v>
      </c>
      <c r="P135" s="1">
        <v>3</v>
      </c>
      <c r="AA135" s="1">
        <f>IF(P135=1,$O$3,IF(P135=2,$O$4,$O$5))</f>
        <v>0</v>
      </c>
    </row>
    <row r="136">
      <c r="A136" s="1" t="s">
        <v>165</v>
      </c>
      <c r="E136" s="27" t="s">
        <v>188</v>
      </c>
    </row>
    <row r="137">
      <c r="A137" s="1" t="s">
        <v>167</v>
      </c>
      <c r="E137" s="33" t="s">
        <v>825</v>
      </c>
    </row>
    <row r="138">
      <c r="A138" s="1" t="s">
        <v>168</v>
      </c>
      <c r="E138" s="27" t="s">
        <v>344</v>
      </c>
    </row>
    <row r="139">
      <c r="A139" s="1" t="s">
        <v>159</v>
      </c>
      <c r="B139" s="1">
        <v>38</v>
      </c>
      <c r="C139" s="26" t="s">
        <v>830</v>
      </c>
      <c r="D139" t="s">
        <v>157</v>
      </c>
      <c r="E139" s="27" t="s">
        <v>831</v>
      </c>
      <c r="F139" s="28" t="s">
        <v>261</v>
      </c>
      <c r="G139" s="29">
        <v>48</v>
      </c>
      <c r="H139" s="28">
        <v>0</v>
      </c>
      <c r="I139" s="30">
        <f>ROUND(G139*H139,P4)</f>
        <v>0</v>
      </c>
      <c r="L139" s="31">
        <v>0</v>
      </c>
      <c r="M139" s="24">
        <f>ROUND(G139*L139,P4)</f>
        <v>0</v>
      </c>
      <c r="N139" s="25" t="s">
        <v>187</v>
      </c>
      <c r="O139" s="32">
        <f>M139*AA139</f>
        <v>0</v>
      </c>
      <c r="P139" s="1">
        <v>3</v>
      </c>
      <c r="AA139" s="1">
        <f>IF(P139=1,$O$3,IF(P139=2,$O$4,$O$5))</f>
        <v>0</v>
      </c>
    </row>
    <row r="140">
      <c r="A140" s="1" t="s">
        <v>165</v>
      </c>
      <c r="E140" s="27" t="s">
        <v>188</v>
      </c>
    </row>
    <row r="141">
      <c r="A141" s="1" t="s">
        <v>167</v>
      </c>
      <c r="E141" s="33" t="s">
        <v>753</v>
      </c>
    </row>
    <row r="142">
      <c r="A142" s="1" t="s">
        <v>168</v>
      </c>
      <c r="E142" s="27" t="s">
        <v>344</v>
      </c>
    </row>
    <row r="143">
      <c r="A143" s="1" t="s">
        <v>159</v>
      </c>
      <c r="B143" s="1">
        <v>79</v>
      </c>
      <c r="C143" s="26" t="s">
        <v>832</v>
      </c>
      <c r="D143" t="s">
        <v>157</v>
      </c>
      <c r="E143" s="27" t="s">
        <v>833</v>
      </c>
      <c r="F143" s="28" t="s">
        <v>342</v>
      </c>
      <c r="G143" s="29">
        <v>0.20000000000000001</v>
      </c>
      <c r="H143" s="28">
        <v>0</v>
      </c>
      <c r="I143" s="30">
        <f>ROUND(G143*H143,P4)</f>
        <v>0</v>
      </c>
      <c r="L143" s="31">
        <v>0</v>
      </c>
      <c r="M143" s="24">
        <f>ROUND(G143*L143,P4)</f>
        <v>0</v>
      </c>
      <c r="N143" s="25" t="s">
        <v>187</v>
      </c>
      <c r="O143" s="32">
        <f>M143*AA143</f>
        <v>0</v>
      </c>
      <c r="P143" s="1">
        <v>3</v>
      </c>
      <c r="AA143" s="1">
        <f>IF(P143=1,$O$3,IF(P143=2,$O$4,$O$5))</f>
        <v>0</v>
      </c>
    </row>
    <row r="144">
      <c r="A144" s="1" t="s">
        <v>165</v>
      </c>
      <c r="E144" s="27" t="s">
        <v>188</v>
      </c>
    </row>
    <row r="145">
      <c r="A145" s="1" t="s">
        <v>167</v>
      </c>
      <c r="E145" s="33" t="s">
        <v>764</v>
      </c>
    </row>
    <row r="146">
      <c r="A146" s="1" t="s">
        <v>168</v>
      </c>
      <c r="E146" s="27" t="s">
        <v>344</v>
      </c>
    </row>
    <row r="147">
      <c r="A147" s="1" t="s">
        <v>159</v>
      </c>
      <c r="B147" s="1">
        <v>44</v>
      </c>
      <c r="C147" s="26" t="s">
        <v>834</v>
      </c>
      <c r="D147" t="s">
        <v>157</v>
      </c>
      <c r="E147" s="27" t="s">
        <v>312</v>
      </c>
      <c r="F147" s="28" t="s">
        <v>196</v>
      </c>
      <c r="G147" s="29">
        <v>1</v>
      </c>
      <c r="H147" s="28">
        <v>0</v>
      </c>
      <c r="I147" s="30">
        <f>ROUND(G147*H147,P4)</f>
        <v>0</v>
      </c>
      <c r="L147" s="31">
        <v>0</v>
      </c>
      <c r="M147" s="24">
        <f>ROUND(G147*L147,P4)</f>
        <v>0</v>
      </c>
      <c r="N147" s="25" t="s">
        <v>187</v>
      </c>
      <c r="O147" s="32">
        <f>M147*AA147</f>
        <v>0</v>
      </c>
      <c r="P147" s="1">
        <v>3</v>
      </c>
      <c r="AA147" s="1">
        <f>IF(P147=1,$O$3,IF(P147=2,$O$4,$O$5))</f>
        <v>0</v>
      </c>
    </row>
    <row r="148">
      <c r="A148" s="1" t="s">
        <v>165</v>
      </c>
      <c r="E148" s="27" t="s">
        <v>188</v>
      </c>
    </row>
    <row r="149">
      <c r="A149" s="1" t="s">
        <v>167</v>
      </c>
      <c r="E149" s="33" t="s">
        <v>537</v>
      </c>
    </row>
    <row r="150">
      <c r="A150" s="1" t="s">
        <v>168</v>
      </c>
      <c r="E150" s="27" t="s">
        <v>344</v>
      </c>
    </row>
    <row r="151">
      <c r="A151" s="1" t="s">
        <v>159</v>
      </c>
      <c r="B151" s="1">
        <v>31</v>
      </c>
      <c r="C151" s="26" t="s">
        <v>688</v>
      </c>
      <c r="D151" t="s">
        <v>157</v>
      </c>
      <c r="E151" s="27" t="s">
        <v>689</v>
      </c>
      <c r="F151" s="28" t="s">
        <v>222</v>
      </c>
      <c r="G151" s="29">
        <v>1.1000000000000001</v>
      </c>
      <c r="H151" s="28">
        <v>0</v>
      </c>
      <c r="I151" s="30">
        <f>ROUND(G151*H151,P4)</f>
        <v>0</v>
      </c>
      <c r="L151" s="31">
        <v>0</v>
      </c>
      <c r="M151" s="24">
        <f>ROUND(G151*L151,P4)</f>
        <v>0</v>
      </c>
      <c r="N151" s="25" t="s">
        <v>187</v>
      </c>
      <c r="O151" s="32">
        <f>M151*AA151</f>
        <v>0</v>
      </c>
      <c r="P151" s="1">
        <v>3</v>
      </c>
      <c r="AA151" s="1">
        <f>IF(P151=1,$O$3,IF(P151=2,$O$4,$O$5))</f>
        <v>0</v>
      </c>
    </row>
    <row r="152">
      <c r="A152" s="1" t="s">
        <v>165</v>
      </c>
      <c r="E152" s="27" t="s">
        <v>835</v>
      </c>
    </row>
    <row r="153">
      <c r="A153" s="1" t="s">
        <v>167</v>
      </c>
      <c r="E153" s="33" t="s">
        <v>836</v>
      </c>
    </row>
    <row r="154">
      <c r="A154" s="1" t="s">
        <v>168</v>
      </c>
      <c r="E154" s="27" t="s">
        <v>344</v>
      </c>
    </row>
    <row r="155">
      <c r="A155" s="1" t="s">
        <v>159</v>
      </c>
      <c r="B155" s="1">
        <v>73</v>
      </c>
      <c r="C155" s="26" t="s">
        <v>837</v>
      </c>
      <c r="D155" t="s">
        <v>157</v>
      </c>
      <c r="E155" s="27" t="s">
        <v>838</v>
      </c>
      <c r="F155" s="28" t="s">
        <v>222</v>
      </c>
      <c r="G155" s="29">
        <v>0.29999999999999999</v>
      </c>
      <c r="H155" s="28">
        <v>0</v>
      </c>
      <c r="I155" s="30">
        <f>ROUND(G155*H155,P4)</f>
        <v>0</v>
      </c>
      <c r="L155" s="31">
        <v>0</v>
      </c>
      <c r="M155" s="24">
        <f>ROUND(G155*L155,P4)</f>
        <v>0</v>
      </c>
      <c r="N155" s="25" t="s">
        <v>187</v>
      </c>
      <c r="O155" s="32">
        <f>M155*AA155</f>
        <v>0</v>
      </c>
      <c r="P155" s="1">
        <v>3</v>
      </c>
      <c r="AA155" s="1">
        <f>IF(P155=1,$O$3,IF(P155=2,$O$4,$O$5))</f>
        <v>0</v>
      </c>
    </row>
    <row r="156">
      <c r="A156" s="1" t="s">
        <v>165</v>
      </c>
      <c r="E156" s="27" t="s">
        <v>839</v>
      </c>
    </row>
    <row r="157">
      <c r="A157" s="1" t="s">
        <v>167</v>
      </c>
      <c r="E157" s="33" t="s">
        <v>789</v>
      </c>
    </row>
    <row r="158" ht="25.5">
      <c r="A158" s="1" t="s">
        <v>168</v>
      </c>
      <c r="E158" s="27" t="s">
        <v>807</v>
      </c>
    </row>
    <row r="159">
      <c r="A159" s="1" t="s">
        <v>159</v>
      </c>
      <c r="B159" s="1">
        <v>34</v>
      </c>
      <c r="C159" s="26" t="s">
        <v>840</v>
      </c>
      <c r="D159" t="s">
        <v>157</v>
      </c>
      <c r="E159" s="27" t="s">
        <v>841</v>
      </c>
      <c r="F159" s="28" t="s">
        <v>196</v>
      </c>
      <c r="G159" s="29">
        <v>28</v>
      </c>
      <c r="H159" s="28">
        <v>0</v>
      </c>
      <c r="I159" s="30">
        <f>ROUND(G159*H159,P4)</f>
        <v>0</v>
      </c>
      <c r="L159" s="31">
        <v>0</v>
      </c>
      <c r="M159" s="24">
        <f>ROUND(G159*L159,P4)</f>
        <v>0</v>
      </c>
      <c r="N159" s="25" t="s">
        <v>187</v>
      </c>
      <c r="O159" s="32">
        <f>M159*AA159</f>
        <v>0</v>
      </c>
      <c r="P159" s="1">
        <v>3</v>
      </c>
      <c r="AA159" s="1">
        <f>IF(P159=1,$O$3,IF(P159=2,$O$4,$O$5))</f>
        <v>0</v>
      </c>
    </row>
    <row r="160">
      <c r="A160" s="1" t="s">
        <v>165</v>
      </c>
      <c r="E160" s="27" t="s">
        <v>188</v>
      </c>
    </row>
    <row r="161">
      <c r="A161" s="1" t="s">
        <v>167</v>
      </c>
      <c r="E161" s="33" t="s">
        <v>842</v>
      </c>
    </row>
    <row r="162">
      <c r="A162" s="1" t="s">
        <v>168</v>
      </c>
      <c r="E162" s="27" t="s">
        <v>344</v>
      </c>
    </row>
    <row r="163">
      <c r="A163" s="1" t="s">
        <v>159</v>
      </c>
      <c r="B163" s="1">
        <v>35</v>
      </c>
      <c r="C163" s="26" t="s">
        <v>843</v>
      </c>
      <c r="D163" t="s">
        <v>157</v>
      </c>
      <c r="E163" s="27" t="s">
        <v>844</v>
      </c>
      <c r="F163" s="28" t="s">
        <v>196</v>
      </c>
      <c r="G163" s="29">
        <v>6</v>
      </c>
      <c r="H163" s="28">
        <v>0</v>
      </c>
      <c r="I163" s="30">
        <f>ROUND(G163*H163,P4)</f>
        <v>0</v>
      </c>
      <c r="L163" s="31">
        <v>0</v>
      </c>
      <c r="M163" s="24">
        <f>ROUND(G163*L163,P4)</f>
        <v>0</v>
      </c>
      <c r="N163" s="25" t="s">
        <v>187</v>
      </c>
      <c r="O163" s="32">
        <f>M163*AA163</f>
        <v>0</v>
      </c>
      <c r="P163" s="1">
        <v>3</v>
      </c>
      <c r="AA163" s="1">
        <f>IF(P163=1,$O$3,IF(P163=2,$O$4,$O$5))</f>
        <v>0</v>
      </c>
    </row>
    <row r="164">
      <c r="A164" s="1" t="s">
        <v>165</v>
      </c>
      <c r="E164" s="27" t="s">
        <v>188</v>
      </c>
    </row>
    <row r="165">
      <c r="A165" s="1" t="s">
        <v>167</v>
      </c>
      <c r="E165" s="33" t="s">
        <v>526</v>
      </c>
    </row>
    <row r="166">
      <c r="A166" s="1" t="s">
        <v>168</v>
      </c>
      <c r="E166" s="27" t="s">
        <v>344</v>
      </c>
    </row>
    <row r="167">
      <c r="A167" s="1" t="s">
        <v>159</v>
      </c>
      <c r="B167" s="1">
        <v>36</v>
      </c>
      <c r="C167" s="26" t="s">
        <v>845</v>
      </c>
      <c r="D167" t="s">
        <v>157</v>
      </c>
      <c r="E167" s="27" t="s">
        <v>846</v>
      </c>
      <c r="F167" s="28" t="s">
        <v>196</v>
      </c>
      <c r="G167" s="29">
        <v>34</v>
      </c>
      <c r="H167" s="28">
        <v>0</v>
      </c>
      <c r="I167" s="30">
        <f>ROUND(G167*H167,P4)</f>
        <v>0</v>
      </c>
      <c r="L167" s="31">
        <v>0</v>
      </c>
      <c r="M167" s="24">
        <f>ROUND(G167*L167,P4)</f>
        <v>0</v>
      </c>
      <c r="N167" s="25" t="s">
        <v>187</v>
      </c>
      <c r="O167" s="32">
        <f>M167*AA167</f>
        <v>0</v>
      </c>
      <c r="P167" s="1">
        <v>3</v>
      </c>
      <c r="AA167" s="1">
        <f>IF(P167=1,$O$3,IF(P167=2,$O$4,$O$5))</f>
        <v>0</v>
      </c>
    </row>
    <row r="168">
      <c r="A168" s="1" t="s">
        <v>165</v>
      </c>
      <c r="E168" s="27" t="s">
        <v>188</v>
      </c>
    </row>
    <row r="169">
      <c r="A169" s="1" t="s">
        <v>167</v>
      </c>
      <c r="E169" s="33" t="s">
        <v>847</v>
      </c>
    </row>
    <row r="170">
      <c r="A170" s="1" t="s">
        <v>168</v>
      </c>
      <c r="E170" s="27" t="s">
        <v>344</v>
      </c>
    </row>
    <row r="171">
      <c r="A171" s="1" t="s">
        <v>159</v>
      </c>
      <c r="B171" s="1">
        <v>32</v>
      </c>
      <c r="C171" s="26" t="s">
        <v>848</v>
      </c>
      <c r="D171" t="s">
        <v>157</v>
      </c>
      <c r="E171" s="27" t="s">
        <v>849</v>
      </c>
      <c r="F171" s="28" t="s">
        <v>196</v>
      </c>
      <c r="G171" s="29">
        <v>1</v>
      </c>
      <c r="H171" s="28">
        <v>0</v>
      </c>
      <c r="I171" s="30">
        <f>ROUND(G171*H171,P4)</f>
        <v>0</v>
      </c>
      <c r="L171" s="31">
        <v>0</v>
      </c>
      <c r="M171" s="24">
        <f>ROUND(G171*L171,P4)</f>
        <v>0</v>
      </c>
      <c r="N171" s="25" t="s">
        <v>187</v>
      </c>
      <c r="O171" s="32">
        <f>M171*AA171</f>
        <v>0</v>
      </c>
      <c r="P171" s="1">
        <v>3</v>
      </c>
      <c r="AA171" s="1">
        <f>IF(P171=1,$O$3,IF(P171=2,$O$4,$O$5))</f>
        <v>0</v>
      </c>
    </row>
    <row r="172">
      <c r="A172" s="1" t="s">
        <v>165</v>
      </c>
      <c r="E172" s="27" t="s">
        <v>188</v>
      </c>
    </row>
    <row r="173">
      <c r="A173" s="1" t="s">
        <v>167</v>
      </c>
      <c r="E173" s="33" t="s">
        <v>537</v>
      </c>
    </row>
    <row r="174">
      <c r="A174" s="1" t="s">
        <v>168</v>
      </c>
      <c r="E174" s="27" t="s">
        <v>344</v>
      </c>
    </row>
    <row r="175">
      <c r="A175" s="1" t="s">
        <v>159</v>
      </c>
      <c r="B175" s="1">
        <v>33</v>
      </c>
      <c r="C175" s="26" t="s">
        <v>850</v>
      </c>
      <c r="D175" t="s">
        <v>157</v>
      </c>
      <c r="E175" s="27" t="s">
        <v>851</v>
      </c>
      <c r="F175" s="28" t="s">
        <v>196</v>
      </c>
      <c r="G175" s="29">
        <v>1</v>
      </c>
      <c r="H175" s="28">
        <v>0</v>
      </c>
      <c r="I175" s="30">
        <f>ROUND(G175*H175,P4)</f>
        <v>0</v>
      </c>
      <c r="L175" s="31">
        <v>0</v>
      </c>
      <c r="M175" s="24">
        <f>ROUND(G175*L175,P4)</f>
        <v>0</v>
      </c>
      <c r="N175" s="25" t="s">
        <v>187</v>
      </c>
      <c r="O175" s="32">
        <f>M175*AA175</f>
        <v>0</v>
      </c>
      <c r="P175" s="1">
        <v>3</v>
      </c>
      <c r="AA175" s="1">
        <f>IF(P175=1,$O$3,IF(P175=2,$O$4,$O$5))</f>
        <v>0</v>
      </c>
    </row>
    <row r="176">
      <c r="A176" s="1" t="s">
        <v>165</v>
      </c>
      <c r="E176" s="27" t="s">
        <v>188</v>
      </c>
    </row>
    <row r="177">
      <c r="A177" s="1" t="s">
        <v>167</v>
      </c>
      <c r="E177" s="33" t="s">
        <v>537</v>
      </c>
    </row>
    <row r="178">
      <c r="A178" s="1" t="s">
        <v>168</v>
      </c>
      <c r="E178" s="27" t="s">
        <v>344</v>
      </c>
    </row>
    <row r="179">
      <c r="A179" s="1" t="s">
        <v>159</v>
      </c>
      <c r="B179" s="1">
        <v>26</v>
      </c>
      <c r="C179" s="26" t="s">
        <v>852</v>
      </c>
      <c r="D179" t="s">
        <v>157</v>
      </c>
      <c r="E179" s="27" t="s">
        <v>853</v>
      </c>
      <c r="F179" s="28" t="s">
        <v>196</v>
      </c>
      <c r="G179" s="29">
        <v>1</v>
      </c>
      <c r="H179" s="28">
        <v>0</v>
      </c>
      <c r="I179" s="30">
        <f>ROUND(G179*H179,P4)</f>
        <v>0</v>
      </c>
      <c r="L179" s="31">
        <v>0</v>
      </c>
      <c r="M179" s="24">
        <f>ROUND(G179*L179,P4)</f>
        <v>0</v>
      </c>
      <c r="N179" s="25" t="s">
        <v>187</v>
      </c>
      <c r="O179" s="32">
        <f>M179*AA179</f>
        <v>0</v>
      </c>
      <c r="P179" s="1">
        <v>3</v>
      </c>
      <c r="AA179" s="1">
        <f>IF(P179=1,$O$3,IF(P179=2,$O$4,$O$5))</f>
        <v>0</v>
      </c>
    </row>
    <row r="180">
      <c r="A180" s="1" t="s">
        <v>165</v>
      </c>
      <c r="E180" s="27" t="s">
        <v>188</v>
      </c>
    </row>
    <row r="181">
      <c r="A181" s="1" t="s">
        <v>167</v>
      </c>
      <c r="E181" s="33" t="s">
        <v>537</v>
      </c>
    </row>
    <row r="182">
      <c r="A182" s="1" t="s">
        <v>168</v>
      </c>
      <c r="E182" s="27" t="s">
        <v>344</v>
      </c>
    </row>
    <row r="183" ht="25.5">
      <c r="A183" s="1" t="s">
        <v>159</v>
      </c>
      <c r="B183" s="1">
        <v>27</v>
      </c>
      <c r="C183" s="26" t="s">
        <v>854</v>
      </c>
      <c r="D183" t="s">
        <v>157</v>
      </c>
      <c r="E183" s="27" t="s">
        <v>855</v>
      </c>
      <c r="F183" s="28" t="s">
        <v>196</v>
      </c>
      <c r="G183" s="29">
        <v>38</v>
      </c>
      <c r="H183" s="28">
        <v>0</v>
      </c>
      <c r="I183" s="30">
        <f>ROUND(G183*H183,P4)</f>
        <v>0</v>
      </c>
      <c r="L183" s="31">
        <v>0</v>
      </c>
      <c r="M183" s="24">
        <f>ROUND(G183*L183,P4)</f>
        <v>0</v>
      </c>
      <c r="N183" s="25" t="s">
        <v>187</v>
      </c>
      <c r="O183" s="32">
        <f>M183*AA183</f>
        <v>0</v>
      </c>
      <c r="P183" s="1">
        <v>3</v>
      </c>
      <c r="AA183" s="1">
        <f>IF(P183=1,$O$3,IF(P183=2,$O$4,$O$5))</f>
        <v>0</v>
      </c>
    </row>
    <row r="184">
      <c r="A184" s="1" t="s">
        <v>165</v>
      </c>
      <c r="E184" s="27" t="s">
        <v>188</v>
      </c>
    </row>
    <row r="185">
      <c r="A185" s="1" t="s">
        <v>167</v>
      </c>
      <c r="E185" s="33" t="s">
        <v>856</v>
      </c>
    </row>
    <row r="186">
      <c r="A186" s="1" t="s">
        <v>168</v>
      </c>
      <c r="E186" s="27" t="s">
        <v>344</v>
      </c>
    </row>
    <row r="187">
      <c r="A187" s="1" t="s">
        <v>159</v>
      </c>
      <c r="B187" s="1">
        <v>28</v>
      </c>
      <c r="C187" s="26" t="s">
        <v>857</v>
      </c>
      <c r="D187" t="s">
        <v>157</v>
      </c>
      <c r="E187" s="27" t="s">
        <v>858</v>
      </c>
      <c r="F187" s="28" t="s">
        <v>196</v>
      </c>
      <c r="G187" s="29">
        <v>3</v>
      </c>
      <c r="H187" s="28">
        <v>0</v>
      </c>
      <c r="I187" s="30">
        <f>ROUND(G187*H187,P4)</f>
        <v>0</v>
      </c>
      <c r="L187" s="31">
        <v>0</v>
      </c>
      <c r="M187" s="24">
        <f>ROUND(G187*L187,P4)</f>
        <v>0</v>
      </c>
      <c r="N187" s="25" t="s">
        <v>187</v>
      </c>
      <c r="O187" s="32">
        <f>M187*AA187</f>
        <v>0</v>
      </c>
      <c r="P187" s="1">
        <v>3</v>
      </c>
      <c r="AA187" s="1">
        <f>IF(P187=1,$O$3,IF(P187=2,$O$4,$O$5))</f>
        <v>0</v>
      </c>
    </row>
    <row r="188">
      <c r="A188" s="1" t="s">
        <v>165</v>
      </c>
      <c r="E188" s="27" t="s">
        <v>188</v>
      </c>
    </row>
    <row r="189">
      <c r="A189" s="1" t="s">
        <v>167</v>
      </c>
      <c r="E189" s="33" t="s">
        <v>431</v>
      </c>
    </row>
    <row r="190">
      <c r="A190" s="1" t="s">
        <v>168</v>
      </c>
      <c r="E190" s="27" t="s">
        <v>344</v>
      </c>
    </row>
    <row r="191">
      <c r="A191" s="1" t="s">
        <v>159</v>
      </c>
      <c r="B191" s="1">
        <v>29</v>
      </c>
      <c r="C191" s="26" t="s">
        <v>859</v>
      </c>
      <c r="D191" t="s">
        <v>157</v>
      </c>
      <c r="E191" s="27" t="s">
        <v>860</v>
      </c>
      <c r="F191" s="28" t="s">
        <v>196</v>
      </c>
      <c r="G191" s="29">
        <v>2</v>
      </c>
      <c r="H191" s="28">
        <v>0</v>
      </c>
      <c r="I191" s="30">
        <f>ROUND(G191*H191,P4)</f>
        <v>0</v>
      </c>
      <c r="L191" s="31">
        <v>0</v>
      </c>
      <c r="M191" s="24">
        <f>ROUND(G191*L191,P4)</f>
        <v>0</v>
      </c>
      <c r="N191" s="25" t="s">
        <v>187</v>
      </c>
      <c r="O191" s="32">
        <f>M191*AA191</f>
        <v>0</v>
      </c>
      <c r="P191" s="1">
        <v>3</v>
      </c>
      <c r="AA191" s="1">
        <f>IF(P191=1,$O$3,IF(P191=2,$O$4,$O$5))</f>
        <v>0</v>
      </c>
    </row>
    <row r="192">
      <c r="A192" s="1" t="s">
        <v>165</v>
      </c>
      <c r="E192" s="27" t="s">
        <v>188</v>
      </c>
    </row>
    <row r="193">
      <c r="A193" s="1" t="s">
        <v>167</v>
      </c>
      <c r="E193" s="33" t="s">
        <v>548</v>
      </c>
    </row>
    <row r="194">
      <c r="A194" s="1" t="s">
        <v>168</v>
      </c>
      <c r="E194" s="27" t="s">
        <v>344</v>
      </c>
    </row>
    <row r="195">
      <c r="A195" s="1" t="s">
        <v>159</v>
      </c>
      <c r="B195" s="1">
        <v>22</v>
      </c>
      <c r="C195" s="26" t="s">
        <v>861</v>
      </c>
      <c r="D195" t="s">
        <v>157</v>
      </c>
      <c r="E195" s="27" t="s">
        <v>862</v>
      </c>
      <c r="F195" s="28" t="s">
        <v>196</v>
      </c>
      <c r="G195" s="29">
        <v>1</v>
      </c>
      <c r="H195" s="28">
        <v>0</v>
      </c>
      <c r="I195" s="30">
        <f>ROUND(G195*H195,P4)</f>
        <v>0</v>
      </c>
      <c r="L195" s="31">
        <v>0</v>
      </c>
      <c r="M195" s="24">
        <f>ROUND(G195*L195,P4)</f>
        <v>0</v>
      </c>
      <c r="N195" s="25" t="s">
        <v>187</v>
      </c>
      <c r="O195" s="32">
        <f>M195*AA195</f>
        <v>0</v>
      </c>
      <c r="P195" s="1">
        <v>3</v>
      </c>
      <c r="AA195" s="1">
        <f>IF(P195=1,$O$3,IF(P195=2,$O$4,$O$5))</f>
        <v>0</v>
      </c>
    </row>
    <row r="196">
      <c r="A196" s="1" t="s">
        <v>165</v>
      </c>
      <c r="E196" s="27" t="s">
        <v>188</v>
      </c>
    </row>
    <row r="197">
      <c r="A197" s="1" t="s">
        <v>167</v>
      </c>
      <c r="E197" s="33" t="s">
        <v>537</v>
      </c>
    </row>
    <row r="198">
      <c r="A198" s="1" t="s">
        <v>168</v>
      </c>
      <c r="E198" s="27" t="s">
        <v>344</v>
      </c>
    </row>
    <row r="199">
      <c r="A199" s="1" t="s">
        <v>159</v>
      </c>
      <c r="B199" s="1">
        <v>23</v>
      </c>
      <c r="C199" s="26" t="s">
        <v>863</v>
      </c>
      <c r="D199" t="s">
        <v>157</v>
      </c>
      <c r="E199" s="27" t="s">
        <v>864</v>
      </c>
      <c r="F199" s="28" t="s">
        <v>196</v>
      </c>
      <c r="G199" s="29">
        <v>1</v>
      </c>
      <c r="H199" s="28">
        <v>0</v>
      </c>
      <c r="I199" s="30">
        <f>ROUND(G199*H199,P4)</f>
        <v>0</v>
      </c>
      <c r="L199" s="31">
        <v>0</v>
      </c>
      <c r="M199" s="24">
        <f>ROUND(G199*L199,P4)</f>
        <v>0</v>
      </c>
      <c r="N199" s="25" t="s">
        <v>187</v>
      </c>
      <c r="O199" s="32">
        <f>M199*AA199</f>
        <v>0</v>
      </c>
      <c r="P199" s="1">
        <v>3</v>
      </c>
      <c r="AA199" s="1">
        <f>IF(P199=1,$O$3,IF(P199=2,$O$4,$O$5))</f>
        <v>0</v>
      </c>
    </row>
    <row r="200">
      <c r="A200" s="1" t="s">
        <v>165</v>
      </c>
      <c r="E200" s="27" t="s">
        <v>188</v>
      </c>
    </row>
    <row r="201">
      <c r="A201" s="1" t="s">
        <v>167</v>
      </c>
      <c r="E201" s="33" t="s">
        <v>537</v>
      </c>
    </row>
    <row r="202">
      <c r="A202" s="1" t="s">
        <v>168</v>
      </c>
      <c r="E202" s="27" t="s">
        <v>344</v>
      </c>
    </row>
    <row r="203">
      <c r="A203" s="1" t="s">
        <v>159</v>
      </c>
      <c r="B203" s="1">
        <v>24</v>
      </c>
      <c r="C203" s="26" t="s">
        <v>865</v>
      </c>
      <c r="D203" t="s">
        <v>157</v>
      </c>
      <c r="E203" s="27" t="s">
        <v>866</v>
      </c>
      <c r="F203" s="28" t="s">
        <v>196</v>
      </c>
      <c r="G203" s="29">
        <v>1</v>
      </c>
      <c r="H203" s="28">
        <v>0</v>
      </c>
      <c r="I203" s="30">
        <f>ROUND(G203*H203,P4)</f>
        <v>0</v>
      </c>
      <c r="L203" s="31">
        <v>0</v>
      </c>
      <c r="M203" s="24">
        <f>ROUND(G203*L203,P4)</f>
        <v>0</v>
      </c>
      <c r="N203" s="25" t="s">
        <v>187</v>
      </c>
      <c r="O203" s="32">
        <f>M203*AA203</f>
        <v>0</v>
      </c>
      <c r="P203" s="1">
        <v>3</v>
      </c>
      <c r="AA203" s="1">
        <f>IF(P203=1,$O$3,IF(P203=2,$O$4,$O$5))</f>
        <v>0</v>
      </c>
    </row>
    <row r="204">
      <c r="A204" s="1" t="s">
        <v>165</v>
      </c>
      <c r="E204" s="27" t="s">
        <v>188</v>
      </c>
    </row>
    <row r="205">
      <c r="A205" s="1" t="s">
        <v>167</v>
      </c>
      <c r="E205" s="33" t="s">
        <v>537</v>
      </c>
    </row>
    <row r="206">
      <c r="A206" s="1" t="s">
        <v>168</v>
      </c>
      <c r="E206" s="27" t="s">
        <v>344</v>
      </c>
    </row>
    <row r="207">
      <c r="A207" s="1" t="s">
        <v>159</v>
      </c>
      <c r="B207" s="1">
        <v>25</v>
      </c>
      <c r="C207" s="26" t="s">
        <v>867</v>
      </c>
      <c r="D207" t="s">
        <v>157</v>
      </c>
      <c r="E207" s="27" t="s">
        <v>868</v>
      </c>
      <c r="F207" s="28" t="s">
        <v>196</v>
      </c>
      <c r="G207" s="29">
        <v>1</v>
      </c>
      <c r="H207" s="28">
        <v>0</v>
      </c>
      <c r="I207" s="30">
        <f>ROUND(G207*H207,P4)</f>
        <v>0</v>
      </c>
      <c r="L207" s="31">
        <v>0</v>
      </c>
      <c r="M207" s="24">
        <f>ROUND(G207*L207,P4)</f>
        <v>0</v>
      </c>
      <c r="N207" s="25" t="s">
        <v>187</v>
      </c>
      <c r="O207" s="32">
        <f>M207*AA207</f>
        <v>0</v>
      </c>
      <c r="P207" s="1">
        <v>3</v>
      </c>
      <c r="AA207" s="1">
        <f>IF(P207=1,$O$3,IF(P207=2,$O$4,$O$5))</f>
        <v>0</v>
      </c>
    </row>
    <row r="208">
      <c r="A208" s="1" t="s">
        <v>165</v>
      </c>
      <c r="E208" s="27" t="s">
        <v>188</v>
      </c>
    </row>
    <row r="209">
      <c r="A209" s="1" t="s">
        <v>167</v>
      </c>
      <c r="E209" s="33" t="s">
        <v>537</v>
      </c>
    </row>
    <row r="210">
      <c r="A210" s="1" t="s">
        <v>168</v>
      </c>
      <c r="E210" s="27" t="s">
        <v>344</v>
      </c>
    </row>
    <row r="211">
      <c r="A211" s="1" t="s">
        <v>159</v>
      </c>
      <c r="B211" s="1">
        <v>6</v>
      </c>
      <c r="C211" s="26" t="s">
        <v>869</v>
      </c>
      <c r="D211" t="s">
        <v>157</v>
      </c>
      <c r="E211" s="27" t="s">
        <v>870</v>
      </c>
      <c r="F211" s="28" t="s">
        <v>196</v>
      </c>
      <c r="G211" s="29">
        <v>4</v>
      </c>
      <c r="H211" s="28">
        <v>0</v>
      </c>
      <c r="I211" s="30">
        <f>ROUND(G211*H211,P4)</f>
        <v>0</v>
      </c>
      <c r="L211" s="31">
        <v>0</v>
      </c>
      <c r="M211" s="24">
        <f>ROUND(G211*L211,P4)</f>
        <v>0</v>
      </c>
      <c r="N211" s="25" t="s">
        <v>187</v>
      </c>
      <c r="O211" s="32">
        <f>M211*AA211</f>
        <v>0</v>
      </c>
      <c r="P211" s="1">
        <v>3</v>
      </c>
      <c r="AA211" s="1">
        <f>IF(P211=1,$O$3,IF(P211=2,$O$4,$O$5))</f>
        <v>0</v>
      </c>
    </row>
    <row r="212">
      <c r="A212" s="1" t="s">
        <v>165</v>
      </c>
      <c r="E212" s="27" t="s">
        <v>188</v>
      </c>
    </row>
    <row r="213">
      <c r="A213" s="1" t="s">
        <v>167</v>
      </c>
      <c r="E213" s="33" t="s">
        <v>367</v>
      </c>
    </row>
    <row r="214">
      <c r="A214" s="1" t="s">
        <v>168</v>
      </c>
      <c r="E214" s="27" t="s">
        <v>344</v>
      </c>
    </row>
    <row r="215">
      <c r="A215" s="1" t="s">
        <v>159</v>
      </c>
      <c r="B215" s="1">
        <v>5</v>
      </c>
      <c r="C215" s="26" t="s">
        <v>871</v>
      </c>
      <c r="D215" t="s">
        <v>157</v>
      </c>
      <c r="E215" s="27" t="s">
        <v>872</v>
      </c>
      <c r="F215" s="28" t="s">
        <v>196</v>
      </c>
      <c r="G215" s="29">
        <v>2</v>
      </c>
      <c r="H215" s="28">
        <v>0</v>
      </c>
      <c r="I215" s="30">
        <f>ROUND(G215*H215,P4)</f>
        <v>0</v>
      </c>
      <c r="L215" s="31">
        <v>0</v>
      </c>
      <c r="M215" s="24">
        <f>ROUND(G215*L215,P4)</f>
        <v>0</v>
      </c>
      <c r="N215" s="25" t="s">
        <v>187</v>
      </c>
      <c r="O215" s="32">
        <f>M215*AA215</f>
        <v>0</v>
      </c>
      <c r="P215" s="1">
        <v>3</v>
      </c>
      <c r="AA215" s="1">
        <f>IF(P215=1,$O$3,IF(P215=2,$O$4,$O$5))</f>
        <v>0</v>
      </c>
    </row>
    <row r="216">
      <c r="A216" s="1" t="s">
        <v>165</v>
      </c>
      <c r="E216" s="27" t="s">
        <v>188</v>
      </c>
    </row>
    <row r="217">
      <c r="A217" s="1" t="s">
        <v>167</v>
      </c>
      <c r="E217" s="33" t="s">
        <v>548</v>
      </c>
    </row>
    <row r="218">
      <c r="A218" s="1" t="s">
        <v>168</v>
      </c>
      <c r="E218" s="27" t="s">
        <v>344</v>
      </c>
    </row>
    <row r="219">
      <c r="A219" s="1" t="s">
        <v>159</v>
      </c>
      <c r="B219" s="1">
        <v>7</v>
      </c>
      <c r="C219" s="26" t="s">
        <v>873</v>
      </c>
      <c r="D219" t="s">
        <v>157</v>
      </c>
      <c r="E219" s="27" t="s">
        <v>874</v>
      </c>
      <c r="F219" s="28" t="s">
        <v>196</v>
      </c>
      <c r="G219" s="29">
        <v>3</v>
      </c>
      <c r="H219" s="28">
        <v>0</v>
      </c>
      <c r="I219" s="30">
        <f>ROUND(G219*H219,P4)</f>
        <v>0</v>
      </c>
      <c r="L219" s="31">
        <v>0</v>
      </c>
      <c r="M219" s="24">
        <f>ROUND(G219*L219,P4)</f>
        <v>0</v>
      </c>
      <c r="N219" s="25" t="s">
        <v>187</v>
      </c>
      <c r="O219" s="32">
        <f>M219*AA219</f>
        <v>0</v>
      </c>
      <c r="P219" s="1">
        <v>3</v>
      </c>
      <c r="AA219" s="1">
        <f>IF(P219=1,$O$3,IF(P219=2,$O$4,$O$5))</f>
        <v>0</v>
      </c>
    </row>
    <row r="220">
      <c r="A220" s="1" t="s">
        <v>165</v>
      </c>
      <c r="E220" s="27" t="s">
        <v>875</v>
      </c>
    </row>
    <row r="221">
      <c r="A221" s="1" t="s">
        <v>167</v>
      </c>
      <c r="E221" s="33" t="s">
        <v>431</v>
      </c>
    </row>
    <row r="222">
      <c r="A222" s="1" t="s">
        <v>168</v>
      </c>
      <c r="E222" s="27" t="s">
        <v>344</v>
      </c>
    </row>
    <row r="223">
      <c r="A223" s="1" t="s">
        <v>159</v>
      </c>
      <c r="B223" s="1">
        <v>77</v>
      </c>
      <c r="C223" s="26" t="s">
        <v>876</v>
      </c>
      <c r="D223" t="s">
        <v>157</v>
      </c>
      <c r="E223" s="27" t="s">
        <v>877</v>
      </c>
      <c r="F223" s="28" t="s">
        <v>196</v>
      </c>
      <c r="G223" s="29">
        <v>1</v>
      </c>
      <c r="H223" s="28">
        <v>0</v>
      </c>
      <c r="I223" s="30">
        <f>ROUND(G223*H223,P4)</f>
        <v>0</v>
      </c>
      <c r="L223" s="31">
        <v>0</v>
      </c>
      <c r="M223" s="24">
        <f>ROUND(G223*L223,P4)</f>
        <v>0</v>
      </c>
      <c r="N223" s="25" t="s">
        <v>187</v>
      </c>
      <c r="O223" s="32">
        <f>M223*AA223</f>
        <v>0</v>
      </c>
      <c r="P223" s="1">
        <v>3</v>
      </c>
      <c r="AA223" s="1">
        <f>IF(P223=1,$O$3,IF(P223=2,$O$4,$O$5))</f>
        <v>0</v>
      </c>
    </row>
    <row r="224">
      <c r="A224" s="1" t="s">
        <v>165</v>
      </c>
      <c r="E224" s="27" t="s">
        <v>188</v>
      </c>
    </row>
    <row r="225">
      <c r="A225" s="1" t="s">
        <v>167</v>
      </c>
      <c r="E225" s="33" t="s">
        <v>537</v>
      </c>
    </row>
    <row r="226">
      <c r="A226" s="1" t="s">
        <v>168</v>
      </c>
      <c r="E226" s="27" t="s">
        <v>344</v>
      </c>
    </row>
    <row r="227">
      <c r="A227" s="1" t="s">
        <v>159</v>
      </c>
      <c r="B227" s="1">
        <v>78</v>
      </c>
      <c r="C227" s="26" t="s">
        <v>878</v>
      </c>
      <c r="D227" t="s">
        <v>157</v>
      </c>
      <c r="E227" s="27" t="s">
        <v>879</v>
      </c>
      <c r="F227" s="28" t="s">
        <v>196</v>
      </c>
      <c r="G227" s="29">
        <v>1</v>
      </c>
      <c r="H227" s="28">
        <v>0</v>
      </c>
      <c r="I227" s="30">
        <f>ROUND(G227*H227,P4)</f>
        <v>0</v>
      </c>
      <c r="L227" s="31">
        <v>0</v>
      </c>
      <c r="M227" s="24">
        <f>ROUND(G227*L227,P4)</f>
        <v>0</v>
      </c>
      <c r="N227" s="25" t="s">
        <v>187</v>
      </c>
      <c r="O227" s="32">
        <f>M227*AA227</f>
        <v>0</v>
      </c>
      <c r="P227" s="1">
        <v>3</v>
      </c>
      <c r="AA227" s="1">
        <f>IF(P227=1,$O$3,IF(P227=2,$O$4,$O$5))</f>
        <v>0</v>
      </c>
    </row>
    <row r="228">
      <c r="A228" s="1" t="s">
        <v>165</v>
      </c>
      <c r="E228" s="27" t="s">
        <v>188</v>
      </c>
    </row>
    <row r="229">
      <c r="A229" s="1" t="s">
        <v>167</v>
      </c>
      <c r="E229" s="33" t="s">
        <v>537</v>
      </c>
    </row>
    <row r="230">
      <c r="A230" s="1" t="s">
        <v>168</v>
      </c>
      <c r="E230" s="27" t="s">
        <v>344</v>
      </c>
    </row>
    <row r="231">
      <c r="A231" s="1" t="s">
        <v>159</v>
      </c>
      <c r="B231" s="1">
        <v>9</v>
      </c>
      <c r="C231" s="26" t="s">
        <v>880</v>
      </c>
      <c r="D231" t="s">
        <v>157</v>
      </c>
      <c r="E231" s="27" t="s">
        <v>881</v>
      </c>
      <c r="F231" s="28" t="s">
        <v>196</v>
      </c>
      <c r="G231" s="29">
        <v>2</v>
      </c>
      <c r="H231" s="28">
        <v>0</v>
      </c>
      <c r="I231" s="30">
        <f>ROUND(G231*H231,P4)</f>
        <v>0</v>
      </c>
      <c r="L231" s="31">
        <v>0</v>
      </c>
      <c r="M231" s="24">
        <f>ROUND(G231*L231,P4)</f>
        <v>0</v>
      </c>
      <c r="N231" s="25" t="s">
        <v>187</v>
      </c>
      <c r="O231" s="32">
        <f>M231*AA231</f>
        <v>0</v>
      </c>
      <c r="P231" s="1">
        <v>3</v>
      </c>
      <c r="AA231" s="1">
        <f>IF(P231=1,$O$3,IF(P231=2,$O$4,$O$5))</f>
        <v>0</v>
      </c>
    </row>
    <row r="232">
      <c r="A232" s="1" t="s">
        <v>165</v>
      </c>
      <c r="E232" s="27" t="s">
        <v>188</v>
      </c>
    </row>
    <row r="233">
      <c r="A233" s="1" t="s">
        <v>167</v>
      </c>
      <c r="E233" s="33" t="s">
        <v>548</v>
      </c>
    </row>
    <row r="234">
      <c r="A234" s="1" t="s">
        <v>168</v>
      </c>
      <c r="E234" s="27" t="s">
        <v>344</v>
      </c>
    </row>
    <row r="235" ht="25.5">
      <c r="A235" s="1" t="s">
        <v>159</v>
      </c>
      <c r="B235" s="1">
        <v>11</v>
      </c>
      <c r="C235" s="26" t="s">
        <v>882</v>
      </c>
      <c r="D235" t="s">
        <v>157</v>
      </c>
      <c r="E235" s="27" t="s">
        <v>883</v>
      </c>
      <c r="F235" s="28" t="s">
        <v>196</v>
      </c>
      <c r="G235" s="29">
        <v>2</v>
      </c>
      <c r="H235" s="28">
        <v>0</v>
      </c>
      <c r="I235" s="30">
        <f>ROUND(G235*H235,P4)</f>
        <v>0</v>
      </c>
      <c r="L235" s="31">
        <v>0</v>
      </c>
      <c r="M235" s="24">
        <f>ROUND(G235*L235,P4)</f>
        <v>0</v>
      </c>
      <c r="N235" s="25" t="s">
        <v>187</v>
      </c>
      <c r="O235" s="32">
        <f>M235*AA235</f>
        <v>0</v>
      </c>
      <c r="P235" s="1">
        <v>3</v>
      </c>
      <c r="AA235" s="1">
        <f>IF(P235=1,$O$3,IF(P235=2,$O$4,$O$5))</f>
        <v>0</v>
      </c>
    </row>
    <row r="236">
      <c r="A236" s="1" t="s">
        <v>165</v>
      </c>
      <c r="E236" s="27" t="s">
        <v>188</v>
      </c>
    </row>
    <row r="237">
      <c r="A237" s="1" t="s">
        <v>167</v>
      </c>
      <c r="E237" s="33" t="s">
        <v>548</v>
      </c>
    </row>
    <row r="238">
      <c r="A238" s="1" t="s">
        <v>168</v>
      </c>
      <c r="E238" s="27" t="s">
        <v>344</v>
      </c>
    </row>
    <row r="239">
      <c r="A239" s="1" t="s">
        <v>159</v>
      </c>
      <c r="B239" s="1">
        <v>10</v>
      </c>
      <c r="C239" s="26" t="s">
        <v>884</v>
      </c>
      <c r="D239" t="s">
        <v>157</v>
      </c>
      <c r="E239" s="27" t="s">
        <v>885</v>
      </c>
      <c r="F239" s="28" t="s">
        <v>196</v>
      </c>
      <c r="G239" s="29">
        <v>1</v>
      </c>
      <c r="H239" s="28">
        <v>0</v>
      </c>
      <c r="I239" s="30">
        <f>ROUND(G239*H239,P4)</f>
        <v>0</v>
      </c>
      <c r="L239" s="31">
        <v>0</v>
      </c>
      <c r="M239" s="24">
        <f>ROUND(G239*L239,P4)</f>
        <v>0</v>
      </c>
      <c r="N239" s="25" t="s">
        <v>187</v>
      </c>
      <c r="O239" s="32">
        <f>M239*AA239</f>
        <v>0</v>
      </c>
      <c r="P239" s="1">
        <v>3</v>
      </c>
      <c r="AA239" s="1">
        <f>IF(P239=1,$O$3,IF(P239=2,$O$4,$O$5))</f>
        <v>0</v>
      </c>
    </row>
    <row r="240">
      <c r="A240" s="1" t="s">
        <v>165</v>
      </c>
      <c r="E240" s="27" t="s">
        <v>188</v>
      </c>
    </row>
    <row r="241">
      <c r="A241" s="1" t="s">
        <v>167</v>
      </c>
      <c r="E241" s="33" t="s">
        <v>537</v>
      </c>
    </row>
    <row r="242">
      <c r="A242" s="1" t="s">
        <v>168</v>
      </c>
      <c r="E242" s="27" t="s">
        <v>344</v>
      </c>
    </row>
    <row r="243" ht="25.5">
      <c r="A243" s="1" t="s">
        <v>159</v>
      </c>
      <c r="B243" s="1">
        <v>13</v>
      </c>
      <c r="C243" s="26" t="s">
        <v>886</v>
      </c>
      <c r="D243" t="s">
        <v>157</v>
      </c>
      <c r="E243" s="27" t="s">
        <v>887</v>
      </c>
      <c r="F243" s="28" t="s">
        <v>196</v>
      </c>
      <c r="G243" s="29">
        <v>8</v>
      </c>
      <c r="H243" s="28">
        <v>0</v>
      </c>
      <c r="I243" s="30">
        <f>ROUND(G243*H243,P4)</f>
        <v>0</v>
      </c>
      <c r="L243" s="31">
        <v>0</v>
      </c>
      <c r="M243" s="24">
        <f>ROUND(G243*L243,P4)</f>
        <v>0</v>
      </c>
      <c r="N243" s="25" t="s">
        <v>187</v>
      </c>
      <c r="O243" s="32">
        <f>M243*AA243</f>
        <v>0</v>
      </c>
      <c r="P243" s="1">
        <v>3</v>
      </c>
      <c r="AA243" s="1">
        <f>IF(P243=1,$O$3,IF(P243=2,$O$4,$O$5))</f>
        <v>0</v>
      </c>
    </row>
    <row r="244">
      <c r="A244" s="1" t="s">
        <v>165</v>
      </c>
      <c r="E244" s="27" t="s">
        <v>188</v>
      </c>
    </row>
    <row r="245">
      <c r="A245" s="1" t="s">
        <v>167</v>
      </c>
      <c r="E245" s="33" t="s">
        <v>580</v>
      </c>
    </row>
    <row r="246">
      <c r="A246" s="1" t="s">
        <v>168</v>
      </c>
      <c r="E246" s="27" t="s">
        <v>344</v>
      </c>
    </row>
    <row r="247">
      <c r="A247" s="1" t="s">
        <v>159</v>
      </c>
      <c r="B247" s="1">
        <v>12</v>
      </c>
      <c r="C247" s="26" t="s">
        <v>888</v>
      </c>
      <c r="D247" t="s">
        <v>157</v>
      </c>
      <c r="E247" s="27" t="s">
        <v>889</v>
      </c>
      <c r="F247" s="28" t="s">
        <v>196</v>
      </c>
      <c r="G247" s="29">
        <v>4</v>
      </c>
      <c r="H247" s="28">
        <v>0</v>
      </c>
      <c r="I247" s="30">
        <f>ROUND(G247*H247,P4)</f>
        <v>0</v>
      </c>
      <c r="L247" s="31">
        <v>0</v>
      </c>
      <c r="M247" s="24">
        <f>ROUND(G247*L247,P4)</f>
        <v>0</v>
      </c>
      <c r="N247" s="25" t="s">
        <v>187</v>
      </c>
      <c r="O247" s="32">
        <f>M247*AA247</f>
        <v>0</v>
      </c>
      <c r="P247" s="1">
        <v>3</v>
      </c>
      <c r="AA247" s="1">
        <f>IF(P247=1,$O$3,IF(P247=2,$O$4,$O$5))</f>
        <v>0</v>
      </c>
    </row>
    <row r="248">
      <c r="A248" s="1" t="s">
        <v>165</v>
      </c>
      <c r="E248" s="27" t="s">
        <v>188</v>
      </c>
    </row>
    <row r="249">
      <c r="A249" s="1" t="s">
        <v>167</v>
      </c>
      <c r="E249" s="33" t="s">
        <v>367</v>
      </c>
    </row>
    <row r="250">
      <c r="A250" s="1" t="s">
        <v>168</v>
      </c>
      <c r="E250" s="27" t="s">
        <v>344</v>
      </c>
    </row>
    <row r="251">
      <c r="A251" s="1" t="s">
        <v>159</v>
      </c>
      <c r="B251" s="1">
        <v>16</v>
      </c>
      <c r="C251" s="26" t="s">
        <v>890</v>
      </c>
      <c r="D251" t="s">
        <v>157</v>
      </c>
      <c r="E251" s="27" t="s">
        <v>891</v>
      </c>
      <c r="F251" s="28" t="s">
        <v>196</v>
      </c>
      <c r="G251" s="29">
        <v>4</v>
      </c>
      <c r="H251" s="28">
        <v>0</v>
      </c>
      <c r="I251" s="30">
        <f>ROUND(G251*H251,P4)</f>
        <v>0</v>
      </c>
      <c r="L251" s="31">
        <v>0</v>
      </c>
      <c r="M251" s="24">
        <f>ROUND(G251*L251,P4)</f>
        <v>0</v>
      </c>
      <c r="N251" s="25" t="s">
        <v>187</v>
      </c>
      <c r="O251" s="32">
        <f>M251*AA251</f>
        <v>0</v>
      </c>
      <c r="P251" s="1">
        <v>3</v>
      </c>
      <c r="AA251" s="1">
        <f>IF(P251=1,$O$3,IF(P251=2,$O$4,$O$5))</f>
        <v>0</v>
      </c>
    </row>
    <row r="252">
      <c r="A252" s="1" t="s">
        <v>165</v>
      </c>
      <c r="E252" s="27" t="s">
        <v>188</v>
      </c>
    </row>
    <row r="253">
      <c r="A253" s="1" t="s">
        <v>167</v>
      </c>
      <c r="E253" s="33" t="s">
        <v>367</v>
      </c>
    </row>
    <row r="254">
      <c r="A254" s="1" t="s">
        <v>168</v>
      </c>
      <c r="E254" s="27" t="s">
        <v>344</v>
      </c>
    </row>
    <row r="255">
      <c r="A255" s="1" t="s">
        <v>159</v>
      </c>
      <c r="B255" s="1">
        <v>17</v>
      </c>
      <c r="C255" s="26" t="s">
        <v>892</v>
      </c>
      <c r="D255" t="s">
        <v>157</v>
      </c>
      <c r="E255" s="27" t="s">
        <v>893</v>
      </c>
      <c r="F255" s="28" t="s">
        <v>196</v>
      </c>
      <c r="G255" s="29">
        <v>6</v>
      </c>
      <c r="H255" s="28">
        <v>0</v>
      </c>
      <c r="I255" s="30">
        <f>ROUND(G255*H255,P4)</f>
        <v>0</v>
      </c>
      <c r="L255" s="31">
        <v>0</v>
      </c>
      <c r="M255" s="24">
        <f>ROUND(G255*L255,P4)</f>
        <v>0</v>
      </c>
      <c r="N255" s="25" t="s">
        <v>187</v>
      </c>
      <c r="O255" s="32">
        <f>M255*AA255</f>
        <v>0</v>
      </c>
      <c r="P255" s="1">
        <v>3</v>
      </c>
      <c r="AA255" s="1">
        <f>IF(P255=1,$O$3,IF(P255=2,$O$4,$O$5))</f>
        <v>0</v>
      </c>
    </row>
    <row r="256">
      <c r="A256" s="1" t="s">
        <v>165</v>
      </c>
      <c r="E256" s="27" t="s">
        <v>188</v>
      </c>
    </row>
    <row r="257">
      <c r="A257" s="1" t="s">
        <v>167</v>
      </c>
      <c r="E257" s="33" t="s">
        <v>526</v>
      </c>
    </row>
    <row r="258">
      <c r="A258" s="1" t="s">
        <v>168</v>
      </c>
      <c r="E258" s="27" t="s">
        <v>344</v>
      </c>
    </row>
    <row r="259">
      <c r="A259" s="1" t="s">
        <v>159</v>
      </c>
      <c r="B259" s="1">
        <v>14</v>
      </c>
      <c r="C259" s="26" t="s">
        <v>894</v>
      </c>
      <c r="D259" t="s">
        <v>157</v>
      </c>
      <c r="E259" s="27" t="s">
        <v>895</v>
      </c>
      <c r="F259" s="28" t="s">
        <v>196</v>
      </c>
      <c r="G259" s="29">
        <v>2</v>
      </c>
      <c r="H259" s="28">
        <v>0</v>
      </c>
      <c r="I259" s="30">
        <f>ROUND(G259*H259,P4)</f>
        <v>0</v>
      </c>
      <c r="L259" s="31">
        <v>0</v>
      </c>
      <c r="M259" s="24">
        <f>ROUND(G259*L259,P4)</f>
        <v>0</v>
      </c>
      <c r="N259" s="25" t="s">
        <v>187</v>
      </c>
      <c r="O259" s="32">
        <f>M259*AA259</f>
        <v>0</v>
      </c>
      <c r="P259" s="1">
        <v>3</v>
      </c>
      <c r="AA259" s="1">
        <f>IF(P259=1,$O$3,IF(P259=2,$O$4,$O$5))</f>
        <v>0</v>
      </c>
    </row>
    <row r="260">
      <c r="A260" s="1" t="s">
        <v>165</v>
      </c>
      <c r="E260" s="27" t="s">
        <v>188</v>
      </c>
    </row>
    <row r="261">
      <c r="A261" s="1" t="s">
        <v>167</v>
      </c>
      <c r="E261" s="33" t="s">
        <v>548</v>
      </c>
    </row>
    <row r="262">
      <c r="A262" s="1" t="s">
        <v>168</v>
      </c>
      <c r="E262" s="27" t="s">
        <v>344</v>
      </c>
    </row>
    <row r="263">
      <c r="A263" s="1" t="s">
        <v>159</v>
      </c>
      <c r="B263" s="1">
        <v>15</v>
      </c>
      <c r="C263" s="26" t="s">
        <v>896</v>
      </c>
      <c r="D263" t="s">
        <v>157</v>
      </c>
      <c r="E263" s="27" t="s">
        <v>897</v>
      </c>
      <c r="F263" s="28" t="s">
        <v>196</v>
      </c>
      <c r="G263" s="29">
        <v>3</v>
      </c>
      <c r="H263" s="28">
        <v>0</v>
      </c>
      <c r="I263" s="30">
        <f>ROUND(G263*H263,P4)</f>
        <v>0</v>
      </c>
      <c r="L263" s="31">
        <v>0</v>
      </c>
      <c r="M263" s="24">
        <f>ROUND(G263*L263,P4)</f>
        <v>0</v>
      </c>
      <c r="N263" s="25" t="s">
        <v>187</v>
      </c>
      <c r="O263" s="32">
        <f>M263*AA263</f>
        <v>0</v>
      </c>
      <c r="P263" s="1">
        <v>3</v>
      </c>
      <c r="AA263" s="1">
        <f>IF(P263=1,$O$3,IF(P263=2,$O$4,$O$5))</f>
        <v>0</v>
      </c>
    </row>
    <row r="264">
      <c r="A264" s="1" t="s">
        <v>165</v>
      </c>
      <c r="E264" s="27" t="s">
        <v>188</v>
      </c>
    </row>
    <row r="265">
      <c r="A265" s="1" t="s">
        <v>167</v>
      </c>
      <c r="E265" s="33" t="s">
        <v>431</v>
      </c>
    </row>
    <row r="266">
      <c r="A266" s="1" t="s">
        <v>168</v>
      </c>
      <c r="E266" s="27" t="s">
        <v>344</v>
      </c>
    </row>
    <row r="267">
      <c r="A267" s="1" t="s">
        <v>159</v>
      </c>
      <c r="B267" s="1">
        <v>18</v>
      </c>
      <c r="C267" s="26" t="s">
        <v>898</v>
      </c>
      <c r="D267" t="s">
        <v>157</v>
      </c>
      <c r="E267" s="27" t="s">
        <v>899</v>
      </c>
      <c r="F267" s="28" t="s">
        <v>196</v>
      </c>
      <c r="G267" s="29">
        <v>4</v>
      </c>
      <c r="H267" s="28">
        <v>0</v>
      </c>
      <c r="I267" s="30">
        <f>ROUND(G267*H267,P4)</f>
        <v>0</v>
      </c>
      <c r="L267" s="31">
        <v>0</v>
      </c>
      <c r="M267" s="24">
        <f>ROUND(G267*L267,P4)</f>
        <v>0</v>
      </c>
      <c r="N267" s="25" t="s">
        <v>187</v>
      </c>
      <c r="O267" s="32">
        <f>M267*AA267</f>
        <v>0</v>
      </c>
      <c r="P267" s="1">
        <v>3</v>
      </c>
      <c r="AA267" s="1">
        <f>IF(P267=1,$O$3,IF(P267=2,$O$4,$O$5))</f>
        <v>0</v>
      </c>
    </row>
    <row r="268">
      <c r="A268" s="1" t="s">
        <v>165</v>
      </c>
      <c r="E268" s="27" t="s">
        <v>188</v>
      </c>
    </row>
    <row r="269">
      <c r="A269" s="1" t="s">
        <v>167</v>
      </c>
      <c r="E269" s="33" t="s">
        <v>367</v>
      </c>
    </row>
    <row r="270">
      <c r="A270" s="1" t="s">
        <v>168</v>
      </c>
      <c r="E270" s="27" t="s">
        <v>344</v>
      </c>
    </row>
    <row r="271">
      <c r="A271" s="1" t="s">
        <v>159</v>
      </c>
      <c r="B271" s="1">
        <v>19</v>
      </c>
      <c r="C271" s="26" t="s">
        <v>900</v>
      </c>
      <c r="D271" t="s">
        <v>157</v>
      </c>
      <c r="E271" s="27" t="s">
        <v>901</v>
      </c>
      <c r="F271" s="28" t="s">
        <v>196</v>
      </c>
      <c r="G271" s="29">
        <v>8</v>
      </c>
      <c r="H271" s="28">
        <v>0</v>
      </c>
      <c r="I271" s="30">
        <f>ROUND(G271*H271,P4)</f>
        <v>0</v>
      </c>
      <c r="L271" s="31">
        <v>0</v>
      </c>
      <c r="M271" s="24">
        <f>ROUND(G271*L271,P4)</f>
        <v>0</v>
      </c>
      <c r="N271" s="25" t="s">
        <v>187</v>
      </c>
      <c r="O271" s="32">
        <f>M271*AA271</f>
        <v>0</v>
      </c>
      <c r="P271" s="1">
        <v>3</v>
      </c>
      <c r="AA271" s="1">
        <f>IF(P271=1,$O$3,IF(P271=2,$O$4,$O$5))</f>
        <v>0</v>
      </c>
    </row>
    <row r="272">
      <c r="A272" s="1" t="s">
        <v>165</v>
      </c>
      <c r="E272" s="27" t="s">
        <v>188</v>
      </c>
    </row>
    <row r="273">
      <c r="A273" s="1" t="s">
        <v>167</v>
      </c>
      <c r="E273" s="33" t="s">
        <v>580</v>
      </c>
    </row>
    <row r="274">
      <c r="A274" s="1" t="s">
        <v>168</v>
      </c>
      <c r="E274" s="27" t="s">
        <v>344</v>
      </c>
    </row>
    <row r="275">
      <c r="A275" s="1" t="s">
        <v>159</v>
      </c>
      <c r="B275" s="1">
        <v>20</v>
      </c>
      <c r="C275" s="26" t="s">
        <v>902</v>
      </c>
      <c r="D275" t="s">
        <v>157</v>
      </c>
      <c r="E275" s="27" t="s">
        <v>903</v>
      </c>
      <c r="F275" s="28" t="s">
        <v>261</v>
      </c>
      <c r="G275" s="29">
        <v>120</v>
      </c>
      <c r="H275" s="28">
        <v>0</v>
      </c>
      <c r="I275" s="30">
        <f>ROUND(G275*H275,P4)</f>
        <v>0</v>
      </c>
      <c r="L275" s="31">
        <v>0</v>
      </c>
      <c r="M275" s="24">
        <f>ROUND(G275*L275,P4)</f>
        <v>0</v>
      </c>
      <c r="N275" s="25" t="s">
        <v>187</v>
      </c>
      <c r="O275" s="32">
        <f>M275*AA275</f>
        <v>0</v>
      </c>
      <c r="P275" s="1">
        <v>3</v>
      </c>
      <c r="AA275" s="1">
        <f>IF(P275=1,$O$3,IF(P275=2,$O$4,$O$5))</f>
        <v>0</v>
      </c>
    </row>
    <row r="276">
      <c r="A276" s="1" t="s">
        <v>165</v>
      </c>
      <c r="E276" s="27" t="s">
        <v>188</v>
      </c>
    </row>
    <row r="277">
      <c r="A277" s="1" t="s">
        <v>167</v>
      </c>
      <c r="E277" s="33" t="s">
        <v>904</v>
      </c>
    </row>
    <row r="278">
      <c r="A278" s="1" t="s">
        <v>168</v>
      </c>
      <c r="E278" s="27" t="s">
        <v>344</v>
      </c>
    </row>
    <row r="279">
      <c r="A279" s="1" t="s">
        <v>159</v>
      </c>
      <c r="B279" s="1">
        <v>4</v>
      </c>
      <c r="C279" s="26" t="s">
        <v>905</v>
      </c>
      <c r="D279" t="s">
        <v>157</v>
      </c>
      <c r="E279" s="27" t="s">
        <v>906</v>
      </c>
      <c r="F279" s="28" t="s">
        <v>196</v>
      </c>
      <c r="G279" s="29">
        <v>1</v>
      </c>
      <c r="H279" s="28">
        <v>0</v>
      </c>
      <c r="I279" s="30">
        <f>ROUND(G279*H279,P4)</f>
        <v>0</v>
      </c>
      <c r="L279" s="31">
        <v>0</v>
      </c>
      <c r="M279" s="24">
        <f>ROUND(G279*L279,P4)</f>
        <v>0</v>
      </c>
      <c r="N279" s="25" t="s">
        <v>187</v>
      </c>
      <c r="O279" s="32">
        <f>M279*AA279</f>
        <v>0</v>
      </c>
      <c r="P279" s="1">
        <v>3</v>
      </c>
      <c r="AA279" s="1">
        <f>IF(P279=1,$O$3,IF(P279=2,$O$4,$O$5))</f>
        <v>0</v>
      </c>
    </row>
    <row r="280">
      <c r="A280" s="1" t="s">
        <v>165</v>
      </c>
      <c r="E280" s="27" t="s">
        <v>188</v>
      </c>
    </row>
    <row r="281">
      <c r="A281" s="1" t="s">
        <v>167</v>
      </c>
      <c r="E281" s="33" t="s">
        <v>537</v>
      </c>
    </row>
    <row r="282">
      <c r="A282" s="1" t="s">
        <v>168</v>
      </c>
      <c r="E282" s="27" t="s">
        <v>344</v>
      </c>
    </row>
    <row r="283" ht="25.5">
      <c r="A283" s="1" t="s">
        <v>159</v>
      </c>
      <c r="B283" s="1">
        <v>1</v>
      </c>
      <c r="C283" s="26" t="s">
        <v>907</v>
      </c>
      <c r="D283" t="s">
        <v>157</v>
      </c>
      <c r="E283" s="27" t="s">
        <v>908</v>
      </c>
      <c r="F283" s="28" t="s">
        <v>196</v>
      </c>
      <c r="G283" s="29">
        <v>1</v>
      </c>
      <c r="H283" s="28">
        <v>0</v>
      </c>
      <c r="I283" s="30">
        <f>ROUND(G283*H283,P4)</f>
        <v>0</v>
      </c>
      <c r="L283" s="31">
        <v>0</v>
      </c>
      <c r="M283" s="24">
        <f>ROUND(G283*L283,P4)</f>
        <v>0</v>
      </c>
      <c r="N283" s="25" t="s">
        <v>406</v>
      </c>
      <c r="O283" s="32">
        <f>M283*AA283</f>
        <v>0</v>
      </c>
      <c r="P283" s="1">
        <v>3</v>
      </c>
      <c r="AA283" s="1">
        <f>IF(P283=1,$O$3,IF(P283=2,$O$4,$O$5))</f>
        <v>0</v>
      </c>
    </row>
    <row r="284">
      <c r="A284" s="1" t="s">
        <v>165</v>
      </c>
      <c r="E284" s="27" t="s">
        <v>188</v>
      </c>
    </row>
    <row r="285">
      <c r="A285" s="1" t="s">
        <v>167</v>
      </c>
      <c r="E285" s="33" t="s">
        <v>537</v>
      </c>
    </row>
    <row r="286" ht="153">
      <c r="A286" s="1" t="s">
        <v>168</v>
      </c>
      <c r="E286" s="27" t="s">
        <v>909</v>
      </c>
    </row>
    <row r="287">
      <c r="A287" s="1" t="s">
        <v>159</v>
      </c>
      <c r="B287" s="1">
        <v>2</v>
      </c>
      <c r="C287" s="26" t="s">
        <v>910</v>
      </c>
      <c r="D287" t="s">
        <v>157</v>
      </c>
      <c r="E287" s="27" t="s">
        <v>911</v>
      </c>
      <c r="F287" s="28" t="s">
        <v>196</v>
      </c>
      <c r="G287" s="29">
        <v>1</v>
      </c>
      <c r="H287" s="28">
        <v>0</v>
      </c>
      <c r="I287" s="30">
        <f>ROUND(G287*H287,P4)</f>
        <v>0</v>
      </c>
      <c r="L287" s="31">
        <v>0</v>
      </c>
      <c r="M287" s="24">
        <f>ROUND(G287*L287,P4)</f>
        <v>0</v>
      </c>
      <c r="N287" s="25" t="s">
        <v>406</v>
      </c>
      <c r="O287" s="32">
        <f>M287*AA287</f>
        <v>0</v>
      </c>
      <c r="P287" s="1">
        <v>3</v>
      </c>
      <c r="AA287" s="1">
        <f>IF(P287=1,$O$3,IF(P287=2,$O$4,$O$5))</f>
        <v>0</v>
      </c>
    </row>
    <row r="288">
      <c r="A288" s="1" t="s">
        <v>165</v>
      </c>
      <c r="E288" s="27" t="s">
        <v>188</v>
      </c>
    </row>
    <row r="289">
      <c r="A289" s="1" t="s">
        <v>167</v>
      </c>
      <c r="E289" s="33" t="s">
        <v>537</v>
      </c>
    </row>
    <row r="290" ht="165.75">
      <c r="A290" s="1" t="s">
        <v>168</v>
      </c>
      <c r="E290" s="27" t="s">
        <v>912</v>
      </c>
    </row>
    <row r="291">
      <c r="A291" s="1" t="s">
        <v>159</v>
      </c>
      <c r="B291" s="1">
        <v>3</v>
      </c>
      <c r="C291" s="26" t="s">
        <v>913</v>
      </c>
      <c r="D291" t="s">
        <v>157</v>
      </c>
      <c r="E291" s="27" t="s">
        <v>914</v>
      </c>
      <c r="F291" s="28" t="s">
        <v>196</v>
      </c>
      <c r="G291" s="29">
        <v>4</v>
      </c>
      <c r="H291" s="28">
        <v>0</v>
      </c>
      <c r="I291" s="30">
        <f>ROUND(G291*H291,P4)</f>
        <v>0</v>
      </c>
      <c r="L291" s="31">
        <v>0</v>
      </c>
      <c r="M291" s="24">
        <f>ROUND(G291*L291,P4)</f>
        <v>0</v>
      </c>
      <c r="N291" s="25" t="s">
        <v>406</v>
      </c>
      <c r="O291" s="32">
        <f>M291*AA291</f>
        <v>0</v>
      </c>
      <c r="P291" s="1">
        <v>3</v>
      </c>
      <c r="AA291" s="1">
        <f>IF(P291=1,$O$3,IF(P291=2,$O$4,$O$5))</f>
        <v>0</v>
      </c>
    </row>
    <row r="292">
      <c r="A292" s="1" t="s">
        <v>165</v>
      </c>
      <c r="E292" s="27" t="s">
        <v>188</v>
      </c>
    </row>
    <row r="293">
      <c r="A293" s="1" t="s">
        <v>167</v>
      </c>
      <c r="E293" s="33" t="s">
        <v>367</v>
      </c>
    </row>
    <row r="294" ht="153">
      <c r="A294" s="1" t="s">
        <v>168</v>
      </c>
      <c r="E294" s="27" t="s">
        <v>915</v>
      </c>
    </row>
    <row r="295">
      <c r="A295" s="1" t="s">
        <v>159</v>
      </c>
      <c r="B295" s="1">
        <v>8</v>
      </c>
      <c r="C295" s="26" t="s">
        <v>916</v>
      </c>
      <c r="D295" t="s">
        <v>157</v>
      </c>
      <c r="E295" s="27" t="s">
        <v>917</v>
      </c>
      <c r="F295" s="28" t="s">
        <v>196</v>
      </c>
      <c r="G295" s="29">
        <v>1</v>
      </c>
      <c r="H295" s="28">
        <v>0</v>
      </c>
      <c r="I295" s="30">
        <f>ROUND(G295*H295,P4)</f>
        <v>0</v>
      </c>
      <c r="L295" s="31">
        <v>0</v>
      </c>
      <c r="M295" s="24">
        <f>ROUND(G295*L295,P4)</f>
        <v>0</v>
      </c>
      <c r="N295" s="25" t="s">
        <v>406</v>
      </c>
      <c r="O295" s="32">
        <f>M295*AA295</f>
        <v>0</v>
      </c>
      <c r="P295" s="1">
        <v>3</v>
      </c>
      <c r="AA295" s="1">
        <f>IF(P295=1,$O$3,IF(P295=2,$O$4,$O$5))</f>
        <v>0</v>
      </c>
    </row>
    <row r="296">
      <c r="A296" s="1" t="s">
        <v>165</v>
      </c>
      <c r="E296" s="27" t="s">
        <v>188</v>
      </c>
    </row>
    <row r="297">
      <c r="A297" s="1" t="s">
        <v>167</v>
      </c>
      <c r="E297" s="33" t="s">
        <v>537</v>
      </c>
    </row>
    <row r="298" ht="153">
      <c r="A298" s="1" t="s">
        <v>168</v>
      </c>
      <c r="E298" s="27" t="s">
        <v>918</v>
      </c>
    </row>
    <row r="299">
      <c r="A299" s="1" t="s">
        <v>159</v>
      </c>
      <c r="B299" s="1">
        <v>21</v>
      </c>
      <c r="C299" s="26" t="s">
        <v>919</v>
      </c>
      <c r="D299" t="s">
        <v>157</v>
      </c>
      <c r="E299" s="27" t="s">
        <v>920</v>
      </c>
      <c r="F299" s="28" t="s">
        <v>196</v>
      </c>
      <c r="G299" s="29">
        <v>1</v>
      </c>
      <c r="H299" s="28">
        <v>0</v>
      </c>
      <c r="I299" s="30">
        <f>ROUND(G299*H299,P4)</f>
        <v>0</v>
      </c>
      <c r="L299" s="31">
        <v>0</v>
      </c>
      <c r="M299" s="24">
        <f>ROUND(G299*L299,P4)</f>
        <v>0</v>
      </c>
      <c r="N299" s="25" t="s">
        <v>406</v>
      </c>
      <c r="O299" s="32">
        <f>M299*AA299</f>
        <v>0</v>
      </c>
      <c r="P299" s="1">
        <v>3</v>
      </c>
      <c r="AA299" s="1">
        <f>IF(P299=1,$O$3,IF(P299=2,$O$4,$O$5))</f>
        <v>0</v>
      </c>
    </row>
    <row r="300">
      <c r="A300" s="1" t="s">
        <v>165</v>
      </c>
      <c r="E300" s="27" t="s">
        <v>188</v>
      </c>
    </row>
    <row r="301">
      <c r="A301" s="1" t="s">
        <v>167</v>
      </c>
      <c r="E301" s="33" t="s">
        <v>537</v>
      </c>
    </row>
    <row r="302" ht="51">
      <c r="A302" s="1" t="s">
        <v>168</v>
      </c>
      <c r="E302" s="27" t="s">
        <v>921</v>
      </c>
    </row>
    <row r="303">
      <c r="A303" s="1" t="s">
        <v>159</v>
      </c>
      <c r="B303" s="1">
        <v>30</v>
      </c>
      <c r="C303" s="26" t="s">
        <v>922</v>
      </c>
      <c r="D303" t="s">
        <v>157</v>
      </c>
      <c r="E303" s="27" t="s">
        <v>923</v>
      </c>
      <c r="F303" s="28" t="s">
        <v>196</v>
      </c>
      <c r="G303" s="29">
        <v>3</v>
      </c>
      <c r="H303" s="28">
        <v>0</v>
      </c>
      <c r="I303" s="30">
        <f>ROUND(G303*H303,P4)</f>
        <v>0</v>
      </c>
      <c r="L303" s="31">
        <v>0</v>
      </c>
      <c r="M303" s="24">
        <f>ROUND(G303*L303,P4)</f>
        <v>0</v>
      </c>
      <c r="N303" s="25" t="s">
        <v>406</v>
      </c>
      <c r="O303" s="32">
        <f>M303*AA303</f>
        <v>0</v>
      </c>
      <c r="P303" s="1">
        <v>3</v>
      </c>
      <c r="AA303" s="1">
        <f>IF(P303=1,$O$3,IF(P303=2,$O$4,$O$5))</f>
        <v>0</v>
      </c>
    </row>
    <row r="304">
      <c r="A304" s="1" t="s">
        <v>165</v>
      </c>
      <c r="E304" s="27" t="s">
        <v>188</v>
      </c>
    </row>
    <row r="305">
      <c r="A305" s="1" t="s">
        <v>167</v>
      </c>
      <c r="E305" s="33" t="s">
        <v>431</v>
      </c>
    </row>
    <row r="306" ht="89.25">
      <c r="A306" s="1" t="s">
        <v>168</v>
      </c>
      <c r="E306" s="27" t="s">
        <v>924</v>
      </c>
    </row>
    <row r="307">
      <c r="A307" s="1" t="s">
        <v>159</v>
      </c>
      <c r="B307" s="1">
        <v>61</v>
      </c>
      <c r="C307" s="26" t="s">
        <v>925</v>
      </c>
      <c r="D307" t="s">
        <v>157</v>
      </c>
      <c r="E307" s="27" t="s">
        <v>926</v>
      </c>
      <c r="F307" s="28" t="s">
        <v>927</v>
      </c>
      <c r="G307" s="29">
        <v>1</v>
      </c>
      <c r="H307" s="28">
        <v>0</v>
      </c>
      <c r="I307" s="30">
        <f>ROUND(G307*H307,P4)</f>
        <v>0</v>
      </c>
      <c r="L307" s="31">
        <v>0</v>
      </c>
      <c r="M307" s="24">
        <f>ROUND(G307*L307,P4)</f>
        <v>0</v>
      </c>
      <c r="N307" s="25" t="s">
        <v>406</v>
      </c>
      <c r="O307" s="32">
        <f>M307*AA307</f>
        <v>0</v>
      </c>
      <c r="P307" s="1">
        <v>3</v>
      </c>
      <c r="AA307" s="1">
        <f>IF(P307=1,$O$3,IF(P307=2,$O$4,$O$5))</f>
        <v>0</v>
      </c>
    </row>
    <row r="308">
      <c r="A308" s="1" t="s">
        <v>165</v>
      </c>
      <c r="E308" s="27" t="s">
        <v>188</v>
      </c>
    </row>
    <row r="309">
      <c r="A309" s="1" t="s">
        <v>167</v>
      </c>
      <c r="E309" s="33" t="s">
        <v>537</v>
      </c>
    </row>
    <row r="310" ht="25.5">
      <c r="A310" s="1" t="s">
        <v>168</v>
      </c>
      <c r="E310" s="27" t="s">
        <v>928</v>
      </c>
    </row>
    <row r="311">
      <c r="A311" s="1" t="s">
        <v>159</v>
      </c>
      <c r="B311" s="1">
        <v>63</v>
      </c>
      <c r="C311" s="26" t="s">
        <v>929</v>
      </c>
      <c r="D311" t="s">
        <v>157</v>
      </c>
      <c r="E311" s="27" t="s">
        <v>930</v>
      </c>
      <c r="F311" s="28" t="s">
        <v>196</v>
      </c>
      <c r="G311" s="29">
        <v>1</v>
      </c>
      <c r="H311" s="28">
        <v>0</v>
      </c>
      <c r="I311" s="30">
        <f>ROUND(G311*H311,P4)</f>
        <v>0</v>
      </c>
      <c r="L311" s="31">
        <v>0</v>
      </c>
      <c r="M311" s="24">
        <f>ROUND(G311*L311,P4)</f>
        <v>0</v>
      </c>
      <c r="N311" s="25" t="s">
        <v>406</v>
      </c>
      <c r="O311" s="32">
        <f>M311*AA311</f>
        <v>0</v>
      </c>
      <c r="P311" s="1">
        <v>3</v>
      </c>
      <c r="AA311" s="1">
        <f>IF(P311=1,$O$3,IF(P311=2,$O$4,$O$5))</f>
        <v>0</v>
      </c>
    </row>
    <row r="312">
      <c r="A312" s="1" t="s">
        <v>165</v>
      </c>
      <c r="E312" s="27" t="s">
        <v>188</v>
      </c>
    </row>
    <row r="313">
      <c r="A313" s="1" t="s">
        <v>167</v>
      </c>
      <c r="E313" s="33" t="s">
        <v>537</v>
      </c>
    </row>
    <row r="314" ht="127.5">
      <c r="A314" s="1" t="s">
        <v>168</v>
      </c>
      <c r="E314" s="27" t="s">
        <v>931</v>
      </c>
    </row>
    <row r="315" ht="25.5">
      <c r="A315" s="1" t="s">
        <v>159</v>
      </c>
      <c r="B315" s="1">
        <v>64</v>
      </c>
      <c r="C315" s="26" t="s">
        <v>932</v>
      </c>
      <c r="D315" t="s">
        <v>157</v>
      </c>
      <c r="E315" s="27" t="s">
        <v>933</v>
      </c>
      <c r="F315" s="28" t="s">
        <v>196</v>
      </c>
      <c r="G315" s="29">
        <v>1</v>
      </c>
      <c r="H315" s="28">
        <v>0</v>
      </c>
      <c r="I315" s="30">
        <f>ROUND(G315*H315,P4)</f>
        <v>0</v>
      </c>
      <c r="L315" s="31">
        <v>0</v>
      </c>
      <c r="M315" s="24">
        <f>ROUND(G315*L315,P4)</f>
        <v>0</v>
      </c>
      <c r="N315" s="25" t="s">
        <v>406</v>
      </c>
      <c r="O315" s="32">
        <f>M315*AA315</f>
        <v>0</v>
      </c>
      <c r="P315" s="1">
        <v>3</v>
      </c>
      <c r="AA315" s="1">
        <f>IF(P315=1,$O$3,IF(P315=2,$O$4,$O$5))</f>
        <v>0</v>
      </c>
    </row>
    <row r="316">
      <c r="A316" s="1" t="s">
        <v>165</v>
      </c>
      <c r="E316" s="27" t="s">
        <v>188</v>
      </c>
    </row>
    <row r="317">
      <c r="A317" s="1" t="s">
        <v>167</v>
      </c>
      <c r="E317" s="33" t="s">
        <v>537</v>
      </c>
    </row>
    <row r="318" ht="140.25">
      <c r="A318" s="1" t="s">
        <v>168</v>
      </c>
      <c r="E318" s="27" t="s">
        <v>934</v>
      </c>
    </row>
    <row r="319">
      <c r="A319" s="1" t="s">
        <v>159</v>
      </c>
      <c r="B319" s="1">
        <v>71</v>
      </c>
      <c r="C319" s="26" t="s">
        <v>935</v>
      </c>
      <c r="D319" t="s">
        <v>157</v>
      </c>
      <c r="E319" s="27" t="s">
        <v>936</v>
      </c>
      <c r="F319" s="28" t="s">
        <v>705</v>
      </c>
      <c r="G319" s="29">
        <v>0</v>
      </c>
      <c r="H319" s="28">
        <v>0</v>
      </c>
      <c r="I319" s="30">
        <f>ROUND(G319*H319,P4)</f>
        <v>0</v>
      </c>
      <c r="L319" s="31">
        <v>0</v>
      </c>
      <c r="M319" s="24">
        <f>ROUND(G319*L319,P4)</f>
        <v>0</v>
      </c>
      <c r="N319" s="25" t="s">
        <v>406</v>
      </c>
      <c r="O319" s="32">
        <f>M319*AA319</f>
        <v>0</v>
      </c>
      <c r="P319" s="1">
        <v>3</v>
      </c>
      <c r="AA319" s="1">
        <f>IF(P319=1,$O$3,IF(P319=2,$O$4,$O$5))</f>
        <v>0</v>
      </c>
    </row>
    <row r="320">
      <c r="A320" s="1" t="s">
        <v>165</v>
      </c>
      <c r="E320" s="27" t="s">
        <v>188</v>
      </c>
    </row>
    <row r="321">
      <c r="A321" s="1" t="s">
        <v>167</v>
      </c>
      <c r="E321" s="33" t="s">
        <v>537</v>
      </c>
    </row>
    <row r="322" ht="25.5">
      <c r="A322" s="1" t="s">
        <v>168</v>
      </c>
      <c r="E322" s="27" t="s">
        <v>807</v>
      </c>
    </row>
    <row r="323">
      <c r="A323" s="1" t="s">
        <v>159</v>
      </c>
      <c r="B323" s="1">
        <v>72</v>
      </c>
      <c r="C323" s="26" t="s">
        <v>937</v>
      </c>
      <c r="D323" t="s">
        <v>157</v>
      </c>
      <c r="E323" s="27" t="s">
        <v>938</v>
      </c>
      <c r="F323" s="28" t="s">
        <v>196</v>
      </c>
      <c r="G323" s="29">
        <v>1</v>
      </c>
      <c r="H323" s="28">
        <v>0</v>
      </c>
      <c r="I323" s="30">
        <f>ROUND(G323*H323,P4)</f>
        <v>0</v>
      </c>
      <c r="L323" s="31">
        <v>0</v>
      </c>
      <c r="M323" s="24">
        <f>ROUND(G323*L323,P4)</f>
        <v>0</v>
      </c>
      <c r="N323" s="25" t="s">
        <v>406</v>
      </c>
      <c r="O323" s="32">
        <f>M323*AA323</f>
        <v>0</v>
      </c>
      <c r="P323" s="1">
        <v>3</v>
      </c>
      <c r="AA323" s="1">
        <f>IF(P323=1,$O$3,IF(P323=2,$O$4,$O$5))</f>
        <v>0</v>
      </c>
    </row>
    <row r="324">
      <c r="A324" s="1" t="s">
        <v>165</v>
      </c>
      <c r="E324" s="27" t="s">
        <v>188</v>
      </c>
    </row>
    <row r="325">
      <c r="A325" s="1" t="s">
        <v>167</v>
      </c>
      <c r="E325" s="33" t="s">
        <v>537</v>
      </c>
    </row>
    <row r="326" ht="25.5">
      <c r="A326" s="1" t="s">
        <v>168</v>
      </c>
      <c r="E326" s="27" t="s">
        <v>939</v>
      </c>
    </row>
    <row r="327">
      <c r="A327" s="1" t="s">
        <v>159</v>
      </c>
      <c r="B327" s="1">
        <v>74</v>
      </c>
      <c r="C327" s="26" t="s">
        <v>940</v>
      </c>
      <c r="D327" t="s">
        <v>157</v>
      </c>
      <c r="E327" s="27" t="s">
        <v>941</v>
      </c>
      <c r="F327" s="28" t="s">
        <v>196</v>
      </c>
      <c r="G327" s="29">
        <v>1</v>
      </c>
      <c r="H327" s="28">
        <v>0</v>
      </c>
      <c r="I327" s="30">
        <f>ROUND(G327*H327,P4)</f>
        <v>0</v>
      </c>
      <c r="L327" s="31">
        <v>0</v>
      </c>
      <c r="M327" s="24">
        <f>ROUND(G327*L327,P4)</f>
        <v>0</v>
      </c>
      <c r="N327" s="25" t="s">
        <v>406</v>
      </c>
      <c r="O327" s="32">
        <f>M327*AA327</f>
        <v>0</v>
      </c>
      <c r="P327" s="1">
        <v>3</v>
      </c>
      <c r="AA327" s="1">
        <f>IF(P327=1,$O$3,IF(P327=2,$O$4,$O$5))</f>
        <v>0</v>
      </c>
    </row>
    <row r="328">
      <c r="A328" s="1" t="s">
        <v>165</v>
      </c>
      <c r="E328" s="27" t="s">
        <v>839</v>
      </c>
    </row>
    <row r="329">
      <c r="A329" s="1" t="s">
        <v>167</v>
      </c>
      <c r="E329" s="33" t="s">
        <v>537</v>
      </c>
    </row>
    <row r="330">
      <c r="A330" s="1" t="s">
        <v>168</v>
      </c>
      <c r="E330" s="27" t="s">
        <v>942</v>
      </c>
    </row>
    <row r="331">
      <c r="A331" s="1" t="s">
        <v>159</v>
      </c>
      <c r="B331" s="1">
        <v>75</v>
      </c>
      <c r="C331" s="26" t="s">
        <v>943</v>
      </c>
      <c r="D331" t="s">
        <v>157</v>
      </c>
      <c r="E331" s="27" t="s">
        <v>944</v>
      </c>
      <c r="F331" s="28" t="s">
        <v>342</v>
      </c>
      <c r="G331" s="29">
        <v>0.29999999999999999</v>
      </c>
      <c r="H331" s="28">
        <v>0</v>
      </c>
      <c r="I331" s="30">
        <f>ROUND(G331*H331,P4)</f>
        <v>0</v>
      </c>
      <c r="L331" s="31">
        <v>0</v>
      </c>
      <c r="M331" s="24">
        <f>ROUND(G331*L331,P4)</f>
        <v>0</v>
      </c>
      <c r="N331" s="25" t="s">
        <v>406</v>
      </c>
      <c r="O331" s="32">
        <f>M331*AA331</f>
        <v>0</v>
      </c>
      <c r="P331" s="1">
        <v>3</v>
      </c>
      <c r="AA331" s="1">
        <f>IF(P331=1,$O$3,IF(P331=2,$O$4,$O$5))</f>
        <v>0</v>
      </c>
    </row>
    <row r="332">
      <c r="A332" s="1" t="s">
        <v>165</v>
      </c>
      <c r="E332" s="27" t="s">
        <v>188</v>
      </c>
    </row>
    <row r="333">
      <c r="A333" s="1" t="s">
        <v>167</v>
      </c>
      <c r="E333" s="33" t="s">
        <v>789</v>
      </c>
    </row>
    <row r="334" ht="114.75">
      <c r="A334" s="1" t="s">
        <v>168</v>
      </c>
      <c r="E334" s="27" t="s">
        <v>945</v>
      </c>
    </row>
    <row r="335">
      <c r="A335" s="1" t="s">
        <v>156</v>
      </c>
      <c r="C335" s="22" t="s">
        <v>946</v>
      </c>
      <c r="E335" s="23" t="s">
        <v>947</v>
      </c>
      <c r="L335" s="24">
        <f>SUMIFS(L336:L339,A336:A339,"P")</f>
        <v>0</v>
      </c>
      <c r="M335" s="24">
        <f>SUMIFS(M336:M339,A336:A339,"P")</f>
        <v>0</v>
      </c>
      <c r="N335" s="25"/>
    </row>
    <row r="336" ht="25.5">
      <c r="A336" s="1" t="s">
        <v>159</v>
      </c>
      <c r="B336" s="1">
        <v>82</v>
      </c>
      <c r="C336" s="26" t="s">
        <v>176</v>
      </c>
      <c r="D336" t="s">
        <v>177</v>
      </c>
      <c r="E336" s="27" t="s">
        <v>178</v>
      </c>
      <c r="F336" s="28" t="s">
        <v>163</v>
      </c>
      <c r="G336" s="29">
        <v>0.040000000000000001</v>
      </c>
      <c r="H336" s="28">
        <v>0</v>
      </c>
      <c r="I336" s="30">
        <f>ROUND(G336*H336,P4)</f>
        <v>0</v>
      </c>
      <c r="L336" s="31">
        <v>0</v>
      </c>
      <c r="M336" s="24">
        <f>ROUND(G336*L336,P4)</f>
        <v>0</v>
      </c>
      <c r="N336" s="25" t="s">
        <v>164</v>
      </c>
      <c r="O336" s="32">
        <f>M336*AA336</f>
        <v>0</v>
      </c>
      <c r="P336" s="1">
        <v>3</v>
      </c>
      <c r="AA336" s="1">
        <f>IF(P336=1,$O$3,IF(P336=2,$O$4,$O$5))</f>
        <v>0</v>
      </c>
    </row>
    <row r="337">
      <c r="A337" s="1" t="s">
        <v>165</v>
      </c>
      <c r="E337" s="27" t="s">
        <v>166</v>
      </c>
    </row>
    <row r="338">
      <c r="A338" s="1" t="s">
        <v>167</v>
      </c>
      <c r="E338" s="33" t="s">
        <v>948</v>
      </c>
    </row>
    <row r="339" ht="153">
      <c r="A339" s="1" t="s">
        <v>168</v>
      </c>
      <c r="E339" s="27" t="s">
        <v>169</v>
      </c>
    </row>
  </sheetData>
  <sheetProtection sheet="1" objects="1" scenarios="1" spinCount="100000" saltValue="dDtNhxbOTC8sWm11skTiq5o/Hn5vmDOREiNFq8FyfF0LykUTDN+U0+Kyk2H1kzZDgV9aAyla2MXUyRQ3Q9BR0w==" hashValue="A1Edl4wd6prcjALQgu1qV3cnjQSST2/r0WNXMCcK8oYqf+imzHlBavermZsgxQTL1TLQH6iAQ19EAeecEu+HCg=="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28</v>
      </c>
      <c r="M3" s="20">
        <f>Rekapitulace!C18</f>
        <v>0</v>
      </c>
      <c r="N3" s="6" t="s">
        <v>3</v>
      </c>
      <c r="O3">
        <v>0</v>
      </c>
      <c r="P3">
        <v>2</v>
      </c>
    </row>
    <row r="4" ht="34.01575" customHeight="1">
      <c r="A4" s="16" t="s">
        <v>137</v>
      </c>
      <c r="B4" s="17" t="s">
        <v>138</v>
      </c>
      <c r="C4" s="18" t="s">
        <v>28</v>
      </c>
      <c r="D4" s="1"/>
      <c r="E4" s="17" t="s">
        <v>29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COUNTIFS(L8:L86,"=0",A8:A86,"P")+COUNTIFS(L8:L86,"",A8:A86,"P")+SUM(Q8:Q86)</f>
        <v>0</v>
      </c>
    </row>
    <row r="8">
      <c r="A8" s="1" t="s">
        <v>154</v>
      </c>
      <c r="C8" s="22" t="s">
        <v>949</v>
      </c>
      <c r="E8" s="23" t="s">
        <v>31</v>
      </c>
      <c r="L8" s="24">
        <f>L9</f>
        <v>0</v>
      </c>
      <c r="M8" s="24">
        <f>M9</f>
        <v>0</v>
      </c>
      <c r="N8" s="25"/>
    </row>
    <row r="9">
      <c r="A9" s="1" t="s">
        <v>156</v>
      </c>
      <c r="C9" s="22" t="s">
        <v>182</v>
      </c>
      <c r="E9" s="23" t="s">
        <v>950</v>
      </c>
      <c r="L9" s="24">
        <f>SUMIFS(L10:L85,A10:A85,"P")</f>
        <v>0</v>
      </c>
      <c r="M9" s="24">
        <f>SUMIFS(M10:M85,A10:A85,"P")</f>
        <v>0</v>
      </c>
      <c r="N9" s="25"/>
    </row>
    <row r="10" ht="25.5">
      <c r="A10" s="1" t="s">
        <v>159</v>
      </c>
      <c r="B10" s="1">
        <v>19</v>
      </c>
      <c r="C10" s="26" t="s">
        <v>951</v>
      </c>
      <c r="D10" t="s">
        <v>157</v>
      </c>
      <c r="E10" s="27" t="s">
        <v>952</v>
      </c>
      <c r="F10" s="28" t="s">
        <v>261</v>
      </c>
      <c r="G10" s="29">
        <v>20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388</v>
      </c>
    </row>
    <row r="13">
      <c r="A13" s="1" t="s">
        <v>168</v>
      </c>
      <c r="E13" s="27" t="s">
        <v>344</v>
      </c>
    </row>
    <row r="14" ht="25.5">
      <c r="A14" s="1" t="s">
        <v>159</v>
      </c>
      <c r="B14" s="1">
        <v>1</v>
      </c>
      <c r="C14" s="26" t="s">
        <v>953</v>
      </c>
      <c r="D14" t="s">
        <v>157</v>
      </c>
      <c r="E14" s="27" t="s">
        <v>954</v>
      </c>
      <c r="F14" s="28" t="s">
        <v>196</v>
      </c>
      <c r="G14" s="29">
        <v>1</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537</v>
      </c>
    </row>
    <row r="17">
      <c r="A17" s="1" t="s">
        <v>168</v>
      </c>
      <c r="E17" s="27" t="s">
        <v>344</v>
      </c>
    </row>
    <row r="18" ht="25.5">
      <c r="A18" s="1" t="s">
        <v>159</v>
      </c>
      <c r="B18" s="1">
        <v>2</v>
      </c>
      <c r="C18" s="26" t="s">
        <v>955</v>
      </c>
      <c r="D18" t="s">
        <v>157</v>
      </c>
      <c r="E18" s="27" t="s">
        <v>956</v>
      </c>
      <c r="F18" s="28" t="s">
        <v>196</v>
      </c>
      <c r="G18" s="29">
        <v>1</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537</v>
      </c>
    </row>
    <row r="21">
      <c r="A21" s="1" t="s">
        <v>168</v>
      </c>
      <c r="E21" s="27" t="s">
        <v>344</v>
      </c>
    </row>
    <row r="22">
      <c r="A22" s="1" t="s">
        <v>159</v>
      </c>
      <c r="B22" s="1">
        <v>3</v>
      </c>
      <c r="C22" s="26" t="s">
        <v>957</v>
      </c>
      <c r="D22" t="s">
        <v>157</v>
      </c>
      <c r="E22" s="27" t="s">
        <v>958</v>
      </c>
      <c r="F22" s="28" t="s">
        <v>261</v>
      </c>
      <c r="G22" s="29">
        <v>16</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959</v>
      </c>
    </row>
    <row r="25">
      <c r="A25" s="1" t="s">
        <v>168</v>
      </c>
      <c r="E25" s="27" t="s">
        <v>344</v>
      </c>
    </row>
    <row r="26">
      <c r="A26" s="1" t="s">
        <v>159</v>
      </c>
      <c r="B26" s="1">
        <v>4</v>
      </c>
      <c r="C26" s="26" t="s">
        <v>960</v>
      </c>
      <c r="D26" t="s">
        <v>157</v>
      </c>
      <c r="E26" s="27" t="s">
        <v>961</v>
      </c>
      <c r="F26" s="28" t="s">
        <v>196</v>
      </c>
      <c r="G26" s="29">
        <v>1</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537</v>
      </c>
    </row>
    <row r="29">
      <c r="A29" s="1" t="s">
        <v>168</v>
      </c>
      <c r="E29" s="27" t="s">
        <v>344</v>
      </c>
    </row>
    <row r="30">
      <c r="A30" s="1" t="s">
        <v>159</v>
      </c>
      <c r="B30" s="1">
        <v>5</v>
      </c>
      <c r="C30" s="26" t="s">
        <v>962</v>
      </c>
      <c r="D30" t="s">
        <v>157</v>
      </c>
      <c r="E30" s="27" t="s">
        <v>963</v>
      </c>
      <c r="F30" s="28" t="s">
        <v>196</v>
      </c>
      <c r="G30" s="29">
        <v>1</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537</v>
      </c>
    </row>
    <row r="33">
      <c r="A33" s="1" t="s">
        <v>168</v>
      </c>
      <c r="E33" s="27" t="s">
        <v>344</v>
      </c>
    </row>
    <row r="34">
      <c r="A34" s="1" t="s">
        <v>159</v>
      </c>
      <c r="B34" s="1">
        <v>6</v>
      </c>
      <c r="C34" s="26" t="s">
        <v>964</v>
      </c>
      <c r="D34" t="s">
        <v>157</v>
      </c>
      <c r="E34" s="27" t="s">
        <v>965</v>
      </c>
      <c r="F34" s="28" t="s">
        <v>196</v>
      </c>
      <c r="G34" s="29">
        <v>1</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537</v>
      </c>
    </row>
    <row r="37">
      <c r="A37" s="1" t="s">
        <v>168</v>
      </c>
      <c r="E37" s="27" t="s">
        <v>344</v>
      </c>
    </row>
    <row r="38">
      <c r="A38" s="1" t="s">
        <v>159</v>
      </c>
      <c r="B38" s="1">
        <v>7</v>
      </c>
      <c r="C38" s="26" t="s">
        <v>966</v>
      </c>
      <c r="D38" t="s">
        <v>157</v>
      </c>
      <c r="E38" s="27" t="s">
        <v>967</v>
      </c>
      <c r="F38" s="28" t="s">
        <v>196</v>
      </c>
      <c r="G38" s="29">
        <v>1</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537</v>
      </c>
    </row>
    <row r="41">
      <c r="A41" s="1" t="s">
        <v>168</v>
      </c>
      <c r="E41" s="27" t="s">
        <v>344</v>
      </c>
    </row>
    <row r="42">
      <c r="A42" s="1" t="s">
        <v>159</v>
      </c>
      <c r="B42" s="1">
        <v>8</v>
      </c>
      <c r="C42" s="26" t="s">
        <v>968</v>
      </c>
      <c r="D42" t="s">
        <v>157</v>
      </c>
      <c r="E42" s="27" t="s">
        <v>969</v>
      </c>
      <c r="F42" s="28" t="s">
        <v>196</v>
      </c>
      <c r="G42" s="29">
        <v>1</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537</v>
      </c>
    </row>
    <row r="45">
      <c r="A45" s="1" t="s">
        <v>168</v>
      </c>
      <c r="E45" s="27" t="s">
        <v>344</v>
      </c>
    </row>
    <row r="46">
      <c r="A46" s="1" t="s">
        <v>159</v>
      </c>
      <c r="B46" s="1">
        <v>10</v>
      </c>
      <c r="C46" s="26" t="s">
        <v>970</v>
      </c>
      <c r="D46" t="s">
        <v>157</v>
      </c>
      <c r="E46" s="27" t="s">
        <v>971</v>
      </c>
      <c r="F46" s="28" t="s">
        <v>196</v>
      </c>
      <c r="G46" s="29">
        <v>1</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537</v>
      </c>
    </row>
    <row r="49">
      <c r="A49" s="1" t="s">
        <v>168</v>
      </c>
      <c r="E49" s="27" t="s">
        <v>344</v>
      </c>
    </row>
    <row r="50">
      <c r="A50" s="1" t="s">
        <v>159</v>
      </c>
      <c r="B50" s="1">
        <v>9</v>
      </c>
      <c r="C50" s="26" t="s">
        <v>972</v>
      </c>
      <c r="D50" t="s">
        <v>157</v>
      </c>
      <c r="E50" s="27" t="s">
        <v>973</v>
      </c>
      <c r="F50" s="28" t="s">
        <v>196</v>
      </c>
      <c r="G50" s="29">
        <v>1</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537</v>
      </c>
    </row>
    <row r="53">
      <c r="A53" s="1" t="s">
        <v>168</v>
      </c>
      <c r="E53" s="27" t="s">
        <v>344</v>
      </c>
    </row>
    <row r="54">
      <c r="A54" s="1" t="s">
        <v>159</v>
      </c>
      <c r="B54" s="1">
        <v>11</v>
      </c>
      <c r="C54" s="26" t="s">
        <v>974</v>
      </c>
      <c r="D54" t="s">
        <v>157</v>
      </c>
      <c r="E54" s="27" t="s">
        <v>975</v>
      </c>
      <c r="F54" s="28" t="s">
        <v>196</v>
      </c>
      <c r="G54" s="29">
        <v>1</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537</v>
      </c>
    </row>
    <row r="57">
      <c r="A57" s="1" t="s">
        <v>168</v>
      </c>
      <c r="E57" s="27" t="s">
        <v>344</v>
      </c>
    </row>
    <row r="58" ht="25.5">
      <c r="A58" s="1" t="s">
        <v>159</v>
      </c>
      <c r="B58" s="1">
        <v>12</v>
      </c>
      <c r="C58" s="26" t="s">
        <v>976</v>
      </c>
      <c r="D58" t="s">
        <v>157</v>
      </c>
      <c r="E58" s="27" t="s">
        <v>977</v>
      </c>
      <c r="F58" s="28" t="s">
        <v>196</v>
      </c>
      <c r="G58" s="29">
        <v>1</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537</v>
      </c>
    </row>
    <row r="61">
      <c r="A61" s="1" t="s">
        <v>168</v>
      </c>
      <c r="E61" s="27" t="s">
        <v>344</v>
      </c>
    </row>
    <row r="62">
      <c r="A62" s="1" t="s">
        <v>159</v>
      </c>
      <c r="B62" s="1">
        <v>13</v>
      </c>
      <c r="C62" s="26" t="s">
        <v>978</v>
      </c>
      <c r="D62" t="s">
        <v>157</v>
      </c>
      <c r="E62" s="27" t="s">
        <v>979</v>
      </c>
      <c r="F62" s="28" t="s">
        <v>196</v>
      </c>
      <c r="G62" s="29">
        <v>1</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537</v>
      </c>
    </row>
    <row r="65">
      <c r="A65" s="1" t="s">
        <v>168</v>
      </c>
      <c r="E65" s="27" t="s">
        <v>344</v>
      </c>
    </row>
    <row r="66">
      <c r="A66" s="1" t="s">
        <v>159</v>
      </c>
      <c r="B66" s="1">
        <v>14</v>
      </c>
      <c r="C66" s="26" t="s">
        <v>980</v>
      </c>
      <c r="D66" t="s">
        <v>157</v>
      </c>
      <c r="E66" s="27" t="s">
        <v>981</v>
      </c>
      <c r="F66" s="28" t="s">
        <v>196</v>
      </c>
      <c r="G66" s="29">
        <v>1</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c r="E68" s="33" t="s">
        <v>537</v>
      </c>
    </row>
    <row r="69">
      <c r="A69" s="1" t="s">
        <v>168</v>
      </c>
      <c r="E69" s="27" t="s">
        <v>344</v>
      </c>
    </row>
    <row r="70" ht="25.5">
      <c r="A70" s="1" t="s">
        <v>159</v>
      </c>
      <c r="B70" s="1">
        <v>15</v>
      </c>
      <c r="C70" s="26" t="s">
        <v>982</v>
      </c>
      <c r="D70" t="s">
        <v>157</v>
      </c>
      <c r="E70" s="27" t="s">
        <v>983</v>
      </c>
      <c r="F70" s="28" t="s">
        <v>196</v>
      </c>
      <c r="G70" s="29">
        <v>1</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c r="E72" s="33" t="s">
        <v>537</v>
      </c>
    </row>
    <row r="73">
      <c r="A73" s="1" t="s">
        <v>168</v>
      </c>
      <c r="E73" s="27" t="s">
        <v>344</v>
      </c>
    </row>
    <row r="74">
      <c r="A74" s="1" t="s">
        <v>159</v>
      </c>
      <c r="B74" s="1">
        <v>16</v>
      </c>
      <c r="C74" s="26" t="s">
        <v>984</v>
      </c>
      <c r="D74" t="s">
        <v>157</v>
      </c>
      <c r="E74" s="27" t="s">
        <v>985</v>
      </c>
      <c r="F74" s="28" t="s">
        <v>196</v>
      </c>
      <c r="G74" s="29">
        <v>1</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c r="E76" s="33" t="s">
        <v>537</v>
      </c>
    </row>
    <row r="77">
      <c r="A77" s="1" t="s">
        <v>168</v>
      </c>
      <c r="E77" s="27" t="s">
        <v>344</v>
      </c>
    </row>
    <row r="78">
      <c r="A78" s="1" t="s">
        <v>159</v>
      </c>
      <c r="B78" s="1">
        <v>18</v>
      </c>
      <c r="C78" s="26" t="s">
        <v>986</v>
      </c>
      <c r="D78" t="s">
        <v>157</v>
      </c>
      <c r="E78" s="27" t="s">
        <v>987</v>
      </c>
      <c r="F78" s="28" t="s">
        <v>196</v>
      </c>
      <c r="G78" s="29">
        <v>1</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c r="E80" s="33" t="s">
        <v>537</v>
      </c>
    </row>
    <row r="81">
      <c r="A81" s="1" t="s">
        <v>168</v>
      </c>
      <c r="E81" s="27" t="s">
        <v>344</v>
      </c>
    </row>
    <row r="82">
      <c r="A82" s="1" t="s">
        <v>159</v>
      </c>
      <c r="B82" s="1">
        <v>17</v>
      </c>
      <c r="C82" s="26" t="s">
        <v>988</v>
      </c>
      <c r="D82" t="s">
        <v>157</v>
      </c>
      <c r="E82" s="27" t="s">
        <v>989</v>
      </c>
      <c r="F82" s="28" t="s">
        <v>196</v>
      </c>
      <c r="G82" s="29">
        <v>2</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c r="E84" s="33" t="s">
        <v>548</v>
      </c>
    </row>
    <row r="85">
      <c r="A85" s="1" t="s">
        <v>168</v>
      </c>
      <c r="E85" s="27" t="s">
        <v>344</v>
      </c>
    </row>
  </sheetData>
  <sheetProtection sheet="1" objects="1" scenarios="1" spinCount="100000" saltValue="OTYCFBvTbBp5kifrP8pzoyZSty7jtbo8xOTJBqoRG3GcWsGF54zfJijFLBnzNCUM4RIqgJZRYHmjQk3FiQFOmw==" hashValue="J9Q94N80mPnhSWCeDUnklAC8bxNPSrTYQpGYsBvdWW3wRgOtCoiKAtj0ie2/wo1MS4+UgL53vha2JgiUXx7/w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134</v>
      </c>
      <c r="B1" s="3"/>
      <c r="C1"/>
      <c r="D1" s="3"/>
      <c r="E1" s="3"/>
      <c r="F1" s="3"/>
      <c r="G1" s="3"/>
      <c r="H1" s="3"/>
      <c r="I1" s="3"/>
      <c r="J1" s="3"/>
      <c r="K1" s="3"/>
      <c r="L1" s="3"/>
      <c r="M1" s="3"/>
      <c r="N1" s="3"/>
      <c r="P1">
        <v>6</v>
      </c>
    </row>
    <row r="2" ht="19.84252" customHeight="1">
      <c r="A2" s="16"/>
      <c r="B2" s="3"/>
      <c r="D2" s="3"/>
      <c r="E2" s="3"/>
      <c r="F2" s="3"/>
      <c r="G2" s="3"/>
      <c r="H2" s="3"/>
      <c r="I2" s="3"/>
      <c r="J2" s="3"/>
      <c r="K2" s="3"/>
      <c r="L2" s="3"/>
      <c r="M2" s="3"/>
      <c r="N2" s="3"/>
    </row>
    <row r="3" ht="34.01575" customHeight="1">
      <c r="A3" s="16" t="s">
        <v>135</v>
      </c>
      <c r="B3" s="17" t="s">
        <v>136</v>
      </c>
      <c r="C3" s="18" t="s">
        <v>1</v>
      </c>
      <c r="D3" s="1"/>
      <c r="E3" s="17" t="s">
        <v>2</v>
      </c>
      <c r="F3" s="1"/>
      <c r="G3" s="1"/>
      <c r="H3" s="1"/>
      <c r="L3" s="19" t="s">
        <v>28</v>
      </c>
      <c r="M3" s="20">
        <f>Rekapitulace!C18</f>
        <v>0</v>
      </c>
      <c r="N3" s="6" t="s">
        <v>3</v>
      </c>
      <c r="O3">
        <v>0</v>
      </c>
      <c r="P3">
        <v>2</v>
      </c>
    </row>
    <row r="4" ht="34.01575" customHeight="1">
      <c r="A4" s="16" t="s">
        <v>137</v>
      </c>
      <c r="B4" s="17" t="s">
        <v>138</v>
      </c>
      <c r="C4" s="18" t="s">
        <v>28</v>
      </c>
      <c r="D4" s="1"/>
      <c r="E4" s="17" t="s">
        <v>29</v>
      </c>
      <c r="F4" s="1"/>
      <c r="G4" s="1"/>
      <c r="H4" s="1"/>
      <c r="O4">
        <v>0.14999999999999999</v>
      </c>
      <c r="P4">
        <v>2</v>
      </c>
    </row>
    <row r="5">
      <c r="A5" s="9" t="s">
        <v>139</v>
      </c>
      <c r="B5" s="9" t="s">
        <v>140</v>
      </c>
      <c r="C5" s="9" t="s">
        <v>141</v>
      </c>
      <c r="D5" s="9" t="s">
        <v>142</v>
      </c>
      <c r="E5" s="9" t="s">
        <v>143</v>
      </c>
      <c r="F5" s="9" t="s">
        <v>144</v>
      </c>
      <c r="G5" s="9" t="s">
        <v>145</v>
      </c>
      <c r="H5" s="9" t="s">
        <v>146</v>
      </c>
      <c r="I5" s="9" t="s">
        <v>147</v>
      </c>
      <c r="J5" s="21"/>
      <c r="K5" s="21"/>
      <c r="L5" s="9" t="s">
        <v>148</v>
      </c>
      <c r="M5" s="21"/>
      <c r="N5" s="9" t="s">
        <v>149</v>
      </c>
      <c r="O5">
        <v>0.20999999999999999</v>
      </c>
    </row>
    <row r="6">
      <c r="A6" s="9"/>
      <c r="B6" s="9"/>
      <c r="C6" s="9"/>
      <c r="D6" s="9"/>
      <c r="E6" s="9"/>
      <c r="F6" s="9"/>
      <c r="G6" s="9"/>
      <c r="H6" s="9"/>
      <c r="I6" s="9"/>
      <c r="J6" s="9" t="s">
        <v>150</v>
      </c>
      <c r="K6" s="21"/>
      <c r="L6" s="21"/>
      <c r="M6" s="21"/>
      <c r="N6" s="9"/>
    </row>
    <row r="7" ht="25.5">
      <c r="A7" s="9"/>
      <c r="B7" s="9"/>
      <c r="C7" s="9"/>
      <c r="D7" s="9"/>
      <c r="E7" s="9"/>
      <c r="F7" s="9"/>
      <c r="G7" s="9"/>
      <c r="H7" s="9"/>
      <c r="I7" s="9"/>
      <c r="J7" s="9" t="s">
        <v>151</v>
      </c>
      <c r="K7" s="9" t="s">
        <v>152</v>
      </c>
      <c r="L7" s="9" t="s">
        <v>151</v>
      </c>
      <c r="M7" s="9" t="s">
        <v>152</v>
      </c>
      <c r="N7" s="9"/>
      <c r="S7" s="1" t="s">
        <v>153</v>
      </c>
      <c r="T7">
        <f>COUNTIFS(L8:L230,"=0",A8:A230,"P")+COUNTIFS(L8:L230,"",A8:A230,"P")+SUM(Q8:Q230)</f>
        <v>0</v>
      </c>
    </row>
    <row r="8">
      <c r="A8" s="1" t="s">
        <v>154</v>
      </c>
      <c r="C8" s="22" t="s">
        <v>990</v>
      </c>
      <c r="E8" s="23" t="s">
        <v>33</v>
      </c>
      <c r="L8" s="24">
        <f>L9</f>
        <v>0</v>
      </c>
      <c r="M8" s="24">
        <f>M9</f>
        <v>0</v>
      </c>
      <c r="N8" s="25"/>
    </row>
    <row r="9">
      <c r="A9" s="1" t="s">
        <v>156</v>
      </c>
      <c r="C9" s="22" t="s">
        <v>182</v>
      </c>
      <c r="E9" s="23" t="s">
        <v>950</v>
      </c>
      <c r="L9" s="24">
        <f>SUMIFS(L10:L229,A10:A229,"P")</f>
        <v>0</v>
      </c>
      <c r="M9" s="24">
        <f>SUMIFS(M10:M229,A10:A229,"P")</f>
        <v>0</v>
      </c>
      <c r="N9" s="25"/>
    </row>
    <row r="10" ht="25.5">
      <c r="A10" s="1" t="s">
        <v>159</v>
      </c>
      <c r="B10" s="1">
        <v>29</v>
      </c>
      <c r="C10" s="26" t="s">
        <v>991</v>
      </c>
      <c r="D10" t="s">
        <v>157</v>
      </c>
      <c r="E10" s="27" t="s">
        <v>992</v>
      </c>
      <c r="F10" s="28" t="s">
        <v>199</v>
      </c>
      <c r="G10" s="29">
        <v>170</v>
      </c>
      <c r="H10" s="28">
        <v>0</v>
      </c>
      <c r="I10" s="30">
        <f>ROUND(G10*H10,P4)</f>
        <v>0</v>
      </c>
      <c r="L10" s="31">
        <v>0</v>
      </c>
      <c r="M10" s="24">
        <f>ROUND(G10*L10,P4)</f>
        <v>0</v>
      </c>
      <c r="N10" s="25" t="s">
        <v>187</v>
      </c>
      <c r="O10" s="32">
        <f>M10*AA10</f>
        <v>0</v>
      </c>
      <c r="P10" s="1">
        <v>3</v>
      </c>
      <c r="AA10" s="1">
        <f>IF(P10=1,$O$3,IF(P10=2,$O$4,$O$5))</f>
        <v>0</v>
      </c>
    </row>
    <row r="11">
      <c r="A11" s="1" t="s">
        <v>165</v>
      </c>
      <c r="E11" s="27" t="s">
        <v>188</v>
      </c>
    </row>
    <row r="12">
      <c r="A12" s="1" t="s">
        <v>167</v>
      </c>
      <c r="E12" s="33" t="s">
        <v>993</v>
      </c>
    </row>
    <row r="13">
      <c r="A13" s="1" t="s">
        <v>168</v>
      </c>
      <c r="E13" s="27" t="s">
        <v>344</v>
      </c>
    </row>
    <row r="14">
      <c r="A14" s="1" t="s">
        <v>159</v>
      </c>
      <c r="B14" s="1">
        <v>49</v>
      </c>
      <c r="C14" s="26" t="s">
        <v>994</v>
      </c>
      <c r="D14" t="s">
        <v>157</v>
      </c>
      <c r="E14" s="27" t="s">
        <v>995</v>
      </c>
      <c r="F14" s="28" t="s">
        <v>342</v>
      </c>
      <c r="G14" s="29">
        <v>0.40000000000000002</v>
      </c>
      <c r="H14" s="28">
        <v>0</v>
      </c>
      <c r="I14" s="30">
        <f>ROUND(G14*H14,P4)</f>
        <v>0</v>
      </c>
      <c r="L14" s="31">
        <v>0</v>
      </c>
      <c r="M14" s="24">
        <f>ROUND(G14*L14,P4)</f>
        <v>0</v>
      </c>
      <c r="N14" s="25" t="s">
        <v>187</v>
      </c>
      <c r="O14" s="32">
        <f>M14*AA14</f>
        <v>0</v>
      </c>
      <c r="P14" s="1">
        <v>3</v>
      </c>
      <c r="AA14" s="1">
        <f>IF(P14=1,$O$3,IF(P14=2,$O$4,$O$5))</f>
        <v>0</v>
      </c>
    </row>
    <row r="15">
      <c r="A15" s="1" t="s">
        <v>165</v>
      </c>
      <c r="E15" s="27" t="s">
        <v>188</v>
      </c>
    </row>
    <row r="16">
      <c r="A16" s="1" t="s">
        <v>167</v>
      </c>
      <c r="E16" s="33" t="s">
        <v>446</v>
      </c>
    </row>
    <row r="17">
      <c r="A17" s="1" t="s">
        <v>168</v>
      </c>
      <c r="E17" s="27" t="s">
        <v>344</v>
      </c>
    </row>
    <row r="18">
      <c r="A18" s="1" t="s">
        <v>159</v>
      </c>
      <c r="B18" s="1">
        <v>50</v>
      </c>
      <c r="C18" s="26" t="s">
        <v>787</v>
      </c>
      <c r="D18" t="s">
        <v>157</v>
      </c>
      <c r="E18" s="27" t="s">
        <v>788</v>
      </c>
      <c r="F18" s="28" t="s">
        <v>342</v>
      </c>
      <c r="G18" s="29">
        <v>0.40000000000000002</v>
      </c>
      <c r="H18" s="28">
        <v>0</v>
      </c>
      <c r="I18" s="30">
        <f>ROUND(G18*H18,P4)</f>
        <v>0</v>
      </c>
      <c r="L18" s="31">
        <v>0</v>
      </c>
      <c r="M18" s="24">
        <f>ROUND(G18*L18,P4)</f>
        <v>0</v>
      </c>
      <c r="N18" s="25" t="s">
        <v>187</v>
      </c>
      <c r="O18" s="32">
        <f>M18*AA18</f>
        <v>0</v>
      </c>
      <c r="P18" s="1">
        <v>3</v>
      </c>
      <c r="AA18" s="1">
        <f>IF(P18=1,$O$3,IF(P18=2,$O$4,$O$5))</f>
        <v>0</v>
      </c>
    </row>
    <row r="19">
      <c r="A19" s="1" t="s">
        <v>165</v>
      </c>
      <c r="E19" s="27" t="s">
        <v>188</v>
      </c>
    </row>
    <row r="20">
      <c r="A20" s="1" t="s">
        <v>167</v>
      </c>
      <c r="E20" s="33" t="s">
        <v>446</v>
      </c>
    </row>
    <row r="21">
      <c r="A21" s="1" t="s">
        <v>168</v>
      </c>
      <c r="E21" s="27" t="s">
        <v>344</v>
      </c>
    </row>
    <row r="22">
      <c r="A22" s="1" t="s">
        <v>159</v>
      </c>
      <c r="B22" s="1">
        <v>47</v>
      </c>
      <c r="C22" s="26" t="s">
        <v>432</v>
      </c>
      <c r="D22" t="s">
        <v>157</v>
      </c>
      <c r="E22" s="27" t="s">
        <v>433</v>
      </c>
      <c r="F22" s="28" t="s">
        <v>196</v>
      </c>
      <c r="G22" s="29">
        <v>1</v>
      </c>
      <c r="H22" s="28">
        <v>0</v>
      </c>
      <c r="I22" s="30">
        <f>ROUND(G22*H22,P4)</f>
        <v>0</v>
      </c>
      <c r="L22" s="31">
        <v>0</v>
      </c>
      <c r="M22" s="24">
        <f>ROUND(G22*L22,P4)</f>
        <v>0</v>
      </c>
      <c r="N22" s="25" t="s">
        <v>187</v>
      </c>
      <c r="O22" s="32">
        <f>M22*AA22</f>
        <v>0</v>
      </c>
      <c r="P22" s="1">
        <v>3</v>
      </c>
      <c r="AA22" s="1">
        <f>IF(P22=1,$O$3,IF(P22=2,$O$4,$O$5))</f>
        <v>0</v>
      </c>
    </row>
    <row r="23">
      <c r="A23" s="1" t="s">
        <v>165</v>
      </c>
      <c r="E23" s="27" t="s">
        <v>188</v>
      </c>
    </row>
    <row r="24">
      <c r="A24" s="1" t="s">
        <v>167</v>
      </c>
      <c r="E24" s="33" t="s">
        <v>537</v>
      </c>
    </row>
    <row r="25">
      <c r="A25" s="1" t="s">
        <v>168</v>
      </c>
      <c r="E25" s="27" t="s">
        <v>344</v>
      </c>
    </row>
    <row r="26" ht="25.5">
      <c r="A26" s="1" t="s">
        <v>159</v>
      </c>
      <c r="B26" s="1">
        <v>40</v>
      </c>
      <c r="C26" s="26" t="s">
        <v>437</v>
      </c>
      <c r="D26" t="s">
        <v>157</v>
      </c>
      <c r="E26" s="27" t="s">
        <v>438</v>
      </c>
      <c r="F26" s="28" t="s">
        <v>199</v>
      </c>
      <c r="G26" s="29">
        <v>10</v>
      </c>
      <c r="H26" s="28">
        <v>0</v>
      </c>
      <c r="I26" s="30">
        <f>ROUND(G26*H26,P4)</f>
        <v>0</v>
      </c>
      <c r="L26" s="31">
        <v>0</v>
      </c>
      <c r="M26" s="24">
        <f>ROUND(G26*L26,P4)</f>
        <v>0</v>
      </c>
      <c r="N26" s="25" t="s">
        <v>187</v>
      </c>
      <c r="O26" s="32">
        <f>M26*AA26</f>
        <v>0</v>
      </c>
      <c r="P26" s="1">
        <v>3</v>
      </c>
      <c r="AA26" s="1">
        <f>IF(P26=1,$O$3,IF(P26=2,$O$4,$O$5))</f>
        <v>0</v>
      </c>
    </row>
    <row r="27">
      <c r="A27" s="1" t="s">
        <v>165</v>
      </c>
      <c r="E27" s="27" t="s">
        <v>188</v>
      </c>
    </row>
    <row r="28">
      <c r="A28" s="1" t="s">
        <v>167</v>
      </c>
      <c r="E28" s="33" t="s">
        <v>347</v>
      </c>
    </row>
    <row r="29">
      <c r="A29" s="1" t="s">
        <v>168</v>
      </c>
      <c r="E29" s="27" t="s">
        <v>344</v>
      </c>
    </row>
    <row r="30">
      <c r="A30" s="1" t="s">
        <v>159</v>
      </c>
      <c r="B30" s="1">
        <v>42</v>
      </c>
      <c r="C30" s="26" t="s">
        <v>794</v>
      </c>
      <c r="D30" t="s">
        <v>157</v>
      </c>
      <c r="E30" s="27" t="s">
        <v>795</v>
      </c>
      <c r="F30" s="28" t="s">
        <v>199</v>
      </c>
      <c r="G30" s="29">
        <v>20</v>
      </c>
      <c r="H30" s="28">
        <v>0</v>
      </c>
      <c r="I30" s="30">
        <f>ROUND(G30*H30,P4)</f>
        <v>0</v>
      </c>
      <c r="L30" s="31">
        <v>0</v>
      </c>
      <c r="M30" s="24">
        <f>ROUND(G30*L30,P4)</f>
        <v>0</v>
      </c>
      <c r="N30" s="25" t="s">
        <v>187</v>
      </c>
      <c r="O30" s="32">
        <f>M30*AA30</f>
        <v>0</v>
      </c>
      <c r="P30" s="1">
        <v>3</v>
      </c>
      <c r="AA30" s="1">
        <f>IF(P30=1,$O$3,IF(P30=2,$O$4,$O$5))</f>
        <v>0</v>
      </c>
    </row>
    <row r="31">
      <c r="A31" s="1" t="s">
        <v>165</v>
      </c>
      <c r="E31" s="27" t="s">
        <v>188</v>
      </c>
    </row>
    <row r="32">
      <c r="A32" s="1" t="s">
        <v>167</v>
      </c>
      <c r="E32" s="33" t="s">
        <v>388</v>
      </c>
    </row>
    <row r="33">
      <c r="A33" s="1" t="s">
        <v>168</v>
      </c>
      <c r="E33" s="27" t="s">
        <v>344</v>
      </c>
    </row>
    <row r="34">
      <c r="A34" s="1" t="s">
        <v>159</v>
      </c>
      <c r="B34" s="1">
        <v>32</v>
      </c>
      <c r="C34" s="26" t="s">
        <v>796</v>
      </c>
      <c r="D34" t="s">
        <v>157</v>
      </c>
      <c r="E34" s="27" t="s">
        <v>797</v>
      </c>
      <c r="F34" s="28" t="s">
        <v>199</v>
      </c>
      <c r="G34" s="29">
        <v>80</v>
      </c>
      <c r="H34" s="28">
        <v>0</v>
      </c>
      <c r="I34" s="30">
        <f>ROUND(G34*H34,P4)</f>
        <v>0</v>
      </c>
      <c r="L34" s="31">
        <v>0</v>
      </c>
      <c r="M34" s="24">
        <f>ROUND(G34*L34,P4)</f>
        <v>0</v>
      </c>
      <c r="N34" s="25" t="s">
        <v>187</v>
      </c>
      <c r="O34" s="32">
        <f>M34*AA34</f>
        <v>0</v>
      </c>
      <c r="P34" s="1">
        <v>3</v>
      </c>
      <c r="AA34" s="1">
        <f>IF(P34=1,$O$3,IF(P34=2,$O$4,$O$5))</f>
        <v>0</v>
      </c>
    </row>
    <row r="35">
      <c r="A35" s="1" t="s">
        <v>165</v>
      </c>
      <c r="E35" s="27" t="s">
        <v>188</v>
      </c>
    </row>
    <row r="36">
      <c r="A36" s="1" t="s">
        <v>167</v>
      </c>
      <c r="E36" s="33" t="s">
        <v>996</v>
      </c>
    </row>
    <row r="37">
      <c r="A37" s="1" t="s">
        <v>168</v>
      </c>
      <c r="E37" s="27" t="s">
        <v>344</v>
      </c>
    </row>
    <row r="38" ht="25.5">
      <c r="A38" s="1" t="s">
        <v>159</v>
      </c>
      <c r="B38" s="1">
        <v>41</v>
      </c>
      <c r="C38" s="26" t="s">
        <v>440</v>
      </c>
      <c r="D38" t="s">
        <v>157</v>
      </c>
      <c r="E38" s="27" t="s">
        <v>441</v>
      </c>
      <c r="F38" s="28" t="s">
        <v>196</v>
      </c>
      <c r="G38" s="29">
        <v>2</v>
      </c>
      <c r="H38" s="28">
        <v>0</v>
      </c>
      <c r="I38" s="30">
        <f>ROUND(G38*H38,P4)</f>
        <v>0</v>
      </c>
      <c r="L38" s="31">
        <v>0</v>
      </c>
      <c r="M38" s="24">
        <f>ROUND(G38*L38,P4)</f>
        <v>0</v>
      </c>
      <c r="N38" s="25" t="s">
        <v>187</v>
      </c>
      <c r="O38" s="32">
        <f>M38*AA38</f>
        <v>0</v>
      </c>
      <c r="P38" s="1">
        <v>3</v>
      </c>
      <c r="AA38" s="1">
        <f>IF(P38=1,$O$3,IF(P38=2,$O$4,$O$5))</f>
        <v>0</v>
      </c>
    </row>
    <row r="39">
      <c r="A39" s="1" t="s">
        <v>165</v>
      </c>
      <c r="E39" s="27" t="s">
        <v>188</v>
      </c>
    </row>
    <row r="40">
      <c r="A40" s="1" t="s">
        <v>167</v>
      </c>
      <c r="E40" s="33" t="s">
        <v>548</v>
      </c>
    </row>
    <row r="41">
      <c r="A41" s="1" t="s">
        <v>168</v>
      </c>
      <c r="E41" s="27" t="s">
        <v>344</v>
      </c>
    </row>
    <row r="42" ht="25.5">
      <c r="A42" s="1" t="s">
        <v>159</v>
      </c>
      <c r="B42" s="1">
        <v>43</v>
      </c>
      <c r="C42" s="26" t="s">
        <v>798</v>
      </c>
      <c r="D42" t="s">
        <v>157</v>
      </c>
      <c r="E42" s="27" t="s">
        <v>799</v>
      </c>
      <c r="F42" s="28" t="s">
        <v>196</v>
      </c>
      <c r="G42" s="29">
        <v>4</v>
      </c>
      <c r="H42" s="28">
        <v>0</v>
      </c>
      <c r="I42" s="30">
        <f>ROUND(G42*H42,P4)</f>
        <v>0</v>
      </c>
      <c r="L42" s="31">
        <v>0</v>
      </c>
      <c r="M42" s="24">
        <f>ROUND(G42*L42,P4)</f>
        <v>0</v>
      </c>
      <c r="N42" s="25" t="s">
        <v>187</v>
      </c>
      <c r="O42" s="32">
        <f>M42*AA42</f>
        <v>0</v>
      </c>
      <c r="P42" s="1">
        <v>3</v>
      </c>
      <c r="AA42" s="1">
        <f>IF(P42=1,$O$3,IF(P42=2,$O$4,$O$5))</f>
        <v>0</v>
      </c>
    </row>
    <row r="43">
      <c r="A43" s="1" t="s">
        <v>165</v>
      </c>
      <c r="E43" s="27" t="s">
        <v>188</v>
      </c>
    </row>
    <row r="44">
      <c r="A44" s="1" t="s">
        <v>167</v>
      </c>
      <c r="E44" s="33" t="s">
        <v>367</v>
      </c>
    </row>
    <row r="45">
      <c r="A45" s="1" t="s">
        <v>168</v>
      </c>
      <c r="E45" s="27" t="s">
        <v>344</v>
      </c>
    </row>
    <row r="46" ht="25.5">
      <c r="A46" s="1" t="s">
        <v>159</v>
      </c>
      <c r="B46" s="1">
        <v>33</v>
      </c>
      <c r="C46" s="26" t="s">
        <v>800</v>
      </c>
      <c r="D46" t="s">
        <v>157</v>
      </c>
      <c r="E46" s="27" t="s">
        <v>801</v>
      </c>
      <c r="F46" s="28" t="s">
        <v>196</v>
      </c>
      <c r="G46" s="29">
        <v>12</v>
      </c>
      <c r="H46" s="28">
        <v>0</v>
      </c>
      <c r="I46" s="30">
        <f>ROUND(G46*H46,P4)</f>
        <v>0</v>
      </c>
      <c r="L46" s="31">
        <v>0</v>
      </c>
      <c r="M46" s="24">
        <f>ROUND(G46*L46,P4)</f>
        <v>0</v>
      </c>
      <c r="N46" s="25" t="s">
        <v>187</v>
      </c>
      <c r="O46" s="32">
        <f>M46*AA46</f>
        <v>0</v>
      </c>
      <c r="P46" s="1">
        <v>3</v>
      </c>
      <c r="AA46" s="1">
        <f>IF(P46=1,$O$3,IF(P46=2,$O$4,$O$5))</f>
        <v>0</v>
      </c>
    </row>
    <row r="47">
      <c r="A47" s="1" t="s">
        <v>165</v>
      </c>
      <c r="E47" s="27" t="s">
        <v>188</v>
      </c>
    </row>
    <row r="48">
      <c r="A48" s="1" t="s">
        <v>167</v>
      </c>
      <c r="E48" s="33" t="s">
        <v>585</v>
      </c>
    </row>
    <row r="49">
      <c r="A49" s="1" t="s">
        <v>168</v>
      </c>
      <c r="E49" s="27" t="s">
        <v>344</v>
      </c>
    </row>
    <row r="50">
      <c r="A50" s="1" t="s">
        <v>159</v>
      </c>
      <c r="B50" s="1">
        <v>44</v>
      </c>
      <c r="C50" s="26" t="s">
        <v>214</v>
      </c>
      <c r="D50" t="s">
        <v>157</v>
      </c>
      <c r="E50" s="27" t="s">
        <v>215</v>
      </c>
      <c r="F50" s="28" t="s">
        <v>199</v>
      </c>
      <c r="G50" s="29">
        <v>170</v>
      </c>
      <c r="H50" s="28">
        <v>0</v>
      </c>
      <c r="I50" s="30">
        <f>ROUND(G50*H50,P4)</f>
        <v>0</v>
      </c>
      <c r="L50" s="31">
        <v>0</v>
      </c>
      <c r="M50" s="24">
        <f>ROUND(G50*L50,P4)</f>
        <v>0</v>
      </c>
      <c r="N50" s="25" t="s">
        <v>187</v>
      </c>
      <c r="O50" s="32">
        <f>M50*AA50</f>
        <v>0</v>
      </c>
      <c r="P50" s="1">
        <v>3</v>
      </c>
      <c r="AA50" s="1">
        <f>IF(P50=1,$O$3,IF(P50=2,$O$4,$O$5))</f>
        <v>0</v>
      </c>
    </row>
    <row r="51">
      <c r="A51" s="1" t="s">
        <v>165</v>
      </c>
      <c r="E51" s="27" t="s">
        <v>188</v>
      </c>
    </row>
    <row r="52">
      <c r="A52" s="1" t="s">
        <v>167</v>
      </c>
      <c r="E52" s="33" t="s">
        <v>993</v>
      </c>
    </row>
    <row r="53">
      <c r="A53" s="1" t="s">
        <v>168</v>
      </c>
      <c r="E53" s="27" t="s">
        <v>344</v>
      </c>
    </row>
    <row r="54">
      <c r="A54" s="1" t="s">
        <v>159</v>
      </c>
      <c r="B54" s="1">
        <v>45</v>
      </c>
      <c r="C54" s="26" t="s">
        <v>216</v>
      </c>
      <c r="D54" t="s">
        <v>157</v>
      </c>
      <c r="E54" s="27" t="s">
        <v>217</v>
      </c>
      <c r="F54" s="28" t="s">
        <v>196</v>
      </c>
      <c r="G54" s="29">
        <v>24</v>
      </c>
      <c r="H54" s="28">
        <v>0</v>
      </c>
      <c r="I54" s="30">
        <f>ROUND(G54*H54,P4)</f>
        <v>0</v>
      </c>
      <c r="L54" s="31">
        <v>0</v>
      </c>
      <c r="M54" s="24">
        <f>ROUND(G54*L54,P4)</f>
        <v>0</v>
      </c>
      <c r="N54" s="25" t="s">
        <v>187</v>
      </c>
      <c r="O54" s="32">
        <f>M54*AA54</f>
        <v>0</v>
      </c>
      <c r="P54" s="1">
        <v>3</v>
      </c>
      <c r="AA54" s="1">
        <f>IF(P54=1,$O$3,IF(P54=2,$O$4,$O$5))</f>
        <v>0</v>
      </c>
    </row>
    <row r="55">
      <c r="A55" s="1" t="s">
        <v>165</v>
      </c>
      <c r="E55" s="27" t="s">
        <v>188</v>
      </c>
    </row>
    <row r="56">
      <c r="A56" s="1" t="s">
        <v>167</v>
      </c>
      <c r="E56" s="33" t="s">
        <v>363</v>
      </c>
    </row>
    <row r="57">
      <c r="A57" s="1" t="s">
        <v>168</v>
      </c>
      <c r="E57" s="27" t="s">
        <v>344</v>
      </c>
    </row>
    <row r="58">
      <c r="A58" s="1" t="s">
        <v>159</v>
      </c>
      <c r="B58" s="1">
        <v>51</v>
      </c>
      <c r="C58" s="26" t="s">
        <v>997</v>
      </c>
      <c r="D58" t="s">
        <v>157</v>
      </c>
      <c r="E58" s="27" t="s">
        <v>998</v>
      </c>
      <c r="F58" s="28" t="s">
        <v>196</v>
      </c>
      <c r="G58" s="29">
        <v>2</v>
      </c>
      <c r="H58" s="28">
        <v>0</v>
      </c>
      <c r="I58" s="30">
        <f>ROUND(G58*H58,P4)</f>
        <v>0</v>
      </c>
      <c r="L58" s="31">
        <v>0</v>
      </c>
      <c r="M58" s="24">
        <f>ROUND(G58*L58,P4)</f>
        <v>0</v>
      </c>
      <c r="N58" s="25" t="s">
        <v>187</v>
      </c>
      <c r="O58" s="32">
        <f>M58*AA58</f>
        <v>0</v>
      </c>
      <c r="P58" s="1">
        <v>3</v>
      </c>
      <c r="AA58" s="1">
        <f>IF(P58=1,$O$3,IF(P58=2,$O$4,$O$5))</f>
        <v>0</v>
      </c>
    </row>
    <row r="59">
      <c r="A59" s="1" t="s">
        <v>165</v>
      </c>
      <c r="E59" s="27" t="s">
        <v>188</v>
      </c>
    </row>
    <row r="60">
      <c r="A60" s="1" t="s">
        <v>167</v>
      </c>
      <c r="E60" s="33" t="s">
        <v>548</v>
      </c>
    </row>
    <row r="61">
      <c r="A61" s="1" t="s">
        <v>168</v>
      </c>
      <c r="E61" s="27" t="s">
        <v>344</v>
      </c>
    </row>
    <row r="62">
      <c r="A62" s="1" t="s">
        <v>159</v>
      </c>
      <c r="B62" s="1">
        <v>52</v>
      </c>
      <c r="C62" s="26" t="s">
        <v>999</v>
      </c>
      <c r="D62" t="s">
        <v>157</v>
      </c>
      <c r="E62" s="27" t="s">
        <v>1000</v>
      </c>
      <c r="F62" s="28" t="s">
        <v>196</v>
      </c>
      <c r="G62" s="29">
        <v>4</v>
      </c>
      <c r="H62" s="28">
        <v>0</v>
      </c>
      <c r="I62" s="30">
        <f>ROUND(G62*H62,P4)</f>
        <v>0</v>
      </c>
      <c r="L62" s="31">
        <v>0</v>
      </c>
      <c r="M62" s="24">
        <f>ROUND(G62*L62,P4)</f>
        <v>0</v>
      </c>
      <c r="N62" s="25" t="s">
        <v>187</v>
      </c>
      <c r="O62" s="32">
        <f>M62*AA62</f>
        <v>0</v>
      </c>
      <c r="P62" s="1">
        <v>3</v>
      </c>
      <c r="AA62" s="1">
        <f>IF(P62=1,$O$3,IF(P62=2,$O$4,$O$5))</f>
        <v>0</v>
      </c>
    </row>
    <row r="63">
      <c r="A63" s="1" t="s">
        <v>165</v>
      </c>
      <c r="E63" s="27" t="s">
        <v>188</v>
      </c>
    </row>
    <row r="64">
      <c r="A64" s="1" t="s">
        <v>167</v>
      </c>
      <c r="E64" s="33" t="s">
        <v>367</v>
      </c>
    </row>
    <row r="65">
      <c r="A65" s="1" t="s">
        <v>168</v>
      </c>
      <c r="E65" s="27" t="s">
        <v>344</v>
      </c>
    </row>
    <row r="66">
      <c r="A66" s="1" t="s">
        <v>159</v>
      </c>
      <c r="B66" s="1">
        <v>53</v>
      </c>
      <c r="C66" s="26" t="s">
        <v>1001</v>
      </c>
      <c r="D66" t="s">
        <v>157</v>
      </c>
      <c r="E66" s="27" t="s">
        <v>1002</v>
      </c>
      <c r="F66" s="28" t="s">
        <v>196</v>
      </c>
      <c r="G66" s="29">
        <v>2</v>
      </c>
      <c r="H66" s="28">
        <v>0</v>
      </c>
      <c r="I66" s="30">
        <f>ROUND(G66*H66,P4)</f>
        <v>0</v>
      </c>
      <c r="L66" s="31">
        <v>0</v>
      </c>
      <c r="M66" s="24">
        <f>ROUND(G66*L66,P4)</f>
        <v>0</v>
      </c>
      <c r="N66" s="25" t="s">
        <v>187</v>
      </c>
      <c r="O66" s="32">
        <f>M66*AA66</f>
        <v>0</v>
      </c>
      <c r="P66" s="1">
        <v>3</v>
      </c>
      <c r="AA66" s="1">
        <f>IF(P66=1,$O$3,IF(P66=2,$O$4,$O$5))</f>
        <v>0</v>
      </c>
    </row>
    <row r="67">
      <c r="A67" s="1" t="s">
        <v>165</v>
      </c>
      <c r="E67" s="27" t="s">
        <v>188</v>
      </c>
    </row>
    <row r="68">
      <c r="A68" s="1" t="s">
        <v>167</v>
      </c>
      <c r="E68" s="33" t="s">
        <v>548</v>
      </c>
    </row>
    <row r="69">
      <c r="A69" s="1" t="s">
        <v>168</v>
      </c>
      <c r="E69" s="27" t="s">
        <v>344</v>
      </c>
    </row>
    <row r="70">
      <c r="A70" s="1" t="s">
        <v>159</v>
      </c>
      <c r="B70" s="1">
        <v>48</v>
      </c>
      <c r="C70" s="26" t="s">
        <v>808</v>
      </c>
      <c r="D70" t="s">
        <v>157</v>
      </c>
      <c r="E70" s="27" t="s">
        <v>809</v>
      </c>
      <c r="F70" s="28" t="s">
        <v>196</v>
      </c>
      <c r="G70" s="29">
        <v>12</v>
      </c>
      <c r="H70" s="28">
        <v>0</v>
      </c>
      <c r="I70" s="30">
        <f>ROUND(G70*H70,P4)</f>
        <v>0</v>
      </c>
      <c r="L70" s="31">
        <v>0</v>
      </c>
      <c r="M70" s="24">
        <f>ROUND(G70*L70,P4)</f>
        <v>0</v>
      </c>
      <c r="N70" s="25" t="s">
        <v>187</v>
      </c>
      <c r="O70" s="32">
        <f>M70*AA70</f>
        <v>0</v>
      </c>
      <c r="P70" s="1">
        <v>3</v>
      </c>
      <c r="AA70" s="1">
        <f>IF(P70=1,$O$3,IF(P70=2,$O$4,$O$5))</f>
        <v>0</v>
      </c>
    </row>
    <row r="71">
      <c r="A71" s="1" t="s">
        <v>165</v>
      </c>
      <c r="E71" s="27" t="s">
        <v>188</v>
      </c>
    </row>
    <row r="72">
      <c r="A72" s="1" t="s">
        <v>167</v>
      </c>
      <c r="E72" s="33" t="s">
        <v>585</v>
      </c>
    </row>
    <row r="73">
      <c r="A73" s="1" t="s">
        <v>168</v>
      </c>
      <c r="E73" s="27" t="s">
        <v>344</v>
      </c>
    </row>
    <row r="74">
      <c r="A74" s="1" t="s">
        <v>159</v>
      </c>
      <c r="B74" s="1">
        <v>46</v>
      </c>
      <c r="C74" s="26" t="s">
        <v>1003</v>
      </c>
      <c r="D74" t="s">
        <v>157</v>
      </c>
      <c r="E74" s="27" t="s">
        <v>1004</v>
      </c>
      <c r="F74" s="28" t="s">
        <v>196</v>
      </c>
      <c r="G74" s="29">
        <v>1</v>
      </c>
      <c r="H74" s="28">
        <v>0</v>
      </c>
      <c r="I74" s="30">
        <f>ROUND(G74*H74,P4)</f>
        <v>0</v>
      </c>
      <c r="L74" s="31">
        <v>0</v>
      </c>
      <c r="M74" s="24">
        <f>ROUND(G74*L74,P4)</f>
        <v>0</v>
      </c>
      <c r="N74" s="25" t="s">
        <v>187</v>
      </c>
      <c r="O74" s="32">
        <f>M74*AA74</f>
        <v>0</v>
      </c>
      <c r="P74" s="1">
        <v>3</v>
      </c>
      <c r="AA74" s="1">
        <f>IF(P74=1,$O$3,IF(P74=2,$O$4,$O$5))</f>
        <v>0</v>
      </c>
    </row>
    <row r="75">
      <c r="A75" s="1" t="s">
        <v>165</v>
      </c>
      <c r="E75" s="27" t="s">
        <v>188</v>
      </c>
    </row>
    <row r="76">
      <c r="A76" s="1" t="s">
        <v>167</v>
      </c>
      <c r="E76" s="33" t="s">
        <v>537</v>
      </c>
    </row>
    <row r="77">
      <c r="A77" s="1" t="s">
        <v>168</v>
      </c>
      <c r="E77" s="27" t="s">
        <v>344</v>
      </c>
    </row>
    <row r="78">
      <c r="A78" s="1" t="s">
        <v>159</v>
      </c>
      <c r="B78" s="1">
        <v>1</v>
      </c>
      <c r="C78" s="26" t="s">
        <v>1005</v>
      </c>
      <c r="D78" t="s">
        <v>157</v>
      </c>
      <c r="E78" s="27" t="s">
        <v>1006</v>
      </c>
      <c r="F78" s="28" t="s">
        <v>196</v>
      </c>
      <c r="G78" s="29">
        <v>1</v>
      </c>
      <c r="H78" s="28">
        <v>0</v>
      </c>
      <c r="I78" s="30">
        <f>ROUND(G78*H78,P4)</f>
        <v>0</v>
      </c>
      <c r="L78" s="31">
        <v>0</v>
      </c>
      <c r="M78" s="24">
        <f>ROUND(G78*L78,P4)</f>
        <v>0</v>
      </c>
      <c r="N78" s="25" t="s">
        <v>187</v>
      </c>
      <c r="O78" s="32">
        <f>M78*AA78</f>
        <v>0</v>
      </c>
      <c r="P78" s="1">
        <v>3</v>
      </c>
      <c r="AA78" s="1">
        <f>IF(P78=1,$O$3,IF(P78=2,$O$4,$O$5))</f>
        <v>0</v>
      </c>
    </row>
    <row r="79">
      <c r="A79" s="1" t="s">
        <v>165</v>
      </c>
      <c r="E79" s="27" t="s">
        <v>188</v>
      </c>
    </row>
    <row r="80">
      <c r="A80" s="1" t="s">
        <v>167</v>
      </c>
      <c r="E80" s="33" t="s">
        <v>537</v>
      </c>
    </row>
    <row r="81">
      <c r="A81" s="1" t="s">
        <v>168</v>
      </c>
      <c r="E81" s="27" t="s">
        <v>344</v>
      </c>
    </row>
    <row r="82">
      <c r="A82" s="1" t="s">
        <v>159</v>
      </c>
      <c r="B82" s="1">
        <v>2</v>
      </c>
      <c r="C82" s="26" t="s">
        <v>1007</v>
      </c>
      <c r="D82" t="s">
        <v>157</v>
      </c>
      <c r="E82" s="27" t="s">
        <v>1008</v>
      </c>
      <c r="F82" s="28" t="s">
        <v>196</v>
      </c>
      <c r="G82" s="29">
        <v>1</v>
      </c>
      <c r="H82" s="28">
        <v>0</v>
      </c>
      <c r="I82" s="30">
        <f>ROUND(G82*H82,P4)</f>
        <v>0</v>
      </c>
      <c r="L82" s="31">
        <v>0</v>
      </c>
      <c r="M82" s="24">
        <f>ROUND(G82*L82,P4)</f>
        <v>0</v>
      </c>
      <c r="N82" s="25" t="s">
        <v>187</v>
      </c>
      <c r="O82" s="32">
        <f>M82*AA82</f>
        <v>0</v>
      </c>
      <c r="P82" s="1">
        <v>3</v>
      </c>
      <c r="AA82" s="1">
        <f>IF(P82=1,$O$3,IF(P82=2,$O$4,$O$5))</f>
        <v>0</v>
      </c>
    </row>
    <row r="83">
      <c r="A83" s="1" t="s">
        <v>165</v>
      </c>
      <c r="E83" s="27" t="s">
        <v>188</v>
      </c>
    </row>
    <row r="84">
      <c r="A84" s="1" t="s">
        <v>167</v>
      </c>
      <c r="E84" s="33" t="s">
        <v>537</v>
      </c>
    </row>
    <row r="85">
      <c r="A85" s="1" t="s">
        <v>168</v>
      </c>
      <c r="E85" s="27" t="s">
        <v>344</v>
      </c>
    </row>
    <row r="86" ht="38.25">
      <c r="A86" s="1" t="s">
        <v>159</v>
      </c>
      <c r="B86" s="1">
        <v>3</v>
      </c>
      <c r="C86" s="26" t="s">
        <v>1009</v>
      </c>
      <c r="D86" t="s">
        <v>157</v>
      </c>
      <c r="E86" s="27" t="s">
        <v>1010</v>
      </c>
      <c r="F86" s="28" t="s">
        <v>196</v>
      </c>
      <c r="G86" s="29">
        <v>4</v>
      </c>
      <c r="H86" s="28">
        <v>0</v>
      </c>
      <c r="I86" s="30">
        <f>ROUND(G86*H86,P4)</f>
        <v>0</v>
      </c>
      <c r="L86" s="31">
        <v>0</v>
      </c>
      <c r="M86" s="24">
        <f>ROUND(G86*L86,P4)</f>
        <v>0</v>
      </c>
      <c r="N86" s="25" t="s">
        <v>187</v>
      </c>
      <c r="O86" s="32">
        <f>M86*AA86</f>
        <v>0</v>
      </c>
      <c r="P86" s="1">
        <v>3</v>
      </c>
      <c r="AA86" s="1">
        <f>IF(P86=1,$O$3,IF(P86=2,$O$4,$O$5))</f>
        <v>0</v>
      </c>
    </row>
    <row r="87">
      <c r="A87" s="1" t="s">
        <v>165</v>
      </c>
      <c r="E87" s="27" t="s">
        <v>188</v>
      </c>
    </row>
    <row r="88">
      <c r="A88" s="1" t="s">
        <v>167</v>
      </c>
      <c r="E88" s="33" t="s">
        <v>367</v>
      </c>
    </row>
    <row r="89">
      <c r="A89" s="1" t="s">
        <v>168</v>
      </c>
      <c r="E89" s="27" t="s">
        <v>344</v>
      </c>
    </row>
    <row r="90">
      <c r="A90" s="1" t="s">
        <v>159</v>
      </c>
      <c r="B90" s="1">
        <v>4</v>
      </c>
      <c r="C90" s="26" t="s">
        <v>1011</v>
      </c>
      <c r="D90" t="s">
        <v>157</v>
      </c>
      <c r="E90" s="27" t="s">
        <v>1012</v>
      </c>
      <c r="F90" s="28" t="s">
        <v>196</v>
      </c>
      <c r="G90" s="29">
        <v>2</v>
      </c>
      <c r="H90" s="28">
        <v>0</v>
      </c>
      <c r="I90" s="30">
        <f>ROUND(G90*H90,P4)</f>
        <v>0</v>
      </c>
      <c r="L90" s="31">
        <v>0</v>
      </c>
      <c r="M90" s="24">
        <f>ROUND(G90*L90,P4)</f>
        <v>0</v>
      </c>
      <c r="N90" s="25" t="s">
        <v>187</v>
      </c>
      <c r="O90" s="32">
        <f>M90*AA90</f>
        <v>0</v>
      </c>
      <c r="P90" s="1">
        <v>3</v>
      </c>
      <c r="AA90" s="1">
        <f>IF(P90=1,$O$3,IF(P90=2,$O$4,$O$5))</f>
        <v>0</v>
      </c>
    </row>
    <row r="91">
      <c r="A91" s="1" t="s">
        <v>165</v>
      </c>
      <c r="E91" s="27" t="s">
        <v>188</v>
      </c>
    </row>
    <row r="92">
      <c r="A92" s="1" t="s">
        <v>167</v>
      </c>
      <c r="E92" s="33" t="s">
        <v>548</v>
      </c>
    </row>
    <row r="93">
      <c r="A93" s="1" t="s">
        <v>168</v>
      </c>
      <c r="E93" s="27" t="s">
        <v>344</v>
      </c>
    </row>
    <row r="94" ht="25.5">
      <c r="A94" s="1" t="s">
        <v>159</v>
      </c>
      <c r="B94" s="1">
        <v>5</v>
      </c>
      <c r="C94" s="26" t="s">
        <v>1013</v>
      </c>
      <c r="D94" t="s">
        <v>157</v>
      </c>
      <c r="E94" s="27" t="s">
        <v>1014</v>
      </c>
      <c r="F94" s="28" t="s">
        <v>196</v>
      </c>
      <c r="G94" s="29">
        <v>4</v>
      </c>
      <c r="H94" s="28">
        <v>0</v>
      </c>
      <c r="I94" s="30">
        <f>ROUND(G94*H94,P4)</f>
        <v>0</v>
      </c>
      <c r="L94" s="31">
        <v>0</v>
      </c>
      <c r="M94" s="24">
        <f>ROUND(G94*L94,P4)</f>
        <v>0</v>
      </c>
      <c r="N94" s="25" t="s">
        <v>187</v>
      </c>
      <c r="O94" s="32">
        <f>M94*AA94</f>
        <v>0</v>
      </c>
      <c r="P94" s="1">
        <v>3</v>
      </c>
      <c r="AA94" s="1">
        <f>IF(P94=1,$O$3,IF(P94=2,$O$4,$O$5))</f>
        <v>0</v>
      </c>
    </row>
    <row r="95">
      <c r="A95" s="1" t="s">
        <v>165</v>
      </c>
      <c r="E95" s="27" t="s">
        <v>188</v>
      </c>
    </row>
    <row r="96">
      <c r="A96" s="1" t="s">
        <v>167</v>
      </c>
      <c r="E96" s="33" t="s">
        <v>367</v>
      </c>
    </row>
    <row r="97">
      <c r="A97" s="1" t="s">
        <v>168</v>
      </c>
      <c r="E97" s="27" t="s">
        <v>344</v>
      </c>
    </row>
    <row r="98">
      <c r="A98" s="1" t="s">
        <v>159</v>
      </c>
      <c r="B98" s="1">
        <v>6</v>
      </c>
      <c r="C98" s="26" t="s">
        <v>1015</v>
      </c>
      <c r="D98" t="s">
        <v>157</v>
      </c>
      <c r="E98" s="27" t="s">
        <v>1016</v>
      </c>
      <c r="F98" s="28" t="s">
        <v>196</v>
      </c>
      <c r="G98" s="29">
        <v>1</v>
      </c>
      <c r="H98" s="28">
        <v>0</v>
      </c>
      <c r="I98" s="30">
        <f>ROUND(G98*H98,P4)</f>
        <v>0</v>
      </c>
      <c r="L98" s="31">
        <v>0</v>
      </c>
      <c r="M98" s="24">
        <f>ROUND(G98*L98,P4)</f>
        <v>0</v>
      </c>
      <c r="N98" s="25" t="s">
        <v>187</v>
      </c>
      <c r="O98" s="32">
        <f>M98*AA98</f>
        <v>0</v>
      </c>
      <c r="P98" s="1">
        <v>3</v>
      </c>
      <c r="AA98" s="1">
        <f>IF(P98=1,$O$3,IF(P98=2,$O$4,$O$5))</f>
        <v>0</v>
      </c>
    </row>
    <row r="99">
      <c r="A99" s="1" t="s">
        <v>165</v>
      </c>
      <c r="E99" s="27" t="s">
        <v>188</v>
      </c>
    </row>
    <row r="100">
      <c r="A100" s="1" t="s">
        <v>167</v>
      </c>
      <c r="E100" s="33" t="s">
        <v>537</v>
      </c>
    </row>
    <row r="101">
      <c r="A101" s="1" t="s">
        <v>168</v>
      </c>
      <c r="E101" s="27" t="s">
        <v>344</v>
      </c>
    </row>
    <row r="102">
      <c r="A102" s="1" t="s">
        <v>159</v>
      </c>
      <c r="B102" s="1">
        <v>7</v>
      </c>
      <c r="C102" s="26" t="s">
        <v>1017</v>
      </c>
      <c r="D102" t="s">
        <v>157</v>
      </c>
      <c r="E102" s="27" t="s">
        <v>1018</v>
      </c>
      <c r="F102" s="28" t="s">
        <v>196</v>
      </c>
      <c r="G102" s="29">
        <v>1</v>
      </c>
      <c r="H102" s="28">
        <v>0</v>
      </c>
      <c r="I102" s="30">
        <f>ROUND(G102*H102,P4)</f>
        <v>0</v>
      </c>
      <c r="L102" s="31">
        <v>0</v>
      </c>
      <c r="M102" s="24">
        <f>ROUND(G102*L102,P4)</f>
        <v>0</v>
      </c>
      <c r="N102" s="25" t="s">
        <v>187</v>
      </c>
      <c r="O102" s="32">
        <f>M102*AA102</f>
        <v>0</v>
      </c>
      <c r="P102" s="1">
        <v>3</v>
      </c>
      <c r="AA102" s="1">
        <f>IF(P102=1,$O$3,IF(P102=2,$O$4,$O$5))</f>
        <v>0</v>
      </c>
    </row>
    <row r="103">
      <c r="A103" s="1" t="s">
        <v>165</v>
      </c>
      <c r="E103" s="27" t="s">
        <v>188</v>
      </c>
    </row>
    <row r="104">
      <c r="A104" s="1" t="s">
        <v>167</v>
      </c>
      <c r="E104" s="33" t="s">
        <v>537</v>
      </c>
    </row>
    <row r="105">
      <c r="A105" s="1" t="s">
        <v>168</v>
      </c>
      <c r="E105" s="27" t="s">
        <v>344</v>
      </c>
    </row>
    <row r="106" ht="25.5">
      <c r="A106" s="1" t="s">
        <v>159</v>
      </c>
      <c r="B106" s="1">
        <v>8</v>
      </c>
      <c r="C106" s="26" t="s">
        <v>1019</v>
      </c>
      <c r="D106" t="s">
        <v>157</v>
      </c>
      <c r="E106" s="27" t="s">
        <v>1020</v>
      </c>
      <c r="F106" s="28" t="s">
        <v>196</v>
      </c>
      <c r="G106" s="29">
        <v>1</v>
      </c>
      <c r="H106" s="28">
        <v>0</v>
      </c>
      <c r="I106" s="30">
        <f>ROUND(G106*H106,P4)</f>
        <v>0</v>
      </c>
      <c r="L106" s="31">
        <v>0</v>
      </c>
      <c r="M106" s="24">
        <f>ROUND(G106*L106,P4)</f>
        <v>0</v>
      </c>
      <c r="N106" s="25" t="s">
        <v>187</v>
      </c>
      <c r="O106" s="32">
        <f>M106*AA106</f>
        <v>0</v>
      </c>
      <c r="P106" s="1">
        <v>3</v>
      </c>
      <c r="AA106" s="1">
        <f>IF(P106=1,$O$3,IF(P106=2,$O$4,$O$5))</f>
        <v>0</v>
      </c>
    </row>
    <row r="107">
      <c r="A107" s="1" t="s">
        <v>165</v>
      </c>
      <c r="E107" s="27" t="s">
        <v>188</v>
      </c>
    </row>
    <row r="108">
      <c r="A108" s="1" t="s">
        <v>167</v>
      </c>
      <c r="E108" s="33" t="s">
        <v>537</v>
      </c>
    </row>
    <row r="109">
      <c r="A109" s="1" t="s">
        <v>168</v>
      </c>
      <c r="E109" s="27" t="s">
        <v>344</v>
      </c>
    </row>
    <row r="110">
      <c r="A110" s="1" t="s">
        <v>159</v>
      </c>
      <c r="B110" s="1">
        <v>9</v>
      </c>
      <c r="C110" s="26" t="s">
        <v>1021</v>
      </c>
      <c r="D110" t="s">
        <v>157</v>
      </c>
      <c r="E110" s="27" t="s">
        <v>1022</v>
      </c>
      <c r="F110" s="28" t="s">
        <v>196</v>
      </c>
      <c r="G110" s="29">
        <v>1</v>
      </c>
      <c r="H110" s="28">
        <v>0</v>
      </c>
      <c r="I110" s="30">
        <f>ROUND(G110*H110,P4)</f>
        <v>0</v>
      </c>
      <c r="L110" s="31">
        <v>0</v>
      </c>
      <c r="M110" s="24">
        <f>ROUND(G110*L110,P4)</f>
        <v>0</v>
      </c>
      <c r="N110" s="25" t="s">
        <v>187</v>
      </c>
      <c r="O110" s="32">
        <f>M110*AA110</f>
        <v>0</v>
      </c>
      <c r="P110" s="1">
        <v>3</v>
      </c>
      <c r="AA110" s="1">
        <f>IF(P110=1,$O$3,IF(P110=2,$O$4,$O$5))</f>
        <v>0</v>
      </c>
    </row>
    <row r="111">
      <c r="A111" s="1" t="s">
        <v>165</v>
      </c>
      <c r="E111" s="27" t="s">
        <v>188</v>
      </c>
    </row>
    <row r="112">
      <c r="A112" s="1" t="s">
        <v>167</v>
      </c>
      <c r="E112" s="33" t="s">
        <v>537</v>
      </c>
    </row>
    <row r="113">
      <c r="A113" s="1" t="s">
        <v>168</v>
      </c>
      <c r="E113" s="27" t="s">
        <v>344</v>
      </c>
    </row>
    <row r="114">
      <c r="A114" s="1" t="s">
        <v>159</v>
      </c>
      <c r="B114" s="1">
        <v>10</v>
      </c>
      <c r="C114" s="26" t="s">
        <v>1023</v>
      </c>
      <c r="D114" t="s">
        <v>157</v>
      </c>
      <c r="E114" s="27" t="s">
        <v>1024</v>
      </c>
      <c r="F114" s="28" t="s">
        <v>196</v>
      </c>
      <c r="G114" s="29">
        <v>1</v>
      </c>
      <c r="H114" s="28">
        <v>0</v>
      </c>
      <c r="I114" s="30">
        <f>ROUND(G114*H114,P4)</f>
        <v>0</v>
      </c>
      <c r="L114" s="31">
        <v>0</v>
      </c>
      <c r="M114" s="24">
        <f>ROUND(G114*L114,P4)</f>
        <v>0</v>
      </c>
      <c r="N114" s="25" t="s">
        <v>187</v>
      </c>
      <c r="O114" s="32">
        <f>M114*AA114</f>
        <v>0</v>
      </c>
      <c r="P114" s="1">
        <v>3</v>
      </c>
      <c r="AA114" s="1">
        <f>IF(P114=1,$O$3,IF(P114=2,$O$4,$O$5))</f>
        <v>0</v>
      </c>
    </row>
    <row r="115">
      <c r="A115" s="1" t="s">
        <v>165</v>
      </c>
      <c r="E115" s="27" t="s">
        <v>188</v>
      </c>
    </row>
    <row r="116">
      <c r="A116" s="1" t="s">
        <v>167</v>
      </c>
      <c r="E116" s="33" t="s">
        <v>537</v>
      </c>
    </row>
    <row r="117">
      <c r="A117" s="1" t="s">
        <v>168</v>
      </c>
      <c r="E117" s="27" t="s">
        <v>344</v>
      </c>
    </row>
    <row r="118">
      <c r="A118" s="1" t="s">
        <v>159</v>
      </c>
      <c r="B118" s="1">
        <v>11</v>
      </c>
      <c r="C118" s="26" t="s">
        <v>1025</v>
      </c>
      <c r="D118" t="s">
        <v>157</v>
      </c>
      <c r="E118" s="27" t="s">
        <v>1026</v>
      </c>
      <c r="F118" s="28" t="s">
        <v>196</v>
      </c>
      <c r="G118" s="29">
        <v>1</v>
      </c>
      <c r="H118" s="28">
        <v>0</v>
      </c>
      <c r="I118" s="30">
        <f>ROUND(G118*H118,P4)</f>
        <v>0</v>
      </c>
      <c r="L118" s="31">
        <v>0</v>
      </c>
      <c r="M118" s="24">
        <f>ROUND(G118*L118,P4)</f>
        <v>0</v>
      </c>
      <c r="N118" s="25" t="s">
        <v>187</v>
      </c>
      <c r="O118" s="32">
        <f>M118*AA118</f>
        <v>0</v>
      </c>
      <c r="P118" s="1">
        <v>3</v>
      </c>
      <c r="AA118" s="1">
        <f>IF(P118=1,$O$3,IF(P118=2,$O$4,$O$5))</f>
        <v>0</v>
      </c>
    </row>
    <row r="119">
      <c r="A119" s="1" t="s">
        <v>165</v>
      </c>
      <c r="E119" s="27" t="s">
        <v>188</v>
      </c>
    </row>
    <row r="120">
      <c r="A120" s="1" t="s">
        <v>167</v>
      </c>
      <c r="E120" s="33" t="s">
        <v>537</v>
      </c>
    </row>
    <row r="121">
      <c r="A121" s="1" t="s">
        <v>168</v>
      </c>
      <c r="E121" s="27" t="s">
        <v>344</v>
      </c>
    </row>
    <row r="122">
      <c r="A122" s="1" t="s">
        <v>159</v>
      </c>
      <c r="B122" s="1">
        <v>12</v>
      </c>
      <c r="C122" s="26" t="s">
        <v>1027</v>
      </c>
      <c r="D122" t="s">
        <v>157</v>
      </c>
      <c r="E122" s="27" t="s">
        <v>1028</v>
      </c>
      <c r="F122" s="28" t="s">
        <v>196</v>
      </c>
      <c r="G122" s="29">
        <v>1</v>
      </c>
      <c r="H122" s="28">
        <v>0</v>
      </c>
      <c r="I122" s="30">
        <f>ROUND(G122*H122,P4)</f>
        <v>0</v>
      </c>
      <c r="L122" s="31">
        <v>0</v>
      </c>
      <c r="M122" s="24">
        <f>ROUND(G122*L122,P4)</f>
        <v>0</v>
      </c>
      <c r="N122" s="25" t="s">
        <v>187</v>
      </c>
      <c r="O122" s="32">
        <f>M122*AA122</f>
        <v>0</v>
      </c>
      <c r="P122" s="1">
        <v>3</v>
      </c>
      <c r="AA122" s="1">
        <f>IF(P122=1,$O$3,IF(P122=2,$O$4,$O$5))</f>
        <v>0</v>
      </c>
    </row>
    <row r="123">
      <c r="A123" s="1" t="s">
        <v>165</v>
      </c>
      <c r="E123" s="27" t="s">
        <v>188</v>
      </c>
    </row>
    <row r="124">
      <c r="A124" s="1" t="s">
        <v>167</v>
      </c>
      <c r="E124" s="33" t="s">
        <v>537</v>
      </c>
    </row>
    <row r="125">
      <c r="A125" s="1" t="s">
        <v>168</v>
      </c>
      <c r="E125" s="27" t="s">
        <v>344</v>
      </c>
    </row>
    <row r="126" ht="25.5">
      <c r="A126" s="1" t="s">
        <v>159</v>
      </c>
      <c r="B126" s="1">
        <v>13</v>
      </c>
      <c r="C126" s="26" t="s">
        <v>1029</v>
      </c>
      <c r="D126" t="s">
        <v>157</v>
      </c>
      <c r="E126" s="27" t="s">
        <v>1030</v>
      </c>
      <c r="F126" s="28" t="s">
        <v>196</v>
      </c>
      <c r="G126" s="29">
        <v>1</v>
      </c>
      <c r="H126" s="28">
        <v>0</v>
      </c>
      <c r="I126" s="30">
        <f>ROUND(G126*H126,P4)</f>
        <v>0</v>
      </c>
      <c r="L126" s="31">
        <v>0</v>
      </c>
      <c r="M126" s="24">
        <f>ROUND(G126*L126,P4)</f>
        <v>0</v>
      </c>
      <c r="N126" s="25" t="s">
        <v>187</v>
      </c>
      <c r="O126" s="32">
        <f>M126*AA126</f>
        <v>0</v>
      </c>
      <c r="P126" s="1">
        <v>3</v>
      </c>
      <c r="AA126" s="1">
        <f>IF(P126=1,$O$3,IF(P126=2,$O$4,$O$5))</f>
        <v>0</v>
      </c>
    </row>
    <row r="127">
      <c r="A127" s="1" t="s">
        <v>165</v>
      </c>
      <c r="E127" s="27" t="s">
        <v>188</v>
      </c>
    </row>
    <row r="128">
      <c r="A128" s="1" t="s">
        <v>167</v>
      </c>
      <c r="E128" s="33" t="s">
        <v>537</v>
      </c>
    </row>
    <row r="129">
      <c r="A129" s="1" t="s">
        <v>168</v>
      </c>
      <c r="E129" s="27" t="s">
        <v>344</v>
      </c>
    </row>
    <row r="130" ht="25.5">
      <c r="A130" s="1" t="s">
        <v>159</v>
      </c>
      <c r="B130" s="1">
        <v>14</v>
      </c>
      <c r="C130" s="26" t="s">
        <v>1031</v>
      </c>
      <c r="D130" t="s">
        <v>157</v>
      </c>
      <c r="E130" s="27" t="s">
        <v>1032</v>
      </c>
      <c r="F130" s="28" t="s">
        <v>196</v>
      </c>
      <c r="G130" s="29">
        <v>1</v>
      </c>
      <c r="H130" s="28">
        <v>0</v>
      </c>
      <c r="I130" s="30">
        <f>ROUND(G130*H130,P4)</f>
        <v>0</v>
      </c>
      <c r="L130" s="31">
        <v>0</v>
      </c>
      <c r="M130" s="24">
        <f>ROUND(G130*L130,P4)</f>
        <v>0</v>
      </c>
      <c r="N130" s="25" t="s">
        <v>187</v>
      </c>
      <c r="O130" s="32">
        <f>M130*AA130</f>
        <v>0</v>
      </c>
      <c r="P130" s="1">
        <v>3</v>
      </c>
      <c r="AA130" s="1">
        <f>IF(P130=1,$O$3,IF(P130=2,$O$4,$O$5))</f>
        <v>0</v>
      </c>
    </row>
    <row r="131">
      <c r="A131" s="1" t="s">
        <v>165</v>
      </c>
      <c r="E131" s="27" t="s">
        <v>188</v>
      </c>
    </row>
    <row r="132">
      <c r="A132" s="1" t="s">
        <v>167</v>
      </c>
      <c r="E132" s="33" t="s">
        <v>537</v>
      </c>
    </row>
    <row r="133">
      <c r="A133" s="1" t="s">
        <v>168</v>
      </c>
      <c r="E133" s="27" t="s">
        <v>344</v>
      </c>
    </row>
    <row r="134">
      <c r="A134" s="1" t="s">
        <v>159</v>
      </c>
      <c r="B134" s="1">
        <v>15</v>
      </c>
      <c r="C134" s="26" t="s">
        <v>964</v>
      </c>
      <c r="D134" t="s">
        <v>157</v>
      </c>
      <c r="E134" s="27" t="s">
        <v>965</v>
      </c>
      <c r="F134" s="28" t="s">
        <v>196</v>
      </c>
      <c r="G134" s="29">
        <v>1</v>
      </c>
      <c r="H134" s="28">
        <v>0</v>
      </c>
      <c r="I134" s="30">
        <f>ROUND(G134*H134,P4)</f>
        <v>0</v>
      </c>
      <c r="L134" s="31">
        <v>0</v>
      </c>
      <c r="M134" s="24">
        <f>ROUND(G134*L134,P4)</f>
        <v>0</v>
      </c>
      <c r="N134" s="25" t="s">
        <v>187</v>
      </c>
      <c r="O134" s="32">
        <f>M134*AA134</f>
        <v>0</v>
      </c>
      <c r="P134" s="1">
        <v>3</v>
      </c>
      <c r="AA134" s="1">
        <f>IF(P134=1,$O$3,IF(P134=2,$O$4,$O$5))</f>
        <v>0</v>
      </c>
    </row>
    <row r="135">
      <c r="A135" s="1" t="s">
        <v>165</v>
      </c>
      <c r="E135" s="27" t="s">
        <v>188</v>
      </c>
    </row>
    <row r="136">
      <c r="A136" s="1" t="s">
        <v>167</v>
      </c>
      <c r="E136" s="33" t="s">
        <v>537</v>
      </c>
    </row>
    <row r="137">
      <c r="A137" s="1" t="s">
        <v>168</v>
      </c>
      <c r="E137" s="27" t="s">
        <v>344</v>
      </c>
    </row>
    <row r="138">
      <c r="A138" s="1" t="s">
        <v>159</v>
      </c>
      <c r="B138" s="1">
        <v>16</v>
      </c>
      <c r="C138" s="26" t="s">
        <v>1033</v>
      </c>
      <c r="D138" t="s">
        <v>157</v>
      </c>
      <c r="E138" s="27" t="s">
        <v>1034</v>
      </c>
      <c r="F138" s="28" t="s">
        <v>196</v>
      </c>
      <c r="G138" s="29">
        <v>1</v>
      </c>
      <c r="H138" s="28">
        <v>0</v>
      </c>
      <c r="I138" s="30">
        <f>ROUND(G138*H138,P4)</f>
        <v>0</v>
      </c>
      <c r="L138" s="31">
        <v>0</v>
      </c>
      <c r="M138" s="24">
        <f>ROUND(G138*L138,P4)</f>
        <v>0</v>
      </c>
      <c r="N138" s="25" t="s">
        <v>187</v>
      </c>
      <c r="O138" s="32">
        <f>M138*AA138</f>
        <v>0</v>
      </c>
      <c r="P138" s="1">
        <v>3</v>
      </c>
      <c r="AA138" s="1">
        <f>IF(P138=1,$O$3,IF(P138=2,$O$4,$O$5))</f>
        <v>0</v>
      </c>
    </row>
    <row r="139">
      <c r="A139" s="1" t="s">
        <v>165</v>
      </c>
      <c r="E139" s="27" t="s">
        <v>188</v>
      </c>
    </row>
    <row r="140">
      <c r="A140" s="1" t="s">
        <v>167</v>
      </c>
      <c r="E140" s="33" t="s">
        <v>537</v>
      </c>
    </row>
    <row r="141">
      <c r="A141" s="1" t="s">
        <v>168</v>
      </c>
      <c r="E141" s="27" t="s">
        <v>344</v>
      </c>
    </row>
    <row r="142">
      <c r="A142" s="1" t="s">
        <v>159</v>
      </c>
      <c r="B142" s="1">
        <v>17</v>
      </c>
      <c r="C142" s="26" t="s">
        <v>1035</v>
      </c>
      <c r="D142" t="s">
        <v>157</v>
      </c>
      <c r="E142" s="27" t="s">
        <v>1036</v>
      </c>
      <c r="F142" s="28" t="s">
        <v>196</v>
      </c>
      <c r="G142" s="29">
        <v>1</v>
      </c>
      <c r="H142" s="28">
        <v>0</v>
      </c>
      <c r="I142" s="30">
        <f>ROUND(G142*H142,P4)</f>
        <v>0</v>
      </c>
      <c r="L142" s="31">
        <v>0</v>
      </c>
      <c r="M142" s="24">
        <f>ROUND(G142*L142,P4)</f>
        <v>0</v>
      </c>
      <c r="N142" s="25" t="s">
        <v>187</v>
      </c>
      <c r="O142" s="32">
        <f>M142*AA142</f>
        <v>0</v>
      </c>
      <c r="P142" s="1">
        <v>3</v>
      </c>
      <c r="AA142" s="1">
        <f>IF(P142=1,$O$3,IF(P142=2,$O$4,$O$5))</f>
        <v>0</v>
      </c>
    </row>
    <row r="143">
      <c r="A143" s="1" t="s">
        <v>165</v>
      </c>
      <c r="E143" s="27" t="s">
        <v>188</v>
      </c>
    </row>
    <row r="144">
      <c r="A144" s="1" t="s">
        <v>167</v>
      </c>
      <c r="E144" s="33" t="s">
        <v>537</v>
      </c>
    </row>
    <row r="145">
      <c r="A145" s="1" t="s">
        <v>168</v>
      </c>
      <c r="E145" s="27" t="s">
        <v>344</v>
      </c>
    </row>
    <row r="146">
      <c r="A146" s="1" t="s">
        <v>159</v>
      </c>
      <c r="B146" s="1">
        <v>54</v>
      </c>
      <c r="C146" s="26" t="s">
        <v>984</v>
      </c>
      <c r="D146" t="s">
        <v>157</v>
      </c>
      <c r="E146" s="27" t="s">
        <v>985</v>
      </c>
      <c r="F146" s="28" t="s">
        <v>196</v>
      </c>
      <c r="G146" s="29">
        <v>1</v>
      </c>
      <c r="H146" s="28">
        <v>0</v>
      </c>
      <c r="I146" s="30">
        <f>ROUND(G146*H146,P4)</f>
        <v>0</v>
      </c>
      <c r="L146" s="31">
        <v>0</v>
      </c>
      <c r="M146" s="24">
        <f>ROUND(G146*L146,P4)</f>
        <v>0</v>
      </c>
      <c r="N146" s="25" t="s">
        <v>187</v>
      </c>
      <c r="O146" s="32">
        <f>M146*AA146</f>
        <v>0</v>
      </c>
      <c r="P146" s="1">
        <v>3</v>
      </c>
      <c r="AA146" s="1">
        <f>IF(P146=1,$O$3,IF(P146=2,$O$4,$O$5))</f>
        <v>0</v>
      </c>
    </row>
    <row r="147">
      <c r="A147" s="1" t="s">
        <v>165</v>
      </c>
      <c r="E147" s="27" t="s">
        <v>188</v>
      </c>
    </row>
    <row r="148">
      <c r="A148" s="1" t="s">
        <v>167</v>
      </c>
      <c r="E148" s="33" t="s">
        <v>537</v>
      </c>
    </row>
    <row r="149">
      <c r="A149" s="1" t="s">
        <v>168</v>
      </c>
      <c r="E149" s="27" t="s">
        <v>344</v>
      </c>
    </row>
    <row r="150" ht="25.5">
      <c r="A150" s="1" t="s">
        <v>159</v>
      </c>
      <c r="B150" s="1">
        <v>21</v>
      </c>
      <c r="C150" s="26" t="s">
        <v>1037</v>
      </c>
      <c r="D150" t="s">
        <v>157</v>
      </c>
      <c r="E150" s="27" t="s">
        <v>1038</v>
      </c>
      <c r="F150" s="28" t="s">
        <v>196</v>
      </c>
      <c r="G150" s="29">
        <v>1</v>
      </c>
      <c r="H150" s="28">
        <v>0</v>
      </c>
      <c r="I150" s="30">
        <f>ROUND(G150*H150,P4)</f>
        <v>0</v>
      </c>
      <c r="L150" s="31">
        <v>0</v>
      </c>
      <c r="M150" s="24">
        <f>ROUND(G150*L150,P4)</f>
        <v>0</v>
      </c>
      <c r="N150" s="25" t="s">
        <v>187</v>
      </c>
      <c r="O150" s="32">
        <f>M150*AA150</f>
        <v>0</v>
      </c>
      <c r="P150" s="1">
        <v>3</v>
      </c>
      <c r="AA150" s="1">
        <f>IF(P150=1,$O$3,IF(P150=2,$O$4,$O$5))</f>
        <v>0</v>
      </c>
    </row>
    <row r="151">
      <c r="A151" s="1" t="s">
        <v>165</v>
      </c>
      <c r="E151" s="27" t="s">
        <v>188</v>
      </c>
    </row>
    <row r="152">
      <c r="A152" s="1" t="s">
        <v>167</v>
      </c>
      <c r="E152" s="33" t="s">
        <v>537</v>
      </c>
    </row>
    <row r="153">
      <c r="A153" s="1" t="s">
        <v>168</v>
      </c>
      <c r="E153" s="27" t="s">
        <v>344</v>
      </c>
    </row>
    <row r="154" ht="25.5">
      <c r="A154" s="1" t="s">
        <v>159</v>
      </c>
      <c r="B154" s="1">
        <v>22</v>
      </c>
      <c r="C154" s="26" t="s">
        <v>1039</v>
      </c>
      <c r="D154" t="s">
        <v>157</v>
      </c>
      <c r="E154" s="27" t="s">
        <v>1040</v>
      </c>
      <c r="F154" s="28" t="s">
        <v>196</v>
      </c>
      <c r="G154" s="29">
        <v>1</v>
      </c>
      <c r="H154" s="28">
        <v>0</v>
      </c>
      <c r="I154" s="30">
        <f>ROUND(G154*H154,P4)</f>
        <v>0</v>
      </c>
      <c r="L154" s="31">
        <v>0</v>
      </c>
      <c r="M154" s="24">
        <f>ROUND(G154*L154,P4)</f>
        <v>0</v>
      </c>
      <c r="N154" s="25" t="s">
        <v>187</v>
      </c>
      <c r="O154" s="32">
        <f>M154*AA154</f>
        <v>0</v>
      </c>
      <c r="P154" s="1">
        <v>3</v>
      </c>
      <c r="AA154" s="1">
        <f>IF(P154=1,$O$3,IF(P154=2,$O$4,$O$5))</f>
        <v>0</v>
      </c>
    </row>
    <row r="155">
      <c r="A155" s="1" t="s">
        <v>165</v>
      </c>
      <c r="E155" s="27" t="s">
        <v>188</v>
      </c>
    </row>
    <row r="156">
      <c r="A156" s="1" t="s">
        <v>167</v>
      </c>
      <c r="E156" s="33" t="s">
        <v>537</v>
      </c>
    </row>
    <row r="157">
      <c r="A157" s="1" t="s">
        <v>168</v>
      </c>
      <c r="E157" s="27" t="s">
        <v>344</v>
      </c>
    </row>
    <row r="158" ht="25.5">
      <c r="A158" s="1" t="s">
        <v>159</v>
      </c>
      <c r="B158" s="1">
        <v>18</v>
      </c>
      <c r="C158" s="26" t="s">
        <v>812</v>
      </c>
      <c r="D158" t="s">
        <v>157</v>
      </c>
      <c r="E158" s="27" t="s">
        <v>813</v>
      </c>
      <c r="F158" s="28" t="s">
        <v>196</v>
      </c>
      <c r="G158" s="29">
        <v>1</v>
      </c>
      <c r="H158" s="28">
        <v>0</v>
      </c>
      <c r="I158" s="30">
        <f>ROUND(G158*H158,P4)</f>
        <v>0</v>
      </c>
      <c r="L158" s="31">
        <v>0</v>
      </c>
      <c r="M158" s="24">
        <f>ROUND(G158*L158,P4)</f>
        <v>0</v>
      </c>
      <c r="N158" s="25" t="s">
        <v>187</v>
      </c>
      <c r="O158" s="32">
        <f>M158*AA158</f>
        <v>0</v>
      </c>
      <c r="P158" s="1">
        <v>3</v>
      </c>
      <c r="AA158" s="1">
        <f>IF(P158=1,$O$3,IF(P158=2,$O$4,$O$5))</f>
        <v>0</v>
      </c>
    </row>
    <row r="159">
      <c r="A159" s="1" t="s">
        <v>165</v>
      </c>
      <c r="E159" s="27" t="s">
        <v>188</v>
      </c>
    </row>
    <row r="160">
      <c r="A160" s="1" t="s">
        <v>167</v>
      </c>
      <c r="E160" s="33" t="s">
        <v>537</v>
      </c>
    </row>
    <row r="161">
      <c r="A161" s="1" t="s">
        <v>168</v>
      </c>
      <c r="E161" s="27" t="s">
        <v>344</v>
      </c>
    </row>
    <row r="162" ht="38.25">
      <c r="A162" s="1" t="s">
        <v>159</v>
      </c>
      <c r="B162" s="1">
        <v>19</v>
      </c>
      <c r="C162" s="26" t="s">
        <v>814</v>
      </c>
      <c r="D162" t="s">
        <v>157</v>
      </c>
      <c r="E162" s="27" t="s">
        <v>815</v>
      </c>
      <c r="F162" s="28" t="s">
        <v>196</v>
      </c>
      <c r="G162" s="29">
        <v>3</v>
      </c>
      <c r="H162" s="28">
        <v>0</v>
      </c>
      <c r="I162" s="30">
        <f>ROUND(G162*H162,P4)</f>
        <v>0</v>
      </c>
      <c r="L162" s="31">
        <v>0</v>
      </c>
      <c r="M162" s="24">
        <f>ROUND(G162*L162,P4)</f>
        <v>0</v>
      </c>
      <c r="N162" s="25" t="s">
        <v>187</v>
      </c>
      <c r="O162" s="32">
        <f>M162*AA162</f>
        <v>0</v>
      </c>
      <c r="P162" s="1">
        <v>3</v>
      </c>
      <c r="AA162" s="1">
        <f>IF(P162=1,$O$3,IF(P162=2,$O$4,$O$5))</f>
        <v>0</v>
      </c>
    </row>
    <row r="163">
      <c r="A163" s="1" t="s">
        <v>165</v>
      </c>
      <c r="E163" s="27" t="s">
        <v>188</v>
      </c>
    </row>
    <row r="164">
      <c r="A164" s="1" t="s">
        <v>167</v>
      </c>
      <c r="E164" s="33" t="s">
        <v>431</v>
      </c>
    </row>
    <row r="165">
      <c r="A165" s="1" t="s">
        <v>168</v>
      </c>
      <c r="E165" s="27" t="s">
        <v>344</v>
      </c>
    </row>
    <row r="166" ht="25.5">
      <c r="A166" s="1" t="s">
        <v>159</v>
      </c>
      <c r="B166" s="1">
        <v>20</v>
      </c>
      <c r="C166" s="26" t="s">
        <v>816</v>
      </c>
      <c r="D166" t="s">
        <v>157</v>
      </c>
      <c r="E166" s="27" t="s">
        <v>817</v>
      </c>
      <c r="F166" s="28" t="s">
        <v>196</v>
      </c>
      <c r="G166" s="29">
        <v>1</v>
      </c>
      <c r="H166" s="28">
        <v>0</v>
      </c>
      <c r="I166" s="30">
        <f>ROUND(G166*H166,P4)</f>
        <v>0</v>
      </c>
      <c r="L166" s="31">
        <v>0</v>
      </c>
      <c r="M166" s="24">
        <f>ROUND(G166*L166,P4)</f>
        <v>0</v>
      </c>
      <c r="N166" s="25" t="s">
        <v>187</v>
      </c>
      <c r="O166" s="32">
        <f>M166*AA166</f>
        <v>0</v>
      </c>
      <c r="P166" s="1">
        <v>3</v>
      </c>
      <c r="AA166" s="1">
        <f>IF(P166=1,$O$3,IF(P166=2,$O$4,$O$5))</f>
        <v>0</v>
      </c>
    </row>
    <row r="167">
      <c r="A167" s="1" t="s">
        <v>165</v>
      </c>
      <c r="E167" s="27" t="s">
        <v>188</v>
      </c>
    </row>
    <row r="168">
      <c r="A168" s="1" t="s">
        <v>167</v>
      </c>
      <c r="E168" s="33" t="s">
        <v>537</v>
      </c>
    </row>
    <row r="169">
      <c r="A169" s="1" t="s">
        <v>168</v>
      </c>
      <c r="E169" s="27" t="s">
        <v>344</v>
      </c>
    </row>
    <row r="170">
      <c r="A170" s="1" t="s">
        <v>159</v>
      </c>
      <c r="B170" s="1">
        <v>23</v>
      </c>
      <c r="C170" s="26" t="s">
        <v>818</v>
      </c>
      <c r="D170" t="s">
        <v>157</v>
      </c>
      <c r="E170" s="27" t="s">
        <v>819</v>
      </c>
      <c r="F170" s="28" t="s">
        <v>261</v>
      </c>
      <c r="G170" s="29">
        <v>8</v>
      </c>
      <c r="H170" s="28">
        <v>0</v>
      </c>
      <c r="I170" s="30">
        <f>ROUND(G170*H170,P4)</f>
        <v>0</v>
      </c>
      <c r="L170" s="31">
        <v>0</v>
      </c>
      <c r="M170" s="24">
        <f>ROUND(G170*L170,P4)</f>
        <v>0</v>
      </c>
      <c r="N170" s="25" t="s">
        <v>187</v>
      </c>
      <c r="O170" s="32">
        <f>M170*AA170</f>
        <v>0</v>
      </c>
      <c r="P170" s="1">
        <v>3</v>
      </c>
      <c r="AA170" s="1">
        <f>IF(P170=1,$O$3,IF(P170=2,$O$4,$O$5))</f>
        <v>0</v>
      </c>
    </row>
    <row r="171">
      <c r="A171" s="1" t="s">
        <v>165</v>
      </c>
      <c r="E171" s="27" t="s">
        <v>188</v>
      </c>
    </row>
    <row r="172">
      <c r="A172" s="1" t="s">
        <v>167</v>
      </c>
      <c r="E172" s="33" t="s">
        <v>580</v>
      </c>
    </row>
    <row r="173">
      <c r="A173" s="1" t="s">
        <v>168</v>
      </c>
      <c r="E173" s="27" t="s">
        <v>344</v>
      </c>
    </row>
    <row r="174">
      <c r="A174" s="1" t="s">
        <v>159</v>
      </c>
      <c r="B174" s="1">
        <v>24</v>
      </c>
      <c r="C174" s="26" t="s">
        <v>823</v>
      </c>
      <c r="D174" t="s">
        <v>157</v>
      </c>
      <c r="E174" s="27" t="s">
        <v>824</v>
      </c>
      <c r="F174" s="28" t="s">
        <v>261</v>
      </c>
      <c r="G174" s="29">
        <v>12</v>
      </c>
      <c r="H174" s="28">
        <v>0</v>
      </c>
      <c r="I174" s="30">
        <f>ROUND(G174*H174,P4)</f>
        <v>0</v>
      </c>
      <c r="L174" s="31">
        <v>0</v>
      </c>
      <c r="M174" s="24">
        <f>ROUND(G174*L174,P4)</f>
        <v>0</v>
      </c>
      <c r="N174" s="25" t="s">
        <v>187</v>
      </c>
      <c r="O174" s="32">
        <f>M174*AA174</f>
        <v>0</v>
      </c>
      <c r="P174" s="1">
        <v>3</v>
      </c>
      <c r="AA174" s="1">
        <f>IF(P174=1,$O$3,IF(P174=2,$O$4,$O$5))</f>
        <v>0</v>
      </c>
    </row>
    <row r="175">
      <c r="A175" s="1" t="s">
        <v>165</v>
      </c>
      <c r="E175" s="27" t="s">
        <v>188</v>
      </c>
    </row>
    <row r="176">
      <c r="A176" s="1" t="s">
        <v>167</v>
      </c>
      <c r="E176" s="33" t="s">
        <v>585</v>
      </c>
    </row>
    <row r="177">
      <c r="A177" s="1" t="s">
        <v>168</v>
      </c>
      <c r="E177" s="27" t="s">
        <v>344</v>
      </c>
    </row>
    <row r="178">
      <c r="A178" s="1" t="s">
        <v>159</v>
      </c>
      <c r="B178" s="1">
        <v>25</v>
      </c>
      <c r="C178" s="26" t="s">
        <v>826</v>
      </c>
      <c r="D178" t="s">
        <v>157</v>
      </c>
      <c r="E178" s="27" t="s">
        <v>827</v>
      </c>
      <c r="F178" s="28" t="s">
        <v>261</v>
      </c>
      <c r="G178" s="29">
        <v>12</v>
      </c>
      <c r="H178" s="28">
        <v>0</v>
      </c>
      <c r="I178" s="30">
        <f>ROUND(G178*H178,P4)</f>
        <v>0</v>
      </c>
      <c r="L178" s="31">
        <v>0</v>
      </c>
      <c r="M178" s="24">
        <f>ROUND(G178*L178,P4)</f>
        <v>0</v>
      </c>
      <c r="N178" s="25" t="s">
        <v>187</v>
      </c>
      <c r="O178" s="32">
        <f>M178*AA178</f>
        <v>0</v>
      </c>
      <c r="P178" s="1">
        <v>3</v>
      </c>
      <c r="AA178" s="1">
        <f>IF(P178=1,$O$3,IF(P178=2,$O$4,$O$5))</f>
        <v>0</v>
      </c>
    </row>
    <row r="179">
      <c r="A179" s="1" t="s">
        <v>165</v>
      </c>
      <c r="E179" s="27" t="s">
        <v>188</v>
      </c>
    </row>
    <row r="180">
      <c r="A180" s="1" t="s">
        <v>167</v>
      </c>
      <c r="E180" s="33" t="s">
        <v>585</v>
      </c>
    </row>
    <row r="181">
      <c r="A181" s="1" t="s">
        <v>168</v>
      </c>
      <c r="E181" s="27" t="s">
        <v>344</v>
      </c>
    </row>
    <row r="182">
      <c r="A182" s="1" t="s">
        <v>159</v>
      </c>
      <c r="B182" s="1">
        <v>26</v>
      </c>
      <c r="C182" s="26" t="s">
        <v>828</v>
      </c>
      <c r="D182" t="s">
        <v>157</v>
      </c>
      <c r="E182" s="27" t="s">
        <v>829</v>
      </c>
      <c r="F182" s="28" t="s">
        <v>261</v>
      </c>
      <c r="G182" s="29">
        <v>8</v>
      </c>
      <c r="H182" s="28">
        <v>0</v>
      </c>
      <c r="I182" s="30">
        <f>ROUND(G182*H182,P4)</f>
        <v>0</v>
      </c>
      <c r="L182" s="31">
        <v>0</v>
      </c>
      <c r="M182" s="24">
        <f>ROUND(G182*L182,P4)</f>
        <v>0</v>
      </c>
      <c r="N182" s="25" t="s">
        <v>187</v>
      </c>
      <c r="O182" s="32">
        <f>M182*AA182</f>
        <v>0</v>
      </c>
      <c r="P182" s="1">
        <v>3</v>
      </c>
      <c r="AA182" s="1">
        <f>IF(P182=1,$O$3,IF(P182=2,$O$4,$O$5))</f>
        <v>0</v>
      </c>
    </row>
    <row r="183">
      <c r="A183" s="1" t="s">
        <v>165</v>
      </c>
      <c r="E183" s="27" t="s">
        <v>188</v>
      </c>
    </row>
    <row r="184">
      <c r="A184" s="1" t="s">
        <v>167</v>
      </c>
      <c r="E184" s="33" t="s">
        <v>580</v>
      </c>
    </row>
    <row r="185">
      <c r="A185" s="1" t="s">
        <v>168</v>
      </c>
      <c r="E185" s="27" t="s">
        <v>344</v>
      </c>
    </row>
    <row r="186">
      <c r="A186" s="1" t="s">
        <v>159</v>
      </c>
      <c r="B186" s="1">
        <v>27</v>
      </c>
      <c r="C186" s="26" t="s">
        <v>1041</v>
      </c>
      <c r="D186" t="s">
        <v>157</v>
      </c>
      <c r="E186" s="27" t="s">
        <v>1042</v>
      </c>
      <c r="F186" s="28" t="s">
        <v>196</v>
      </c>
      <c r="G186" s="29">
        <v>1</v>
      </c>
      <c r="H186" s="28">
        <v>0</v>
      </c>
      <c r="I186" s="30">
        <f>ROUND(G186*H186,P4)</f>
        <v>0</v>
      </c>
      <c r="L186" s="31">
        <v>0</v>
      </c>
      <c r="M186" s="24">
        <f>ROUND(G186*L186,P4)</f>
        <v>0</v>
      </c>
      <c r="N186" s="25" t="s">
        <v>187</v>
      </c>
      <c r="O186" s="32">
        <f>M186*AA186</f>
        <v>0</v>
      </c>
      <c r="P186" s="1">
        <v>3</v>
      </c>
      <c r="AA186" s="1">
        <f>IF(P186=1,$O$3,IF(P186=2,$O$4,$O$5))</f>
        <v>0</v>
      </c>
    </row>
    <row r="187">
      <c r="A187" s="1" t="s">
        <v>165</v>
      </c>
      <c r="E187" s="27" t="s">
        <v>188</v>
      </c>
    </row>
    <row r="188">
      <c r="A188" s="1" t="s">
        <v>167</v>
      </c>
      <c r="E188" s="33" t="s">
        <v>537</v>
      </c>
    </row>
    <row r="189">
      <c r="A189" s="1" t="s">
        <v>168</v>
      </c>
      <c r="E189" s="27" t="s">
        <v>344</v>
      </c>
    </row>
    <row r="190">
      <c r="A190" s="1" t="s">
        <v>159</v>
      </c>
      <c r="B190" s="1">
        <v>28</v>
      </c>
      <c r="C190" s="26" t="s">
        <v>1043</v>
      </c>
      <c r="D190" t="s">
        <v>157</v>
      </c>
      <c r="E190" s="27" t="s">
        <v>1044</v>
      </c>
      <c r="F190" s="28" t="s">
        <v>196</v>
      </c>
      <c r="G190" s="29">
        <v>5</v>
      </c>
      <c r="H190" s="28">
        <v>0</v>
      </c>
      <c r="I190" s="30">
        <f>ROUND(G190*H190,P4)</f>
        <v>0</v>
      </c>
      <c r="L190" s="31">
        <v>0</v>
      </c>
      <c r="M190" s="24">
        <f>ROUND(G190*L190,P4)</f>
        <v>0</v>
      </c>
      <c r="N190" s="25" t="s">
        <v>187</v>
      </c>
      <c r="O190" s="32">
        <f>M190*AA190</f>
        <v>0</v>
      </c>
      <c r="P190" s="1">
        <v>3</v>
      </c>
      <c r="AA190" s="1">
        <f>IF(P190=1,$O$3,IF(P190=2,$O$4,$O$5))</f>
        <v>0</v>
      </c>
    </row>
    <row r="191">
      <c r="A191" s="1" t="s">
        <v>165</v>
      </c>
      <c r="E191" s="27" t="s">
        <v>188</v>
      </c>
    </row>
    <row r="192">
      <c r="A192" s="1" t="s">
        <v>167</v>
      </c>
      <c r="E192" s="33" t="s">
        <v>489</v>
      </c>
    </row>
    <row r="193">
      <c r="A193" s="1" t="s">
        <v>168</v>
      </c>
      <c r="E193" s="27" t="s">
        <v>344</v>
      </c>
    </row>
    <row r="194">
      <c r="A194" s="1" t="s">
        <v>159</v>
      </c>
      <c r="B194" s="1">
        <v>30</v>
      </c>
      <c r="C194" s="26" t="s">
        <v>1045</v>
      </c>
      <c r="D194" t="s">
        <v>157</v>
      </c>
      <c r="E194" s="27" t="s">
        <v>1046</v>
      </c>
      <c r="F194" s="28" t="s">
        <v>199</v>
      </c>
      <c r="G194" s="29">
        <v>20</v>
      </c>
      <c r="H194" s="28">
        <v>0</v>
      </c>
      <c r="I194" s="30">
        <f>ROUND(G194*H194,P4)</f>
        <v>0</v>
      </c>
      <c r="L194" s="31">
        <v>0</v>
      </c>
      <c r="M194" s="24">
        <f>ROUND(G194*L194,P4)</f>
        <v>0</v>
      </c>
      <c r="N194" s="25" t="s">
        <v>187</v>
      </c>
      <c r="O194" s="32">
        <f>M194*AA194</f>
        <v>0</v>
      </c>
      <c r="P194" s="1">
        <v>3</v>
      </c>
      <c r="AA194" s="1">
        <f>IF(P194=1,$O$3,IF(P194=2,$O$4,$O$5))</f>
        <v>0</v>
      </c>
    </row>
    <row r="195">
      <c r="A195" s="1" t="s">
        <v>165</v>
      </c>
      <c r="E195" s="27" t="s">
        <v>188</v>
      </c>
    </row>
    <row r="196">
      <c r="A196" s="1" t="s">
        <v>167</v>
      </c>
      <c r="E196" s="33" t="s">
        <v>388</v>
      </c>
    </row>
    <row r="197">
      <c r="A197" s="1" t="s">
        <v>168</v>
      </c>
      <c r="E197" s="27" t="s">
        <v>344</v>
      </c>
    </row>
    <row r="198">
      <c r="A198" s="1" t="s">
        <v>159</v>
      </c>
      <c r="B198" s="1">
        <v>31</v>
      </c>
      <c r="C198" s="26" t="s">
        <v>1047</v>
      </c>
      <c r="D198" t="s">
        <v>157</v>
      </c>
      <c r="E198" s="27" t="s">
        <v>1048</v>
      </c>
      <c r="F198" s="28" t="s">
        <v>199</v>
      </c>
      <c r="G198" s="29">
        <v>20</v>
      </c>
      <c r="H198" s="28">
        <v>0</v>
      </c>
      <c r="I198" s="30">
        <f>ROUND(G198*H198,P4)</f>
        <v>0</v>
      </c>
      <c r="L198" s="31">
        <v>0</v>
      </c>
      <c r="M198" s="24">
        <f>ROUND(G198*L198,P4)</f>
        <v>0</v>
      </c>
      <c r="N198" s="25" t="s">
        <v>187</v>
      </c>
      <c r="O198" s="32">
        <f>M198*AA198</f>
        <v>0</v>
      </c>
      <c r="P198" s="1">
        <v>3</v>
      </c>
      <c r="AA198" s="1">
        <f>IF(P198=1,$O$3,IF(P198=2,$O$4,$O$5))</f>
        <v>0</v>
      </c>
    </row>
    <row r="199">
      <c r="A199" s="1" t="s">
        <v>165</v>
      </c>
      <c r="E199" s="27" t="s">
        <v>188</v>
      </c>
    </row>
    <row r="200">
      <c r="A200" s="1" t="s">
        <v>167</v>
      </c>
      <c r="E200" s="33" t="s">
        <v>388</v>
      </c>
    </row>
    <row r="201">
      <c r="A201" s="1" t="s">
        <v>168</v>
      </c>
      <c r="E201" s="27" t="s">
        <v>344</v>
      </c>
    </row>
    <row r="202">
      <c r="A202" s="1" t="s">
        <v>159</v>
      </c>
      <c r="B202" s="1">
        <v>34</v>
      </c>
      <c r="C202" s="26" t="s">
        <v>1049</v>
      </c>
      <c r="D202" t="s">
        <v>157</v>
      </c>
      <c r="E202" s="27" t="s">
        <v>1050</v>
      </c>
      <c r="F202" s="28" t="s">
        <v>222</v>
      </c>
      <c r="G202" s="29">
        <v>0.23999999999999999</v>
      </c>
      <c r="H202" s="28">
        <v>0</v>
      </c>
      <c r="I202" s="30">
        <f>ROUND(G202*H202,P4)</f>
        <v>0</v>
      </c>
      <c r="L202" s="31">
        <v>0</v>
      </c>
      <c r="M202" s="24">
        <f>ROUND(G202*L202,P4)</f>
        <v>0</v>
      </c>
      <c r="N202" s="25" t="s">
        <v>187</v>
      </c>
      <c r="O202" s="32">
        <f>M202*AA202</f>
        <v>0</v>
      </c>
      <c r="P202" s="1">
        <v>3</v>
      </c>
      <c r="AA202" s="1">
        <f>IF(P202=1,$O$3,IF(P202=2,$O$4,$O$5))</f>
        <v>0</v>
      </c>
    </row>
    <row r="203">
      <c r="A203" s="1" t="s">
        <v>165</v>
      </c>
      <c r="E203" s="27" t="s">
        <v>188</v>
      </c>
    </row>
    <row r="204">
      <c r="A204" s="1" t="s">
        <v>167</v>
      </c>
      <c r="E204" s="33" t="s">
        <v>1051</v>
      </c>
    </row>
    <row r="205">
      <c r="A205" s="1" t="s">
        <v>168</v>
      </c>
      <c r="E205" s="27" t="s">
        <v>344</v>
      </c>
    </row>
    <row r="206">
      <c r="A206" s="1" t="s">
        <v>159</v>
      </c>
      <c r="B206" s="1">
        <v>35</v>
      </c>
      <c r="C206" s="26" t="s">
        <v>1052</v>
      </c>
      <c r="D206" t="s">
        <v>157</v>
      </c>
      <c r="E206" s="27" t="s">
        <v>1053</v>
      </c>
      <c r="F206" s="28" t="s">
        <v>222</v>
      </c>
      <c r="G206" s="29">
        <v>0.23999999999999999</v>
      </c>
      <c r="H206" s="28">
        <v>0</v>
      </c>
      <c r="I206" s="30">
        <f>ROUND(G206*H206,P4)</f>
        <v>0</v>
      </c>
      <c r="L206" s="31">
        <v>0</v>
      </c>
      <c r="M206" s="24">
        <f>ROUND(G206*L206,P4)</f>
        <v>0</v>
      </c>
      <c r="N206" s="25" t="s">
        <v>187</v>
      </c>
      <c r="O206" s="32">
        <f>M206*AA206</f>
        <v>0</v>
      </c>
      <c r="P206" s="1">
        <v>3</v>
      </c>
      <c r="AA206" s="1">
        <f>IF(P206=1,$O$3,IF(P206=2,$O$4,$O$5))</f>
        <v>0</v>
      </c>
    </row>
    <row r="207">
      <c r="A207" s="1" t="s">
        <v>165</v>
      </c>
      <c r="E207" s="27" t="s">
        <v>188</v>
      </c>
    </row>
    <row r="208">
      <c r="A208" s="1" t="s">
        <v>167</v>
      </c>
      <c r="E208" s="33" t="s">
        <v>1051</v>
      </c>
    </row>
    <row r="209">
      <c r="A209" s="1" t="s">
        <v>168</v>
      </c>
      <c r="E209" s="27" t="s">
        <v>344</v>
      </c>
    </row>
    <row r="210">
      <c r="A210" s="1" t="s">
        <v>159</v>
      </c>
      <c r="B210" s="1">
        <v>36</v>
      </c>
      <c r="C210" s="26" t="s">
        <v>1054</v>
      </c>
      <c r="D210" t="s">
        <v>157</v>
      </c>
      <c r="E210" s="27" t="s">
        <v>1055</v>
      </c>
      <c r="F210" s="28" t="s">
        <v>196</v>
      </c>
      <c r="G210" s="29">
        <v>1</v>
      </c>
      <c r="H210" s="28">
        <v>0</v>
      </c>
      <c r="I210" s="30">
        <f>ROUND(G210*H210,P4)</f>
        <v>0</v>
      </c>
      <c r="L210" s="31">
        <v>0</v>
      </c>
      <c r="M210" s="24">
        <f>ROUND(G210*L210,P4)</f>
        <v>0</v>
      </c>
      <c r="N210" s="25" t="s">
        <v>187</v>
      </c>
      <c r="O210" s="32">
        <f>M210*AA210</f>
        <v>0</v>
      </c>
      <c r="P210" s="1">
        <v>3</v>
      </c>
      <c r="AA210" s="1">
        <f>IF(P210=1,$O$3,IF(P210=2,$O$4,$O$5))</f>
        <v>0</v>
      </c>
    </row>
    <row r="211">
      <c r="A211" s="1" t="s">
        <v>165</v>
      </c>
      <c r="E211" s="27" t="s">
        <v>188</v>
      </c>
    </row>
    <row r="212">
      <c r="A212" s="1" t="s">
        <v>167</v>
      </c>
      <c r="E212" s="33" t="s">
        <v>537</v>
      </c>
    </row>
    <row r="213">
      <c r="A213" s="1" t="s">
        <v>168</v>
      </c>
      <c r="E213" s="27" t="s">
        <v>344</v>
      </c>
    </row>
    <row r="214">
      <c r="A214" s="1" t="s">
        <v>159</v>
      </c>
      <c r="B214" s="1">
        <v>39</v>
      </c>
      <c r="C214" s="26" t="s">
        <v>850</v>
      </c>
      <c r="D214" t="s">
        <v>157</v>
      </c>
      <c r="E214" s="27" t="s">
        <v>851</v>
      </c>
      <c r="F214" s="28" t="s">
        <v>196</v>
      </c>
      <c r="G214" s="29">
        <v>1</v>
      </c>
      <c r="H214" s="28">
        <v>0</v>
      </c>
      <c r="I214" s="30">
        <f>ROUND(G214*H214,P4)</f>
        <v>0</v>
      </c>
      <c r="L214" s="31">
        <v>0</v>
      </c>
      <c r="M214" s="24">
        <f>ROUND(G214*L214,P4)</f>
        <v>0</v>
      </c>
      <c r="N214" s="25" t="s">
        <v>187</v>
      </c>
      <c r="O214" s="32">
        <f>M214*AA214</f>
        <v>0</v>
      </c>
      <c r="P214" s="1">
        <v>3</v>
      </c>
      <c r="AA214" s="1">
        <f>IF(P214=1,$O$3,IF(P214=2,$O$4,$O$5))</f>
        <v>0</v>
      </c>
    </row>
    <row r="215">
      <c r="A215" s="1" t="s">
        <v>165</v>
      </c>
      <c r="E215" s="27" t="s">
        <v>188</v>
      </c>
    </row>
    <row r="216">
      <c r="A216" s="1" t="s">
        <v>167</v>
      </c>
      <c r="E216" s="33" t="s">
        <v>537</v>
      </c>
    </row>
    <row r="217">
      <c r="A217" s="1" t="s">
        <v>168</v>
      </c>
      <c r="E217" s="27" t="s">
        <v>344</v>
      </c>
    </row>
    <row r="218">
      <c r="A218" s="1" t="s">
        <v>159</v>
      </c>
      <c r="B218" s="1">
        <v>37</v>
      </c>
      <c r="C218" s="26" t="s">
        <v>1056</v>
      </c>
      <c r="D218" t="s">
        <v>157</v>
      </c>
      <c r="E218" s="27" t="s">
        <v>1057</v>
      </c>
      <c r="F218" s="28" t="s">
        <v>196</v>
      </c>
      <c r="G218" s="29">
        <v>1</v>
      </c>
      <c r="H218" s="28">
        <v>0</v>
      </c>
      <c r="I218" s="30">
        <f>ROUND(G218*H218,P4)</f>
        <v>0</v>
      </c>
      <c r="L218" s="31">
        <v>0</v>
      </c>
      <c r="M218" s="24">
        <f>ROUND(G218*L218,P4)</f>
        <v>0</v>
      </c>
      <c r="N218" s="25" t="s">
        <v>187</v>
      </c>
      <c r="O218" s="32">
        <f>M218*AA218</f>
        <v>0</v>
      </c>
      <c r="P218" s="1">
        <v>3</v>
      </c>
      <c r="AA218" s="1">
        <f>IF(P218=1,$O$3,IF(P218=2,$O$4,$O$5))</f>
        <v>0</v>
      </c>
    </row>
    <row r="219">
      <c r="A219" s="1" t="s">
        <v>165</v>
      </c>
      <c r="E219" s="27" t="s">
        <v>188</v>
      </c>
    </row>
    <row r="220">
      <c r="A220" s="1" t="s">
        <v>167</v>
      </c>
      <c r="E220" s="33" t="s">
        <v>537</v>
      </c>
    </row>
    <row r="221">
      <c r="A221" s="1" t="s">
        <v>168</v>
      </c>
      <c r="E221" s="27" t="s">
        <v>344</v>
      </c>
    </row>
    <row r="222">
      <c r="A222" s="1" t="s">
        <v>159</v>
      </c>
      <c r="B222" s="1">
        <v>38</v>
      </c>
      <c r="C222" s="26" t="s">
        <v>1058</v>
      </c>
      <c r="D222" t="s">
        <v>157</v>
      </c>
      <c r="E222" s="27" t="s">
        <v>1059</v>
      </c>
      <c r="F222" s="28" t="s">
        <v>196</v>
      </c>
      <c r="G222" s="29">
        <v>1</v>
      </c>
      <c r="H222" s="28">
        <v>0</v>
      </c>
      <c r="I222" s="30">
        <f>ROUND(G222*H222,P4)</f>
        <v>0</v>
      </c>
      <c r="L222" s="31">
        <v>0</v>
      </c>
      <c r="M222" s="24">
        <f>ROUND(G222*L222,P4)</f>
        <v>0</v>
      </c>
      <c r="N222" s="25" t="s">
        <v>187</v>
      </c>
      <c r="O222" s="32">
        <f>M222*AA222</f>
        <v>0</v>
      </c>
      <c r="P222" s="1">
        <v>3</v>
      </c>
      <c r="AA222" s="1">
        <f>IF(P222=1,$O$3,IF(P222=2,$O$4,$O$5))</f>
        <v>0</v>
      </c>
    </row>
    <row r="223">
      <c r="A223" s="1" t="s">
        <v>165</v>
      </c>
      <c r="E223" s="27" t="s">
        <v>188</v>
      </c>
    </row>
    <row r="224">
      <c r="A224" s="1" t="s">
        <v>167</v>
      </c>
      <c r="E224" s="33" t="s">
        <v>537</v>
      </c>
    </row>
    <row r="225">
      <c r="A225" s="1" t="s">
        <v>168</v>
      </c>
      <c r="E225" s="27" t="s">
        <v>344</v>
      </c>
    </row>
    <row r="226">
      <c r="A226" s="1" t="s">
        <v>159</v>
      </c>
      <c r="B226" s="1">
        <v>55</v>
      </c>
      <c r="C226" s="26" t="s">
        <v>1060</v>
      </c>
      <c r="D226" t="s">
        <v>157</v>
      </c>
      <c r="E226" s="27" t="s">
        <v>923</v>
      </c>
      <c r="F226" s="28" t="s">
        <v>196</v>
      </c>
      <c r="G226" s="29">
        <v>3</v>
      </c>
      <c r="H226" s="28">
        <v>0</v>
      </c>
      <c r="I226" s="30">
        <f>ROUND(G226*H226,P4)</f>
        <v>0</v>
      </c>
      <c r="L226" s="31">
        <v>0</v>
      </c>
      <c r="M226" s="24">
        <f>ROUND(G226*L226,P4)</f>
        <v>0</v>
      </c>
      <c r="N226" s="25" t="s">
        <v>406</v>
      </c>
      <c r="O226" s="32">
        <f>M226*AA226</f>
        <v>0</v>
      </c>
      <c r="P226" s="1">
        <v>3</v>
      </c>
      <c r="AA226" s="1">
        <f>IF(P226=1,$O$3,IF(P226=2,$O$4,$O$5))</f>
        <v>0</v>
      </c>
    </row>
    <row r="227">
      <c r="A227" s="1" t="s">
        <v>165</v>
      </c>
      <c r="E227" s="27" t="s">
        <v>188</v>
      </c>
    </row>
    <row r="228">
      <c r="A228" s="1" t="s">
        <v>167</v>
      </c>
      <c r="E228" s="33" t="s">
        <v>431</v>
      </c>
    </row>
    <row r="229" ht="76.5">
      <c r="A229" s="1" t="s">
        <v>168</v>
      </c>
      <c r="E229" s="27" t="s">
        <v>1061</v>
      </c>
    </row>
  </sheetData>
  <sheetProtection sheet="1" objects="1" scenarios="1" spinCount="100000" saltValue="t5Wr94CZp69uS2AP+5aCboMLby/nlAfBI+fsfDMmzqBXi5fqjEypj+LiV0S6EHGZ9hd2zllWJ+TH/9FoUrPyvg==" hashValue="RGjZZ6MvZGRxs2/dnFpBx8Did5XDeXzI44QImstcxwoYGfxeBiFBA9fq1RGrMHNexlCg46F0idTy+i4S8hBOVw==" algorithmName="SHA-512" password="95DC"/>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Kamlar Ondřej, Ing.</dc:creator>
  <cp:lastModifiedBy>Kamlar Ondřej, Ing.</cp:lastModifiedBy>
  <dcterms:created xsi:type="dcterms:W3CDTF">2024-09-26T06:24:12Z</dcterms:created>
  <dcterms:modified xsi:type="dcterms:W3CDTF">2024-09-26T06:24:17Z</dcterms:modified>
</cp:coreProperties>
</file>